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 R O J E K T Y\09_2 0 2 1\Hospic Mezi stromy\Realizace\03_Lůžka\Opravná verze\upraveno krajem a dále mnou\"/>
    </mc:Choice>
  </mc:AlternateContent>
  <xr:revisionPtr revIDLastSave="0" documentId="13_ncr:1_{33BA720F-554B-46B5-B4C2-34D6E0B8A9C2}" xr6:coauthVersionLast="47" xr6:coauthVersionMax="47" xr10:uidLastSave="{00000000-0000-0000-0000-000000000000}"/>
  <bookViews>
    <workbookView xWindow="28680" yWindow="-120" windowWidth="29040" windowHeight="15840" tabRatio="634" xr2:uid="{00000000-000D-0000-FFFF-FFFF00000000}"/>
  </bookViews>
  <sheets>
    <sheet name="Krycí list" sheetId="17" r:id="rId1"/>
    <sheet name="Soupis prvků" sheetId="16" r:id="rId2"/>
    <sheet name="Parametry_Laterální lůžko" sheetId="12" r:id="rId3"/>
    <sheet name="Parametry_Pečovatelské lůžko" sheetId="13" r:id="rId4"/>
    <sheet name="Parametry_Pasivní matrace" sheetId="14" r:id="rId5"/>
    <sheet name="Parametry_Pacientský stolek" sheetId="15" r:id="rId6"/>
  </sheets>
  <definedNames>
    <definedName name="_xlnm.Print_Area" localSheetId="0">'Krycí list'!$B$1:$I$28</definedName>
    <definedName name="_xlnm.Print_Area" localSheetId="2">'Parametry_Laterální lůžko'!$A$1:$C$40</definedName>
    <definedName name="_xlnm.Print_Area" localSheetId="1">'Soupis prvků'!$B$1:$I$22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6" l="1"/>
  <c r="H16" i="16" s="1"/>
  <c r="I19" i="17" s="1"/>
  <c r="F15" i="16"/>
  <c r="H15" i="16" s="1"/>
  <c r="F14" i="16"/>
  <c r="I14" i="16" s="1"/>
  <c r="F13" i="16"/>
  <c r="H17" i="17" l="1"/>
  <c r="I15" i="16"/>
  <c r="H13" i="16"/>
  <c r="H14" i="16"/>
  <c r="I13" i="16"/>
  <c r="I16" i="16"/>
  <c r="I20" i="17" l="1"/>
  <c r="H21" i="17" s="1"/>
</calcChain>
</file>

<file path=xl/sharedStrings.xml><?xml version="1.0" encoding="utf-8"?>
<sst xmlns="http://schemas.openxmlformats.org/spreadsheetml/2006/main" count="285" uniqueCount="185">
  <si>
    <t>Základní parametry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</si>
  <si>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</si>
  <si>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</si>
  <si>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</si>
  <si>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</si>
  <si>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</si>
  <si>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</si>
  <si>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</si>
  <si>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</si>
  <si>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</si>
  <si>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</si>
  <si>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Elektricky nastavitelná výška ložné plochy</t>
  </si>
  <si>
    <t>11.</t>
  </si>
  <si>
    <t>12.</t>
  </si>
  <si>
    <t>Postranice</t>
  </si>
  <si>
    <t>13.</t>
  </si>
  <si>
    <t>14.</t>
  </si>
  <si>
    <t>15.</t>
  </si>
  <si>
    <t>16.</t>
  </si>
  <si>
    <t>Čela lůžka</t>
  </si>
  <si>
    <t>17.</t>
  </si>
  <si>
    <t>18.</t>
  </si>
  <si>
    <t>Podvozek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</si>
  <si>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</si>
  <si>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</si>
  <si>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</si>
  <si>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</si>
  <si>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</si>
  <si>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</si>
  <si>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</si>
  <si>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</si>
  <si>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</si>
  <si>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</si>
  <si>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</si>
  <si>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</si>
  <si>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</si>
  <si>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Další parametry</t>
  </si>
  <si>
    <t>32.</t>
  </si>
  <si>
    <t>33.</t>
  </si>
  <si>
    <t>Ložná plocha</t>
  </si>
  <si>
    <t>Nosnost lůžka min. 270 kg</t>
  </si>
  <si>
    <t>Nožní ovladač na laterální náklon s ochranným rámem: umožňující polohování bočního náklonu + automatická poloha CPR</t>
  </si>
  <si>
    <t>Nožní ovladač na výškové polohování lůžka s ochranným rámem: umožňující polohování požadované výšky lůžka s automatickou možností vyšetřovací polohy</t>
  </si>
  <si>
    <t>Rukojeť s hrazdou, s minimální nosností 75 kg</t>
  </si>
  <si>
    <t>Lůžko s laterálním náklonem do boční strany 15°</t>
  </si>
  <si>
    <t>Ovladače lůžka</t>
  </si>
  <si>
    <t>Pánevní díl: nepolohovatelný</t>
  </si>
  <si>
    <t xml:space="preserve">Podstupování zádového dílu od pánevního dílu min. o 10 cm </t>
  </si>
  <si>
    <t>Možnost prodloužení lůžka bez nástroje min. o 20 cm</t>
  </si>
  <si>
    <t>Napájení  230 V, 50 Hz</t>
  </si>
  <si>
    <t>Zámek koleček: centrální zámek</t>
  </si>
  <si>
    <t>Hrazda</t>
  </si>
  <si>
    <t>Ovladač lůžka</t>
  </si>
  <si>
    <t>34.</t>
  </si>
  <si>
    <t>35.</t>
  </si>
  <si>
    <t>Automatická poloha kardiacké křeslo</t>
  </si>
  <si>
    <t>Možnost nastavení polohy SemiFowlerova poloha, Trendelemburk / Antitrendelemburk</t>
  </si>
  <si>
    <t>Nouzové mechanické odblokování zádového a stehenního dílu jednou rukou, bez nutnosti přemístění klienta</t>
  </si>
  <si>
    <t>Certifkát na bezpečnostní normu ČSN 60601:2-52, nebo podobné řešení</t>
  </si>
  <si>
    <t>Zámek ovladače kombinace tlačítek na ovladači, ne magnet, ne plastový klíč</t>
  </si>
  <si>
    <t>Pasivní matrace pro nejvyšší stupeň ochrany proti dekubitům</t>
  </si>
  <si>
    <t>Jádro</t>
  </si>
  <si>
    <t>Materiál se zvýšenou paropropustností pro regulaci mikroklimatu a nepropustnost proti biologickým látkám a oleji</t>
  </si>
  <si>
    <t>Zesílená okrajová zóna z polyuretanové pěny min. 40 kg/m³</t>
  </si>
  <si>
    <t>Výška okrajové zóny min. 10 cm</t>
  </si>
  <si>
    <t>Materiál se sníženou hořlavostí - vyhovuje min. CRIB 5 nebo jiné obdobné normě</t>
  </si>
  <si>
    <t>Trikotová vložka mezi jádrem a potahem matrace pro delší životnost jádra a snížení třecích sil uvnitř matrace</t>
  </si>
  <si>
    <t>Potah</t>
  </si>
  <si>
    <t xml:space="preserve">Voděodolný proti vnějším tekutinám </t>
  </si>
  <si>
    <t>Potah nesmí obsahovat latex a musí být pratelný na 95°C</t>
  </si>
  <si>
    <t>Paropropustný podle ASTM 96-66  550 g/m2 za 24 hodin při 38°C</t>
  </si>
  <si>
    <t>Snadno snímatelný potah se zipem. Zip překrytý ochranným záhybem proti tekutinám s kvalitně upravenými spoji</t>
  </si>
  <si>
    <t>Materiál potahu antibakteriální, desinfikovatelný běžnými prostředky</t>
  </si>
  <si>
    <t>Potah opatřen manipulačními popruhy pro jednodušší manipulaci</t>
  </si>
  <si>
    <t xml:space="preserve">Stavba: </t>
  </si>
  <si>
    <t>Lůžka pro hospic včetně matrací a příslušenství</t>
  </si>
  <si>
    <t xml:space="preserve">       Účastník zadávacího řízení je povinen dle pokynů zadávací dokumentace kompletně vyplnit níže uvedené tabulky s požadavky na předmět plnění a učinit je součástí svojí nabídky. Účastník pravdivě uvede do jednotlivých prázdných kolonek, zda jím nabízené zařízení splňuje či nesplňuje v plném rozsahu uvedený požadavek (A/N). U parametrů, které jsou charakterizovány konkrétní kvantifikovatelnou hodnotou, je povinen tuto hodnotu uvést. Zadavatel je oprávněn si veškeré informace ověřit a vyžádat si předložení dokladů, které splnění parametrů jednoznačně dokládají.</t>
  </si>
  <si>
    <t>Požadované přístroje</t>
  </si>
  <si>
    <t>Laterální lůžko</t>
  </si>
  <si>
    <t>Typové označení přístroje</t>
  </si>
  <si>
    <t>Ks v dodávce</t>
  </si>
  <si>
    <t>Pacientský stolek</t>
  </si>
  <si>
    <t>Požadavek zadavatele</t>
  </si>
  <si>
    <t>Splnění ANO/NE
Konkrétní hodnota nabízeného zařízení</t>
  </si>
  <si>
    <t>Ohranění ABS hranou o síle 2 mm</t>
  </si>
  <si>
    <t xml:space="preserve">Velká zaoblená madla na zásuvkách, dvířkách a bocích stolku </t>
  </si>
  <si>
    <t>Ochranné nárazové hrany na obvodu dna stolku</t>
  </si>
  <si>
    <t>Možnost nastavení brzdového pedálu pro aretaci jednoho kolečka pro jednodušší manipulaci a jízdu</t>
  </si>
  <si>
    <t>Opatřeno dvířky</t>
  </si>
  <si>
    <t>Zadavatel:</t>
  </si>
  <si>
    <t xml:space="preserve">Kraj Vysočina, Žižkova 1882/57, Jihlava 586 01 </t>
  </si>
  <si>
    <t>Uchazeč:</t>
  </si>
  <si>
    <t>Projektant:</t>
  </si>
  <si>
    <t xml:space="preserve">	Ing. arch. Hana Weigner Kukletová		</t>
  </si>
  <si>
    <t>IČ:</t>
  </si>
  <si>
    <t>DIČ:</t>
  </si>
  <si>
    <t>CZ70890749</t>
  </si>
  <si>
    <t>Hospic Havlíčkův Brod - LŮŽKA - Technická specifikace</t>
  </si>
  <si>
    <t>Datum:</t>
  </si>
  <si>
    <t>Cena bez DPH</t>
  </si>
  <si>
    <t>Základ daně</t>
  </si>
  <si>
    <t>Výše daně</t>
  </si>
  <si>
    <t>Cena s DPH</t>
  </si>
  <si>
    <t>v CZK</t>
  </si>
  <si>
    <t>Poznámka:</t>
  </si>
  <si>
    <t>DPH v %</t>
  </si>
  <si>
    <t>DPH v Kč</t>
  </si>
  <si>
    <t>Cena ks/bez DPH/ v Kč</t>
  </si>
  <si>
    <t>Cena celkem vč DPH/ v Kč</t>
  </si>
  <si>
    <t xml:space="preserve">DPH základní </t>
  </si>
  <si>
    <t>DPH snížená</t>
  </si>
  <si>
    <t>Cena celkem bez DPH</t>
  </si>
  <si>
    <t xml:space="preserve">Datum: </t>
  </si>
  <si>
    <t>Možnost vyjmutí celých čel (pouze rukou) z důvodu přístupu k hlavě a nohou bez omezení, nebo varianta vyjímané výplně čela s horním madlem, opatřeno pojistkou</t>
  </si>
  <si>
    <t>Trendelemburk / Antitrendelemburk min 14°</t>
  </si>
  <si>
    <t>Výrobce přístroje</t>
  </si>
  <si>
    <t>Pečovatelské lůžko</t>
  </si>
  <si>
    <t>LATERÁLNÍ LŮŽKO</t>
  </si>
  <si>
    <t>PEČOVATELSKÉ LŮŽKO</t>
  </si>
  <si>
    <t>PASIVNÍ MATRACE pro nejvyšší stupeň ochrany proti dekubitům</t>
  </si>
  <si>
    <t>PACIENTSKÝ STOLEK</t>
  </si>
  <si>
    <t xml:space="preserve">Pečovatelské lůžko </t>
  </si>
  <si>
    <t>Nosnost lůžka min. 200 kg</t>
  </si>
  <si>
    <t xml:space="preserve">Dekor lůžka buk, dekor všech kovových částí sříbrná              </t>
  </si>
  <si>
    <r>
      <t>Rám: lakovaný rám s odnímatelnými kovovými sítěmi, nebo plastovými segmenty, oddělitelnými od rámu bez nástroje</t>
    </r>
    <r>
      <rPr>
        <sz val="10"/>
        <rFont val="Arial"/>
        <family val="2"/>
        <charset val="238"/>
      </rPr>
      <t xml:space="preserve"> (čištění a údržba)</t>
    </r>
  </si>
  <si>
    <t>Panely čela z HPL materiálu, s horizontálními rohovými nárazovými kolečky</t>
  </si>
  <si>
    <t>Rukojeť plastová, s výškově nastavitelným řemenem.</t>
  </si>
  <si>
    <t>Lůžko opatřeno zálohovou baterií s vlastní diagnostikou kapacity stavu.</t>
  </si>
  <si>
    <t>Čtyřdílná ložná plocha</t>
  </si>
  <si>
    <t>S oblým madlem, s pojistkou proti nechtěnému spuštění</t>
  </si>
  <si>
    <t>Výškové pozice postranic minimálně čtyři, teleskopické provedení</t>
  </si>
  <si>
    <t>Výška horní hrany postranice nad ložnou plochou - min. 38 cm.</t>
  </si>
  <si>
    <t>Postranice minimálně se čtyřmi stupni výškového zdvihu s indikací správného nastavení, teleskopický systém, bez vyklápění.</t>
  </si>
  <si>
    <t>Dvě postranice, v polovině dělené, bez prostředního sloupku</t>
  </si>
  <si>
    <t>Dvě postranice, v polovině dělené, bez prostředního sloupku.</t>
  </si>
  <si>
    <t>Pevná s dřevěným madlem</t>
  </si>
  <si>
    <t>Panely čela z LPL materiálu (melamin)</t>
  </si>
  <si>
    <t xml:space="preserve">Pevná s madlem </t>
  </si>
  <si>
    <t>Umístění koleček pod ložnou plochou tak, aby nepřesahovala půdorys lůžka v žádné pozici</t>
  </si>
  <si>
    <t>Umožňující zdvih ložné plochy</t>
  </si>
  <si>
    <t>Pasivní antidekubitní matrace min. do III. stupně rizika vzniku dekubitů.</t>
  </si>
  <si>
    <t>Nosnost minimálně 150 kg</t>
  </si>
  <si>
    <t>Materiál: hliníkové postranice s madlem v dekoru lůžka</t>
  </si>
  <si>
    <t>Materiál: hliníkové postranice</t>
  </si>
  <si>
    <t>Umožňující polohování zádového a stehenního dílu samostatně i současně</t>
  </si>
  <si>
    <t>Ovladač opatřený ochranou proti nechtěnému polohování s automatickým rozsvícením tlačítek</t>
  </si>
  <si>
    <r>
      <t>Třívrstvý potah s ionty zinku, antibakteriální, bielastický a tvarově stály textilní materiál s polyuretanovým zátěrem,</t>
    </r>
    <r>
      <rPr>
        <sz val="10"/>
        <rFont val="Arial"/>
        <family val="2"/>
        <charset val="238"/>
      </rPr>
      <t xml:space="preserve"> gramáž </t>
    </r>
    <r>
      <rPr>
        <sz val="10"/>
        <color rgb="FF000000"/>
        <rFont val="Arial"/>
        <family val="2"/>
        <charset val="238"/>
      </rPr>
      <t>230g/m²</t>
    </r>
  </si>
  <si>
    <t>Horní vrstva matrace z antimikrobiální studené pěny min 5 cm, o hustotě min. 50 kg/m³</t>
  </si>
  <si>
    <t xml:space="preserve">Jídelní deska výškově stavitelná (pístový, nebo pružinový systém) s bezpečnostní pojistkou, s nastavením jídelní desky, ovládání jednou rukou. </t>
  </si>
  <si>
    <t>Materiál desky HPL</t>
  </si>
  <si>
    <t>Jídelní deska</t>
  </si>
  <si>
    <t>Korpus vyrobený z laminované dřevotřískové desky (min 18mm), lepený</t>
  </si>
  <si>
    <t>Noční stolek s výškově stavitelnou jídelní deskou</t>
  </si>
  <si>
    <t>Zásuvky, vybaveny výsuvy se zajištěním proti úplnému vysunutí - zásuvka opatřena zámkem</t>
  </si>
  <si>
    <t xml:space="preserve">Výška matrace max.16 cm, min.14cm </t>
  </si>
  <si>
    <t>Minimální podjezdnost rámu lůžka 15 cm</t>
  </si>
  <si>
    <t>Dvojvrstvé provedení matrace s profilem zámku, pěnové vrstvy nelepeny, pouze okrajová zóna</t>
  </si>
  <si>
    <t>Sesterský hlavní ovladač: označen piktogramy jednotlivých poloh (polohy ložné plochy, laterální náklon, TR/ATR, kardiacké křeslo, CPR, mobilizační poloha, ovládání osvětlení lůžka a možnost uzamčení všech poloh dalších ovladačů lůžka). Ovladač opatřen světelným indikátorem stavu nabití akumulátoru + stavu napájení ze sítě.</t>
  </si>
  <si>
    <t>Dekor totožný jako u lůžek - buk</t>
  </si>
  <si>
    <t>Kolečka s centrální brzdou průměr 15 cm - odbrždění u nohou a u hlavy</t>
  </si>
  <si>
    <t>Dvojitá kolečka s průměrem 5 cm, min dvě brzditelná</t>
  </si>
  <si>
    <t xml:space="preserve">    Cena lůžka je počítána včetně ceny za rukojeť s hrazdou a ceny dopravy a montáže na místě. </t>
  </si>
  <si>
    <t>Spodní vrstva matrace z polyetherové pěny min 9 cm s vysokou nosností, o hustotě min. 33 kg/m³ (oblast hlavy a nohou) a min 40 kg/m³ (střední část)</t>
  </si>
  <si>
    <t>Vnější rozměry lůžka max. 220 x 100 cm</t>
  </si>
  <si>
    <t>Vnější rozměry lůžka max. 210 x 106 cm</t>
  </si>
  <si>
    <t>Prodloužení lůžka libovolně o 20 a 30 cm</t>
  </si>
  <si>
    <t>Výška horní hrany postranice nad ložnou plochou - min. 40 cm.</t>
  </si>
  <si>
    <t>Podstupování stehenního dílu od pánevního dílu min. o 4 cm</t>
  </si>
  <si>
    <t xml:space="preserve">Čtyři kolečka, průměr koleček min. 12 cm </t>
  </si>
  <si>
    <t>Výška nastavení desky v rozsahu min. 70 cm - 100 cm.</t>
  </si>
  <si>
    <t>Vnitřní police</t>
  </si>
  <si>
    <t>Rozměry: š:50 x h:50 x v:90 cm</t>
  </si>
  <si>
    <r>
      <t xml:space="preserve">    Zadavatel v případech, kdy u parametrů v technické specifikaci není stanoven min./max. rozsah nebo min. či max. hodnota připouští použít pro splnění parametru </t>
    </r>
    <r>
      <rPr>
        <b/>
        <i/>
        <u/>
        <sz val="10"/>
        <rFont val="Arial CE"/>
        <charset val="238"/>
      </rPr>
      <t>obecné pravidlo odchylky +/- 5 % od zadaných parametrů</t>
    </r>
    <r>
      <rPr>
        <i/>
        <sz val="10"/>
        <rFont val="Arial CE"/>
        <charset val="238"/>
      </rPr>
      <t>. Musí však být dosaženo naplnění požadovaného účelu.</t>
    </r>
  </si>
  <si>
    <r>
      <t xml:space="preserve">      Uvedené požadavky jsou </t>
    </r>
    <r>
      <rPr>
        <b/>
        <i/>
        <sz val="10"/>
        <rFont val="Arial CE"/>
        <charset val="238"/>
      </rPr>
      <t>minimální</t>
    </r>
    <r>
      <rPr>
        <i/>
        <sz val="10"/>
        <rFont val="Arial CE"/>
        <charset val="238"/>
      </rPr>
      <t xml:space="preserve"> (nepodkročitelné), tzn., že jejich nesplnění bude posouzeno jako nesplnění technických požadavků na předmět plnění daných zadávací dokumentací a povede k vyloučení účastníka ze zadávacího řízení.</t>
    </r>
  </si>
  <si>
    <t>Rozměry ložné plochy 200 x 90 cm</t>
  </si>
  <si>
    <t>Nastavení mobilizační polohy ložné plochy: nejnižší poloha max 25 cm - nejvyšší poloha min 75 cm nad podlahou (bez matrace)</t>
  </si>
  <si>
    <r>
      <t>Zádový díl: elektricky polohovatelný, úhel nastavení 70°</t>
    </r>
    <r>
      <rPr>
        <sz val="10"/>
        <rFont val="Arial"/>
        <family val="2"/>
        <charset val="238"/>
      </rPr>
      <t xml:space="preserve"> </t>
    </r>
  </si>
  <si>
    <t>Stehenní díl: elektricky polohovatelný, úhel nastavení 30°</t>
  </si>
  <si>
    <t>Zádový díl: úhel nastavení 70°</t>
  </si>
  <si>
    <t xml:space="preserve">Rozměr matrace 200 x 90 cm     </t>
  </si>
  <si>
    <t>Nastavení mobilizační polohy ložné plochy: nejnižší poloha max 45 cm – nejvyšší poloha min 75 cm nad podlahou (bez matrace)</t>
  </si>
  <si>
    <t>Podjezdnost podvozku ve standardní poloze min. 12 cm</t>
  </si>
  <si>
    <t>Autoregrese (vzdálenost zádového dílu minimálně 5 cm / vzdálenost  stehenního dílu minimálně 3 cm)</t>
  </si>
  <si>
    <t>Odnímatelné plastové segmenty po celé ploše ložné plochy pro lepší čištění a údržbu</t>
  </si>
  <si>
    <t xml:space="preserve">Ruční ovladač: základní funkce pro používání pacientem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</si>
</sst>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name val="Arial CE"/>
      <charset val="238"/>
    </font>
    <font>
      <b/>
      <i/>
      <u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 wrapText="1"/>
    </xf>
    <xf numFmtId="0" fontId="7" fillId="0" borderId="0" xfId="0" applyFont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0" fillId="0" borderId="4" xfId="0" applyBorder="1"/>
    <xf numFmtId="0" fontId="19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7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24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0" fillId="0" borderId="11" xfId="0" applyBorder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7" fillId="0" borderId="8" xfId="0" applyFont="1" applyBorder="1"/>
    <xf numFmtId="0" fontId="7" fillId="0" borderId="9" xfId="0" applyFont="1" applyBorder="1"/>
    <xf numFmtId="49" fontId="8" fillId="0" borderId="11" xfId="0" applyNumberFormat="1" applyFont="1" applyBorder="1" applyAlignment="1">
      <alignment vertical="center"/>
    </xf>
    <xf numFmtId="0" fontId="7" fillId="0" borderId="7" xfId="0" applyFont="1" applyBorder="1"/>
    <xf numFmtId="49" fontId="8" fillId="0" borderId="10" xfId="0" applyNumberFormat="1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14" fillId="0" borderId="10" xfId="0" applyFont="1" applyBorder="1" applyAlignment="1">
      <alignment horizontal="left" vertical="center" indent="2"/>
    </xf>
    <xf numFmtId="0" fontId="16" fillId="2" borderId="4" xfId="0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2"/>
    </xf>
    <xf numFmtId="4" fontId="12" fillId="0" borderId="1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vertical="center"/>
    </xf>
    <xf numFmtId="0" fontId="7" fillId="3" borderId="10" xfId="0" applyFont="1" applyFill="1" applyBorder="1" applyAlignment="1">
      <alignment horizontal="left" vertical="center" indent="2"/>
    </xf>
    <xf numFmtId="0" fontId="10" fillId="0" borderId="16" xfId="0" applyFont="1" applyBorder="1" applyAlignment="1">
      <alignment vertical="center"/>
    </xf>
    <xf numFmtId="4" fontId="0" fillId="4" borderId="0" xfId="0" applyNumberFormat="1" applyFill="1" applyAlignment="1">
      <alignment horizontal="right" vertical="center" wrapText="1"/>
    </xf>
    <xf numFmtId="4" fontId="10" fillId="0" borderId="0" xfId="0" applyNumberFormat="1" applyFont="1" applyAlignment="1">
      <alignment vertical="top" wrapText="1"/>
    </xf>
    <xf numFmtId="4" fontId="2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49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4" fontId="14" fillId="0" borderId="1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14" fontId="0" fillId="5" borderId="11" xfId="0" applyNumberFormat="1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horizontal="left"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8" fillId="5" borderId="1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28" fillId="5" borderId="1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right" vertical="center"/>
    </xf>
    <xf numFmtId="4" fontId="26" fillId="0" borderId="6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top" wrapText="1" indent="2" readingOrder="1"/>
    </xf>
    <xf numFmtId="49" fontId="10" fillId="0" borderId="0" xfId="0" applyNumberFormat="1" applyFont="1" applyAlignment="1">
      <alignment horizontal="left" vertical="top" wrapText="1" indent="2" readingOrder="1"/>
    </xf>
    <xf numFmtId="49" fontId="10" fillId="0" borderId="11" xfId="0" applyNumberFormat="1" applyFont="1" applyBorder="1" applyAlignment="1">
      <alignment horizontal="left" vertical="top" wrapText="1" indent="2" readingOrder="1"/>
    </xf>
    <xf numFmtId="0" fontId="8" fillId="5" borderId="10" xfId="0" applyFont="1" applyFill="1" applyBorder="1" applyAlignment="1" applyProtection="1">
      <alignment horizontal="left" vertical="center" indent="2"/>
      <protection locked="0"/>
    </xf>
    <xf numFmtId="0" fontId="8" fillId="5" borderId="0" xfId="0" applyFont="1" applyFill="1" applyAlignment="1" applyProtection="1">
      <alignment horizontal="left" vertical="center" indent="2"/>
      <protection locked="0"/>
    </xf>
    <xf numFmtId="49" fontId="10" fillId="0" borderId="8" xfId="0" applyNumberFormat="1" applyFont="1" applyBorder="1" applyAlignment="1">
      <alignment horizontal="left" vertical="top" wrapText="1" indent="2" readingOrder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4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" fontId="14" fillId="5" borderId="3" xfId="0" applyNumberFormat="1" applyFont="1" applyFill="1" applyBorder="1" applyAlignment="1" applyProtection="1">
      <alignment horizontal="center" vertical="center"/>
      <protection locked="0"/>
    </xf>
    <xf numFmtId="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left" vertical="center" indent="2"/>
      <protection locked="0"/>
    </xf>
    <xf numFmtId="0" fontId="8" fillId="5" borderId="5" xfId="0" applyFont="1" applyFill="1" applyBorder="1" applyAlignment="1" applyProtection="1">
      <alignment horizontal="left" vertical="center" indent="2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</cellXfs>
  <cellStyles count="5">
    <cellStyle name="Normální" xfId="0" builtinId="0"/>
    <cellStyle name="normální 2" xfId="1" xr:uid="{00000000-0005-0000-0000-000001000000}"/>
    <cellStyle name="Normální 4" xfId="3" xr:uid="{00000000-0005-0000-0000-000002000000}"/>
    <cellStyle name="Normální 4 2" xfId="2" xr:uid="{00000000-0005-0000-0000-000003000000}"/>
    <cellStyle name="normální_CEN CZ-EXP 2001-2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8"/>
  <sheetViews>
    <sheetView tabSelected="1" view="pageBreakPreview" zoomScaleNormal="110" zoomScaleSheetLayoutView="100" workbookViewId="0">
      <selection activeCell="B10" sqref="B10:G10"/>
    </sheetView>
  </sheetViews>
  <sheetFormatPr defaultRowHeight="14.4" x14ac:dyDescent="0.3"/>
  <cols>
    <col min="1" max="1" width="1.77734375" customWidth="1"/>
    <col min="2" max="2" width="24.77734375" customWidth="1"/>
    <col min="3" max="3" width="7.33203125" customWidth="1"/>
    <col min="4" max="4" width="5.77734375" customWidth="1"/>
    <col min="5" max="5" width="8.33203125" customWidth="1"/>
    <col min="6" max="6" width="15.77734375" customWidth="1"/>
    <col min="7" max="7" width="5.77734375" customWidth="1"/>
    <col min="8" max="8" width="10.77734375" customWidth="1"/>
    <col min="9" max="9" width="15.77734375" customWidth="1"/>
    <col min="10" max="10" width="13.109375" customWidth="1"/>
    <col min="11" max="12" width="20.77734375" customWidth="1"/>
    <col min="13" max="13" width="10.77734375" bestFit="1" customWidth="1"/>
  </cols>
  <sheetData>
    <row r="1" spans="2:14" ht="15.6" x14ac:dyDescent="0.3">
      <c r="B1" s="63"/>
      <c r="C1" s="60"/>
      <c r="D1" s="60"/>
      <c r="E1" s="60"/>
      <c r="F1" s="60"/>
      <c r="G1" s="60"/>
      <c r="H1" s="60"/>
      <c r="I1" s="61"/>
      <c r="J1" s="21"/>
      <c r="K1" s="21"/>
    </row>
    <row r="2" spans="2:14" ht="25.05" customHeight="1" x14ac:dyDescent="0.3">
      <c r="B2" s="64" t="s">
        <v>74</v>
      </c>
      <c r="C2" s="4" t="s">
        <v>97</v>
      </c>
      <c r="D2" s="4"/>
      <c r="E2" s="4"/>
      <c r="F2" s="4"/>
      <c r="G2" s="4"/>
      <c r="H2" s="4"/>
      <c r="I2" s="62"/>
      <c r="J2" s="4"/>
      <c r="K2" s="4"/>
      <c r="L2" s="4"/>
      <c r="M2" s="4"/>
      <c r="N2" s="4"/>
    </row>
    <row r="3" spans="2:14" x14ac:dyDescent="0.3">
      <c r="B3" s="65"/>
      <c r="C3" s="55" t="s">
        <v>75</v>
      </c>
      <c r="D3" s="55"/>
      <c r="E3" s="5"/>
      <c r="F3" s="5"/>
      <c r="G3" s="5"/>
      <c r="H3" s="5"/>
      <c r="I3" s="56"/>
      <c r="J3" s="5"/>
      <c r="K3" s="5"/>
    </row>
    <row r="4" spans="2:14" x14ac:dyDescent="0.3">
      <c r="B4" s="65"/>
      <c r="C4" s="55"/>
      <c r="D4" s="55"/>
      <c r="E4" s="5"/>
      <c r="F4" s="5"/>
      <c r="G4" s="5"/>
      <c r="H4" s="5"/>
      <c r="I4" s="56"/>
      <c r="J4" s="5"/>
      <c r="K4" s="5"/>
    </row>
    <row r="5" spans="2:14" x14ac:dyDescent="0.3">
      <c r="B5" s="65"/>
      <c r="C5" s="55"/>
      <c r="D5" s="55"/>
      <c r="E5" s="5"/>
      <c r="F5" s="5"/>
      <c r="G5" s="5"/>
      <c r="H5" s="90" t="s">
        <v>98</v>
      </c>
      <c r="I5" s="97"/>
      <c r="J5" s="5"/>
      <c r="K5" s="5"/>
    </row>
    <row r="6" spans="2:14" x14ac:dyDescent="0.3">
      <c r="B6" s="66" t="s">
        <v>89</v>
      </c>
      <c r="C6" s="57"/>
      <c r="D6" s="57"/>
      <c r="E6" s="5"/>
      <c r="F6" s="5"/>
      <c r="G6" s="5"/>
      <c r="H6" s="90"/>
      <c r="I6" s="56"/>
      <c r="J6" s="5"/>
      <c r="K6" s="5"/>
    </row>
    <row r="7" spans="2:14" x14ac:dyDescent="0.3">
      <c r="B7" s="66" t="s">
        <v>90</v>
      </c>
      <c r="C7" s="57"/>
      <c r="D7" s="57"/>
      <c r="E7" s="5"/>
      <c r="F7" s="5"/>
      <c r="G7" s="5"/>
      <c r="H7" s="90" t="s">
        <v>94</v>
      </c>
      <c r="I7" s="58">
        <v>70890749</v>
      </c>
      <c r="J7" s="5"/>
      <c r="K7" s="5"/>
    </row>
    <row r="8" spans="2:14" x14ac:dyDescent="0.3">
      <c r="B8" s="65"/>
      <c r="C8" s="57"/>
      <c r="D8" s="57"/>
      <c r="E8" s="5"/>
      <c r="F8" s="5"/>
      <c r="G8" s="5"/>
      <c r="H8" s="90" t="s">
        <v>95</v>
      </c>
      <c r="I8" s="56" t="s">
        <v>96</v>
      </c>
      <c r="J8" s="5"/>
      <c r="K8" s="5"/>
    </row>
    <row r="9" spans="2:14" x14ac:dyDescent="0.3">
      <c r="B9" s="66" t="s">
        <v>91</v>
      </c>
      <c r="C9" s="57"/>
      <c r="D9" s="57"/>
      <c r="E9" s="5"/>
      <c r="F9" s="5"/>
      <c r="G9" s="5"/>
      <c r="H9" s="90"/>
      <c r="I9" s="56"/>
      <c r="J9" s="5"/>
      <c r="K9" s="5"/>
    </row>
    <row r="10" spans="2:14" x14ac:dyDescent="0.3">
      <c r="B10" s="116"/>
      <c r="C10" s="117"/>
      <c r="D10" s="117"/>
      <c r="E10" s="117"/>
      <c r="F10" s="117"/>
      <c r="G10" s="117"/>
      <c r="H10" s="90" t="s">
        <v>94</v>
      </c>
      <c r="I10" s="98"/>
      <c r="J10" s="5"/>
      <c r="K10" s="5"/>
    </row>
    <row r="11" spans="2:14" x14ac:dyDescent="0.3">
      <c r="B11" s="116"/>
      <c r="C11" s="117"/>
      <c r="D11" s="117"/>
      <c r="E11" s="117"/>
      <c r="F11" s="117"/>
      <c r="G11" s="117"/>
      <c r="H11" s="90" t="s">
        <v>95</v>
      </c>
      <c r="I11" s="98"/>
      <c r="J11" s="5"/>
      <c r="K11" s="5"/>
    </row>
    <row r="12" spans="2:14" x14ac:dyDescent="0.3">
      <c r="B12" s="65"/>
      <c r="C12" s="57"/>
      <c r="D12" s="57"/>
      <c r="E12" s="5"/>
      <c r="F12" s="5"/>
      <c r="G12" s="5"/>
      <c r="H12" s="90"/>
      <c r="I12" s="56"/>
      <c r="J12" s="5"/>
      <c r="K12" s="5"/>
    </row>
    <row r="13" spans="2:14" x14ac:dyDescent="0.3">
      <c r="B13" s="66" t="s">
        <v>92</v>
      </c>
      <c r="C13" s="57"/>
      <c r="D13" s="57"/>
      <c r="E13" s="5"/>
      <c r="F13" s="5"/>
      <c r="G13" s="5"/>
      <c r="H13" s="90"/>
      <c r="I13" s="56"/>
      <c r="J13" s="5"/>
      <c r="K13" s="5"/>
    </row>
    <row r="14" spans="2:14" x14ac:dyDescent="0.3">
      <c r="B14" s="66" t="s">
        <v>93</v>
      </c>
      <c r="C14" s="17"/>
      <c r="D14" s="17"/>
      <c r="E14" s="17"/>
      <c r="F14" s="17"/>
      <c r="G14" s="17"/>
      <c r="H14" s="91" t="s">
        <v>94</v>
      </c>
      <c r="I14" s="59">
        <v>72401125</v>
      </c>
      <c r="J14" s="17"/>
      <c r="K14" s="108"/>
      <c r="L14" s="108"/>
      <c r="M14" s="108"/>
      <c r="N14" s="108"/>
    </row>
    <row r="15" spans="2:14" x14ac:dyDescent="0.3">
      <c r="B15" s="66"/>
      <c r="C15" s="17"/>
      <c r="D15" s="17"/>
      <c r="E15" s="17"/>
      <c r="F15" s="17"/>
      <c r="G15" s="17"/>
      <c r="H15" s="17"/>
      <c r="I15" s="59"/>
      <c r="J15" s="17"/>
      <c r="K15" s="50"/>
      <c r="L15" s="50"/>
      <c r="M15" s="50"/>
      <c r="N15" s="50"/>
    </row>
    <row r="16" spans="2:14" x14ac:dyDescent="0.3">
      <c r="B16" s="66"/>
      <c r="C16" s="17"/>
      <c r="D16" s="17"/>
      <c r="E16" s="17"/>
      <c r="F16" s="17"/>
      <c r="G16" s="17"/>
      <c r="H16" s="17"/>
      <c r="I16" s="59"/>
      <c r="J16" s="17"/>
      <c r="K16" s="50"/>
      <c r="L16" s="50"/>
      <c r="M16" s="50"/>
      <c r="N16" s="50"/>
    </row>
    <row r="17" spans="2:14" ht="25.95" customHeight="1" x14ac:dyDescent="0.3">
      <c r="B17" s="69" t="s">
        <v>99</v>
      </c>
      <c r="C17" s="54"/>
      <c r="D17" s="54"/>
      <c r="E17" s="54"/>
      <c r="F17" s="54"/>
      <c r="G17" s="54"/>
      <c r="H17" s="109">
        <f>'Soupis prvků'!F13+'Soupis prvků'!F14+'Soupis prvků'!F15+'Soupis prvků'!F16</f>
        <v>0</v>
      </c>
      <c r="I17" s="110"/>
      <c r="J17" s="17"/>
      <c r="K17" s="50"/>
      <c r="L17" s="50"/>
      <c r="M17" s="50"/>
      <c r="N17" s="50"/>
    </row>
    <row r="18" spans="2:14" x14ac:dyDescent="0.3">
      <c r="B18" s="66"/>
      <c r="C18" s="92" t="s">
        <v>100</v>
      </c>
      <c r="D18" s="17"/>
      <c r="G18" s="17"/>
      <c r="H18" s="93" t="s">
        <v>101</v>
      </c>
      <c r="I18" s="73"/>
      <c r="J18" s="17"/>
      <c r="K18" s="50"/>
      <c r="L18" s="50"/>
      <c r="M18" s="50"/>
      <c r="N18" s="50"/>
    </row>
    <row r="19" spans="2:14" x14ac:dyDescent="0.3">
      <c r="B19" s="66" t="s">
        <v>109</v>
      </c>
      <c r="C19" s="94">
        <v>0.21</v>
      </c>
      <c r="D19" s="17"/>
      <c r="E19" s="17"/>
      <c r="F19" s="17"/>
      <c r="G19" s="17"/>
      <c r="I19" s="87">
        <f>'Soupis prvků'!H16</f>
        <v>0</v>
      </c>
      <c r="J19" s="17"/>
      <c r="K19" s="50"/>
      <c r="L19" s="50"/>
      <c r="M19" s="50"/>
      <c r="N19" s="50"/>
    </row>
    <row r="20" spans="2:14" x14ac:dyDescent="0.3">
      <c r="B20" s="66" t="s">
        <v>110</v>
      </c>
      <c r="C20" s="94">
        <v>0.15</v>
      </c>
      <c r="D20" s="17"/>
      <c r="E20" s="17"/>
      <c r="F20" s="17"/>
      <c r="G20" s="17"/>
      <c r="H20" s="17"/>
      <c r="I20" s="87">
        <f>'Soupis prvků'!H13+'Soupis prvků'!H14+'Soupis prvků'!H15</f>
        <v>0</v>
      </c>
      <c r="J20" s="17"/>
      <c r="K20" s="50"/>
      <c r="L20" s="50"/>
      <c r="M20" s="50"/>
      <c r="N20" s="50"/>
    </row>
    <row r="21" spans="2:14" ht="25.95" customHeight="1" x14ac:dyDescent="0.3">
      <c r="B21" s="72" t="s">
        <v>102</v>
      </c>
      <c r="C21" s="95" t="s">
        <v>103</v>
      </c>
      <c r="D21" s="95"/>
      <c r="E21" s="96"/>
      <c r="F21" s="96"/>
      <c r="G21" s="96"/>
      <c r="H21" s="111">
        <f>H17+I19+I20</f>
        <v>0</v>
      </c>
      <c r="I21" s="112"/>
      <c r="J21" s="17"/>
      <c r="K21" s="50"/>
      <c r="L21" s="50"/>
      <c r="M21" s="50"/>
      <c r="N21" s="50"/>
    </row>
    <row r="22" spans="2:14" x14ac:dyDescent="0.3">
      <c r="B22" s="65"/>
      <c r="C22" s="57"/>
      <c r="D22" s="57"/>
      <c r="E22" s="5"/>
      <c r="F22" s="5"/>
      <c r="G22" s="5"/>
      <c r="H22" s="5"/>
      <c r="I22" s="71"/>
      <c r="J22" s="5"/>
      <c r="K22" s="5"/>
    </row>
    <row r="23" spans="2:14" x14ac:dyDescent="0.3">
      <c r="B23" s="66" t="s">
        <v>104</v>
      </c>
      <c r="C23" s="57"/>
      <c r="D23" s="57"/>
      <c r="E23" s="5"/>
      <c r="F23" s="5"/>
      <c r="G23" s="5"/>
      <c r="H23" s="5"/>
      <c r="I23" s="56"/>
      <c r="J23" s="5"/>
      <c r="K23" s="5"/>
    </row>
    <row r="24" spans="2:14" s="18" customFormat="1" ht="85.05" customHeight="1" x14ac:dyDescent="0.3">
      <c r="B24" s="113" t="s">
        <v>76</v>
      </c>
      <c r="C24" s="114"/>
      <c r="D24" s="114"/>
      <c r="E24" s="114"/>
      <c r="F24" s="114"/>
      <c r="G24" s="114"/>
      <c r="H24" s="114"/>
      <c r="I24" s="115"/>
      <c r="J24" s="20"/>
      <c r="K24" s="20"/>
      <c r="L24" s="20"/>
      <c r="M24" s="20"/>
      <c r="N24" s="20"/>
    </row>
    <row r="25" spans="2:14" s="18" customFormat="1" ht="45" customHeight="1" x14ac:dyDescent="0.3">
      <c r="B25" s="113" t="s">
        <v>173</v>
      </c>
      <c r="C25" s="114"/>
      <c r="D25" s="114"/>
      <c r="E25" s="114"/>
      <c r="F25" s="114"/>
      <c r="G25" s="114"/>
      <c r="H25" s="114"/>
      <c r="I25" s="115"/>
      <c r="J25" s="20"/>
      <c r="K25" s="20"/>
      <c r="L25" s="20"/>
      <c r="M25" s="20"/>
      <c r="N25" s="20"/>
    </row>
    <row r="26" spans="2:14" ht="45" customHeight="1" x14ac:dyDescent="0.3">
      <c r="B26" s="113" t="s">
        <v>172</v>
      </c>
      <c r="C26" s="114"/>
      <c r="D26" s="114"/>
      <c r="E26" s="114"/>
      <c r="F26" s="114"/>
      <c r="G26" s="114"/>
      <c r="H26" s="114"/>
      <c r="I26" s="115"/>
    </row>
    <row r="27" spans="2:14" ht="15" customHeight="1" x14ac:dyDescent="0.3">
      <c r="B27" s="113" t="s">
        <v>161</v>
      </c>
      <c r="C27" s="114"/>
      <c r="D27" s="114"/>
      <c r="E27" s="114"/>
      <c r="F27" s="114"/>
      <c r="G27" s="114"/>
      <c r="H27" s="114"/>
      <c r="I27" s="115"/>
    </row>
    <row r="28" spans="2:14" ht="30" customHeight="1" x14ac:dyDescent="0.3">
      <c r="B28" s="118"/>
      <c r="C28" s="118"/>
      <c r="D28" s="118"/>
      <c r="E28" s="118"/>
      <c r="F28" s="118"/>
      <c r="G28" s="118"/>
      <c r="H28" s="118"/>
      <c r="I28" s="118"/>
    </row>
  </sheetData>
  <sheetProtection algorithmName="SHA-512" hashValue="5iPe+FA6UDo/DUb8OXIatgIh2nHgYauXrWn5oxe6dX2/Ia/cdyupVknfuzpIQqYrtzj02J9gDeL3riMzEVpS+A==" saltValue="bFfbry/ugKW8iJcz3kyMUg==" spinCount="100000" sheet="1" objects="1" scenarios="1"/>
  <mergeCells count="10">
    <mergeCell ref="B10:G10"/>
    <mergeCell ref="B11:G11"/>
    <mergeCell ref="B28:I28"/>
    <mergeCell ref="B27:I27"/>
    <mergeCell ref="B26:I26"/>
    <mergeCell ref="K14:N14"/>
    <mergeCell ref="H17:I17"/>
    <mergeCell ref="H21:I21"/>
    <mergeCell ref="B24:I24"/>
    <mergeCell ref="B25:I25"/>
  </mergeCells>
  <pageMargins left="0.59055118110236227" right="0.19685039370078741" top="0.74803149606299213" bottom="0.74803149606299213" header="0" footer="0.19685039370078741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view="pageBreakPreview" zoomScaleNormal="110" zoomScaleSheetLayoutView="100" workbookViewId="0">
      <selection activeCell="G20" sqref="G20:I20"/>
    </sheetView>
  </sheetViews>
  <sheetFormatPr defaultRowHeight="14.4" x14ac:dyDescent="0.3"/>
  <cols>
    <col min="1" max="1" width="1.77734375" customWidth="1"/>
    <col min="2" max="2" width="24.77734375" customWidth="1"/>
    <col min="3" max="3" width="7.33203125" customWidth="1"/>
    <col min="4" max="4" width="5.77734375" customWidth="1"/>
    <col min="5" max="5" width="8.33203125" customWidth="1"/>
    <col min="6" max="6" width="15.77734375" customWidth="1"/>
    <col min="7" max="7" width="5.77734375" customWidth="1"/>
    <col min="8" max="8" width="10.77734375" customWidth="1"/>
    <col min="9" max="9" width="15.77734375" customWidth="1"/>
    <col min="10" max="10" width="13.109375" customWidth="1"/>
    <col min="11" max="12" width="20.77734375" customWidth="1"/>
    <col min="13" max="13" width="10.77734375" bestFit="1" customWidth="1"/>
  </cols>
  <sheetData>
    <row r="1" spans="2:14" ht="15.6" x14ac:dyDescent="0.3">
      <c r="B1" s="63"/>
      <c r="C1" s="60"/>
      <c r="D1" s="60"/>
      <c r="E1" s="60"/>
      <c r="F1" s="60"/>
      <c r="G1" s="60"/>
      <c r="H1" s="60"/>
      <c r="I1" s="61"/>
      <c r="J1" s="21"/>
      <c r="K1" s="21"/>
    </row>
    <row r="2" spans="2:14" ht="25.05" customHeight="1" x14ac:dyDescent="0.3">
      <c r="B2" s="64" t="s">
        <v>74</v>
      </c>
      <c r="C2" s="4" t="s">
        <v>97</v>
      </c>
      <c r="D2" s="4"/>
      <c r="E2" s="4"/>
      <c r="F2" s="4"/>
      <c r="G2" s="4"/>
      <c r="H2" s="4"/>
      <c r="I2" s="62"/>
      <c r="J2" s="4"/>
      <c r="K2" s="4"/>
      <c r="L2" s="4"/>
      <c r="M2" s="4"/>
      <c r="N2" s="4"/>
    </row>
    <row r="3" spans="2:14" x14ac:dyDescent="0.3">
      <c r="B3" s="65"/>
      <c r="C3" s="55"/>
      <c r="D3" s="55"/>
      <c r="E3" s="5"/>
      <c r="F3" s="5"/>
      <c r="G3" s="5"/>
      <c r="H3" s="5" t="s">
        <v>112</v>
      </c>
      <c r="I3" s="99"/>
      <c r="J3" s="5"/>
      <c r="K3" s="5"/>
    </row>
    <row r="4" spans="2:14" x14ac:dyDescent="0.3">
      <c r="B4" s="66" t="s">
        <v>89</v>
      </c>
      <c r="C4" s="57"/>
      <c r="D4" s="57"/>
      <c r="E4" s="5"/>
      <c r="F4" s="5"/>
      <c r="G4" s="5"/>
      <c r="H4" s="5"/>
      <c r="I4" s="56"/>
      <c r="J4" s="5"/>
      <c r="K4" s="5"/>
    </row>
    <row r="5" spans="2:14" x14ac:dyDescent="0.3">
      <c r="B5" s="66" t="s">
        <v>90</v>
      </c>
      <c r="C5" s="57"/>
      <c r="D5" s="57"/>
      <c r="E5" s="5"/>
      <c r="F5" s="5"/>
      <c r="G5" s="5"/>
      <c r="H5" s="5" t="s">
        <v>94</v>
      </c>
      <c r="I5" s="58">
        <v>70890749</v>
      </c>
      <c r="J5" s="5"/>
      <c r="K5" s="5"/>
    </row>
    <row r="6" spans="2:14" x14ac:dyDescent="0.3">
      <c r="B6" s="65"/>
      <c r="C6" s="57"/>
      <c r="D6" s="57"/>
      <c r="E6" s="5"/>
      <c r="F6" s="5"/>
      <c r="G6" s="5"/>
      <c r="H6" s="5" t="s">
        <v>95</v>
      </c>
      <c r="I6" s="56" t="s">
        <v>96</v>
      </c>
      <c r="J6" s="5"/>
      <c r="K6" s="5"/>
    </row>
    <row r="7" spans="2:14" x14ac:dyDescent="0.3">
      <c r="B7" s="66" t="s">
        <v>91</v>
      </c>
      <c r="C7" s="57"/>
      <c r="D7" s="57"/>
      <c r="E7" s="5"/>
      <c r="F7" s="5"/>
      <c r="G7" s="5"/>
      <c r="H7" s="5"/>
      <c r="I7" s="56"/>
      <c r="J7" s="5"/>
      <c r="K7" s="5"/>
    </row>
    <row r="8" spans="2:14" x14ac:dyDescent="0.3">
      <c r="B8" s="116"/>
      <c r="C8" s="117"/>
      <c r="D8" s="117"/>
      <c r="E8" s="117"/>
      <c r="F8" s="117"/>
      <c r="G8" s="117"/>
      <c r="H8" s="5" t="s">
        <v>94</v>
      </c>
      <c r="I8" s="98"/>
      <c r="J8" s="5"/>
      <c r="K8" s="5"/>
    </row>
    <row r="9" spans="2:14" x14ac:dyDescent="0.3">
      <c r="B9" s="127"/>
      <c r="C9" s="128"/>
      <c r="D9" s="128"/>
      <c r="E9" s="128"/>
      <c r="F9" s="128"/>
      <c r="G9" s="128"/>
      <c r="H9" s="84" t="s">
        <v>95</v>
      </c>
      <c r="I9" s="100"/>
      <c r="J9" s="5"/>
      <c r="K9" s="5"/>
    </row>
    <row r="10" spans="2:14" x14ac:dyDescent="0.3">
      <c r="B10" s="81"/>
      <c r="C10" s="57"/>
      <c r="D10" s="57"/>
      <c r="E10" s="5"/>
      <c r="F10" s="5"/>
      <c r="G10" s="5"/>
      <c r="H10" s="5"/>
      <c r="I10" s="5"/>
      <c r="J10" s="5"/>
      <c r="K10" s="5"/>
    </row>
    <row r="11" spans="2:14" x14ac:dyDescent="0.3">
      <c r="B11" s="82"/>
      <c r="C11" s="83"/>
      <c r="D11" s="83"/>
      <c r="E11" s="84"/>
      <c r="F11" s="84"/>
      <c r="G11" s="84"/>
      <c r="H11" s="84"/>
      <c r="I11" s="84"/>
      <c r="J11" s="5"/>
      <c r="K11" s="5"/>
    </row>
    <row r="12" spans="2:14" ht="30" customHeight="1" x14ac:dyDescent="0.3">
      <c r="B12" s="52" t="s">
        <v>77</v>
      </c>
      <c r="C12" s="51" t="s">
        <v>80</v>
      </c>
      <c r="D12" s="129" t="s">
        <v>107</v>
      </c>
      <c r="E12" s="130"/>
      <c r="F12" s="77" t="s">
        <v>111</v>
      </c>
      <c r="G12" s="67" t="s">
        <v>105</v>
      </c>
      <c r="H12" s="78" t="s">
        <v>106</v>
      </c>
      <c r="I12" s="53" t="s">
        <v>108</v>
      </c>
      <c r="J12" s="19"/>
      <c r="K12" s="19"/>
      <c r="L12" s="19"/>
      <c r="M12" s="19"/>
      <c r="N12" s="19"/>
    </row>
    <row r="13" spans="2:14" ht="40.049999999999997" customHeight="1" x14ac:dyDescent="0.3">
      <c r="B13" s="22" t="s">
        <v>78</v>
      </c>
      <c r="C13" s="23">
        <v>3</v>
      </c>
      <c r="D13" s="125"/>
      <c r="E13" s="126"/>
      <c r="F13" s="76">
        <f>C13*D13</f>
        <v>0</v>
      </c>
      <c r="G13" s="68">
        <v>15</v>
      </c>
      <c r="H13" s="79">
        <f>F13*0.15</f>
        <v>0</v>
      </c>
      <c r="I13" s="70">
        <f>F13*1.15</f>
        <v>0</v>
      </c>
      <c r="J13" s="80"/>
      <c r="K13" s="74"/>
      <c r="L13" s="74"/>
      <c r="M13" s="16"/>
      <c r="N13" s="16"/>
    </row>
    <row r="14" spans="2:14" ht="40.049999999999997" customHeight="1" x14ac:dyDescent="0.3">
      <c r="B14" s="24" t="s">
        <v>121</v>
      </c>
      <c r="C14" s="23">
        <v>17</v>
      </c>
      <c r="D14" s="125"/>
      <c r="E14" s="126"/>
      <c r="F14" s="76">
        <f>C14*D14</f>
        <v>0</v>
      </c>
      <c r="G14" s="68">
        <v>15</v>
      </c>
      <c r="H14" s="79">
        <f>F14*0.15</f>
        <v>0</v>
      </c>
      <c r="I14" s="70">
        <f>F14*1.15</f>
        <v>0</v>
      </c>
      <c r="J14" s="80"/>
      <c r="K14" s="74"/>
      <c r="L14" s="74"/>
      <c r="M14" s="16"/>
      <c r="N14" s="16"/>
    </row>
    <row r="15" spans="2:14" ht="40.049999999999997" customHeight="1" x14ac:dyDescent="0.3">
      <c r="B15" s="24" t="s">
        <v>60</v>
      </c>
      <c r="C15" s="23">
        <v>20</v>
      </c>
      <c r="D15" s="125"/>
      <c r="E15" s="126"/>
      <c r="F15" s="76">
        <f>C15*D15</f>
        <v>0</v>
      </c>
      <c r="G15" s="68">
        <v>15</v>
      </c>
      <c r="H15" s="79">
        <f>F15*0.15</f>
        <v>0</v>
      </c>
      <c r="I15" s="70">
        <f>F15*1.15</f>
        <v>0</v>
      </c>
      <c r="J15" s="80"/>
      <c r="K15" s="74"/>
      <c r="L15" s="74"/>
      <c r="M15" s="16"/>
      <c r="N15" s="16"/>
    </row>
    <row r="16" spans="2:14" ht="40.049999999999997" customHeight="1" x14ac:dyDescent="0.3">
      <c r="B16" s="22" t="s">
        <v>81</v>
      </c>
      <c r="C16" s="23">
        <v>20</v>
      </c>
      <c r="D16" s="125"/>
      <c r="E16" s="126"/>
      <c r="F16" s="76">
        <f>C16*D16</f>
        <v>0</v>
      </c>
      <c r="G16" s="68">
        <v>21</v>
      </c>
      <c r="H16" s="79">
        <f>F16*0.21</f>
        <v>0</v>
      </c>
      <c r="I16" s="70">
        <f>F16*1.21</f>
        <v>0</v>
      </c>
      <c r="J16" s="80"/>
      <c r="K16" s="74"/>
      <c r="L16" s="74"/>
      <c r="M16" s="16"/>
      <c r="N16" s="16"/>
    </row>
    <row r="18" spans="2:14" s="18" customFormat="1" ht="22.05" customHeight="1" x14ac:dyDescent="0.3">
      <c r="B18" s="52" t="s">
        <v>77</v>
      </c>
      <c r="C18" s="51" t="s">
        <v>80</v>
      </c>
      <c r="D18" s="129" t="s">
        <v>79</v>
      </c>
      <c r="E18" s="131"/>
      <c r="F18" s="130"/>
      <c r="G18" s="129" t="s">
        <v>115</v>
      </c>
      <c r="H18" s="131"/>
      <c r="I18" s="130"/>
      <c r="J18" s="20"/>
      <c r="K18" s="20"/>
      <c r="L18" s="75"/>
      <c r="M18" s="75"/>
      <c r="N18" s="20"/>
    </row>
    <row r="19" spans="2:14" ht="40.049999999999997" customHeight="1" x14ac:dyDescent="0.3">
      <c r="B19" s="22" t="s">
        <v>78</v>
      </c>
      <c r="C19" s="23">
        <v>3</v>
      </c>
      <c r="D19" s="119"/>
      <c r="E19" s="120"/>
      <c r="F19" s="121"/>
      <c r="G19" s="122"/>
      <c r="H19" s="123"/>
      <c r="I19" s="124"/>
      <c r="J19" s="16"/>
      <c r="K19" s="16"/>
      <c r="L19" s="16"/>
      <c r="M19" s="16"/>
      <c r="N19" s="16"/>
    </row>
    <row r="20" spans="2:14" ht="40.049999999999997" customHeight="1" x14ac:dyDescent="0.3">
      <c r="B20" s="24" t="s">
        <v>116</v>
      </c>
      <c r="C20" s="23">
        <v>17</v>
      </c>
      <c r="D20" s="119"/>
      <c r="E20" s="120"/>
      <c r="F20" s="121"/>
      <c r="G20" s="122"/>
      <c r="H20" s="123"/>
      <c r="I20" s="124"/>
      <c r="J20" s="16"/>
      <c r="K20" s="16"/>
      <c r="L20" s="16"/>
      <c r="M20" s="16"/>
      <c r="N20" s="16"/>
    </row>
    <row r="21" spans="2:14" ht="40.049999999999997" customHeight="1" x14ac:dyDescent="0.3">
      <c r="B21" s="24" t="s">
        <v>60</v>
      </c>
      <c r="C21" s="23">
        <v>20</v>
      </c>
      <c r="D21" s="119"/>
      <c r="E21" s="120"/>
      <c r="F21" s="121"/>
      <c r="G21" s="122"/>
      <c r="H21" s="123"/>
      <c r="I21" s="124"/>
      <c r="J21" s="16"/>
      <c r="K21" s="16"/>
      <c r="L21" s="16"/>
      <c r="M21" s="16"/>
      <c r="N21" s="16"/>
    </row>
    <row r="22" spans="2:14" ht="40.049999999999997" customHeight="1" x14ac:dyDescent="0.3">
      <c r="B22" s="22" t="s">
        <v>81</v>
      </c>
      <c r="C22" s="23">
        <v>20</v>
      </c>
      <c r="D22" s="119"/>
      <c r="E22" s="120"/>
      <c r="F22" s="121"/>
      <c r="G22" s="122"/>
      <c r="H22" s="123"/>
      <c r="I22" s="124"/>
      <c r="J22" s="16"/>
      <c r="K22" s="16"/>
      <c r="L22" s="16"/>
      <c r="M22" s="16"/>
      <c r="N22" s="16"/>
    </row>
  </sheetData>
  <sheetProtection algorithmName="SHA-512" hashValue="J5c2TpaZ9R1awoup/M2NqaGoUPBJ1nJC24hrD/qScyCu+V/Hj0xevbYTQNYNAFO/+wPkmR/ruLMSeUKJutbOjw==" saltValue="Tf2yx+QI+44dya+KUVO8LA==" spinCount="100000" sheet="1" objects="1" scenarios="1"/>
  <mergeCells count="17">
    <mergeCell ref="D15:E15"/>
    <mergeCell ref="B8:G8"/>
    <mergeCell ref="B9:G9"/>
    <mergeCell ref="D20:F20"/>
    <mergeCell ref="D21:F21"/>
    <mergeCell ref="D16:E16"/>
    <mergeCell ref="D12:E12"/>
    <mergeCell ref="D18:F18"/>
    <mergeCell ref="G18:I18"/>
    <mergeCell ref="D13:E13"/>
    <mergeCell ref="D14:E14"/>
    <mergeCell ref="D22:F22"/>
    <mergeCell ref="G19:I19"/>
    <mergeCell ref="G20:I20"/>
    <mergeCell ref="G21:I21"/>
    <mergeCell ref="G22:I22"/>
    <mergeCell ref="D19:F19"/>
  </mergeCells>
  <pageMargins left="0.59055118110236227" right="0.19685039370078741" top="0.74803149606299213" bottom="0.35433070866141736" header="0" footer="0.19685039370078741"/>
  <pageSetup paperSize="9" orientation="portrait" blackAndWhite="1" r:id="rId1"/>
  <ignoredErrors>
    <ignoredError sqref="H16:I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0"/>
  <sheetViews>
    <sheetView view="pageBreakPreview" topLeftCell="A18" zoomScaleNormal="100" zoomScaleSheetLayoutView="100" workbookViewId="0">
      <selection activeCell="B43" sqref="B43"/>
    </sheetView>
  </sheetViews>
  <sheetFormatPr defaultColWidth="8.88671875" defaultRowHeight="14.4" x14ac:dyDescent="0.3"/>
  <cols>
    <col min="1" max="1" width="8.88671875" style="39"/>
    <col min="2" max="2" width="53.5546875" style="10" customWidth="1"/>
    <col min="3" max="3" width="17.88671875" customWidth="1"/>
  </cols>
  <sheetData>
    <row r="1" spans="1:3" ht="15.6" customHeight="1" x14ac:dyDescent="0.3">
      <c r="A1" s="134" t="s">
        <v>117</v>
      </c>
      <c r="B1" s="134"/>
      <c r="C1" s="134"/>
    </row>
    <row r="2" spans="1:3" ht="15.6" x14ac:dyDescent="0.3">
      <c r="A2" s="37"/>
      <c r="B2" s="25"/>
    </row>
    <row r="3" spans="1:3" ht="34.200000000000003" customHeight="1" x14ac:dyDescent="0.3">
      <c r="A3" s="132" t="s">
        <v>82</v>
      </c>
      <c r="B3" s="133"/>
      <c r="C3" s="26" t="s">
        <v>83</v>
      </c>
    </row>
    <row r="4" spans="1:3" x14ac:dyDescent="0.3">
      <c r="A4" s="27"/>
      <c r="B4" s="31" t="s">
        <v>0</v>
      </c>
      <c r="C4" s="29"/>
    </row>
    <row r="5" spans="1:3" x14ac:dyDescent="0.3">
      <c r="A5" s="1" t="s">
        <v>1</v>
      </c>
      <c r="B5" s="6" t="s">
        <v>44</v>
      </c>
      <c r="C5" s="101"/>
    </row>
    <row r="6" spans="1:3" x14ac:dyDescent="0.3">
      <c r="A6" s="1" t="s">
        <v>2</v>
      </c>
      <c r="B6" s="7" t="s">
        <v>174</v>
      </c>
      <c r="C6" s="101"/>
    </row>
    <row r="7" spans="1:3" x14ac:dyDescent="0.3">
      <c r="A7" s="1" t="s">
        <v>3</v>
      </c>
      <c r="B7" s="7" t="s">
        <v>163</v>
      </c>
      <c r="C7" s="101"/>
    </row>
    <row r="8" spans="1:3" x14ac:dyDescent="0.3">
      <c r="A8" s="1" t="s">
        <v>4</v>
      </c>
      <c r="B8" s="7" t="s">
        <v>40</v>
      </c>
      <c r="C8" s="101"/>
    </row>
    <row r="9" spans="1:3" x14ac:dyDescent="0.3">
      <c r="A9" s="1" t="s">
        <v>5</v>
      </c>
      <c r="B9" s="7" t="s">
        <v>123</v>
      </c>
      <c r="C9" s="101"/>
    </row>
    <row r="10" spans="1:3" x14ac:dyDescent="0.3">
      <c r="A10" s="27"/>
      <c r="B10" s="32" t="s">
        <v>39</v>
      </c>
      <c r="C10" s="102"/>
    </row>
    <row r="11" spans="1:3" x14ac:dyDescent="0.3">
      <c r="A11" s="1" t="s">
        <v>6</v>
      </c>
      <c r="B11" s="8" t="s">
        <v>128</v>
      </c>
      <c r="C11" s="101"/>
    </row>
    <row r="12" spans="1:3" x14ac:dyDescent="0.3">
      <c r="A12" s="1" t="s">
        <v>7</v>
      </c>
      <c r="B12" s="7" t="s">
        <v>178</v>
      </c>
      <c r="C12" s="101"/>
    </row>
    <row r="13" spans="1:3" ht="26.4" x14ac:dyDescent="0.3">
      <c r="A13" s="1" t="s">
        <v>8</v>
      </c>
      <c r="B13" s="7" t="s">
        <v>182</v>
      </c>
      <c r="C13" s="101"/>
    </row>
    <row r="14" spans="1:3" x14ac:dyDescent="0.3">
      <c r="A14" s="1" t="s">
        <v>9</v>
      </c>
      <c r="B14" s="7" t="s">
        <v>114</v>
      </c>
      <c r="C14" s="101"/>
    </row>
    <row r="15" spans="1:3" ht="26.4" x14ac:dyDescent="0.3">
      <c r="A15" s="1" t="s">
        <v>10</v>
      </c>
      <c r="B15" s="7" t="s">
        <v>183</v>
      </c>
      <c r="C15" s="101"/>
    </row>
    <row r="16" spans="1:3" x14ac:dyDescent="0.3">
      <c r="A16" s="1" t="s">
        <v>12</v>
      </c>
      <c r="B16" s="7" t="s">
        <v>165</v>
      </c>
      <c r="C16" s="101"/>
    </row>
    <row r="17" spans="1:3" x14ac:dyDescent="0.3">
      <c r="A17" s="27"/>
      <c r="B17" s="32" t="s">
        <v>11</v>
      </c>
      <c r="C17" s="102"/>
    </row>
    <row r="18" spans="1:3" ht="33" customHeight="1" x14ac:dyDescent="0.3">
      <c r="A18" s="1" t="s">
        <v>13</v>
      </c>
      <c r="B18" s="7" t="s">
        <v>180</v>
      </c>
      <c r="C18" s="101"/>
    </row>
    <row r="19" spans="1:3" x14ac:dyDescent="0.3">
      <c r="A19" s="27"/>
      <c r="B19" s="32" t="s">
        <v>14</v>
      </c>
      <c r="C19" s="102"/>
    </row>
    <row r="20" spans="1:3" x14ac:dyDescent="0.3">
      <c r="A20" s="1" t="s">
        <v>15</v>
      </c>
      <c r="B20" s="7" t="s">
        <v>134</v>
      </c>
      <c r="C20" s="101"/>
    </row>
    <row r="21" spans="1:3" ht="42" customHeight="1" x14ac:dyDescent="0.3">
      <c r="A21" s="1" t="s">
        <v>16</v>
      </c>
      <c r="B21" s="7" t="s">
        <v>132</v>
      </c>
      <c r="C21" s="101"/>
    </row>
    <row r="22" spans="1:3" ht="13.8" customHeight="1" x14ac:dyDescent="0.3">
      <c r="A22" s="1" t="s">
        <v>17</v>
      </c>
      <c r="B22" s="7" t="s">
        <v>166</v>
      </c>
      <c r="C22" s="101"/>
    </row>
    <row r="23" spans="1:3" ht="13.8" customHeight="1" x14ac:dyDescent="0.3">
      <c r="A23" s="1" t="s">
        <v>18</v>
      </c>
      <c r="B23" s="7" t="s">
        <v>143</v>
      </c>
      <c r="C23" s="101"/>
    </row>
    <row r="24" spans="1:3" x14ac:dyDescent="0.3">
      <c r="A24" s="27"/>
      <c r="B24" s="32" t="s">
        <v>19</v>
      </c>
      <c r="C24" s="102"/>
    </row>
    <row r="25" spans="1:3" x14ac:dyDescent="0.3">
      <c r="A25" s="1" t="s">
        <v>20</v>
      </c>
      <c r="B25" s="7" t="s">
        <v>137</v>
      </c>
      <c r="C25" s="101"/>
    </row>
    <row r="26" spans="1:3" ht="42" customHeight="1" x14ac:dyDescent="0.3">
      <c r="A26" s="1" t="s">
        <v>21</v>
      </c>
      <c r="B26" s="7" t="s">
        <v>113</v>
      </c>
      <c r="C26" s="101"/>
    </row>
    <row r="27" spans="1:3" ht="26.4" x14ac:dyDescent="0.3">
      <c r="A27" s="1" t="s">
        <v>23</v>
      </c>
      <c r="B27" s="7" t="s">
        <v>125</v>
      </c>
      <c r="C27" s="101"/>
    </row>
    <row r="28" spans="1:3" x14ac:dyDescent="0.3">
      <c r="A28" s="27"/>
      <c r="B28" s="32" t="s">
        <v>22</v>
      </c>
      <c r="C28" s="102"/>
    </row>
    <row r="29" spans="1:3" ht="26.4" x14ac:dyDescent="0.3">
      <c r="A29" s="1" t="s">
        <v>24</v>
      </c>
      <c r="B29" s="6" t="s">
        <v>159</v>
      </c>
      <c r="C29" s="101"/>
    </row>
    <row r="30" spans="1:3" ht="26.4" x14ac:dyDescent="0.3">
      <c r="A30" s="1" t="s">
        <v>25</v>
      </c>
      <c r="B30" s="6" t="s">
        <v>87</v>
      </c>
      <c r="C30" s="101"/>
    </row>
    <row r="31" spans="1:3" x14ac:dyDescent="0.3">
      <c r="A31" s="1" t="s">
        <v>26</v>
      </c>
      <c r="B31" s="89" t="s">
        <v>181</v>
      </c>
      <c r="C31" s="103"/>
    </row>
    <row r="32" spans="1:3" ht="26.4" x14ac:dyDescent="0.3">
      <c r="A32" s="88" t="s">
        <v>27</v>
      </c>
      <c r="B32" s="7" t="s">
        <v>127</v>
      </c>
      <c r="C32" s="104"/>
    </row>
    <row r="33" spans="1:3" x14ac:dyDescent="0.3">
      <c r="A33" s="27"/>
      <c r="B33" s="32" t="s">
        <v>45</v>
      </c>
      <c r="C33" s="102"/>
    </row>
    <row r="34" spans="1:3" ht="79.2" x14ac:dyDescent="0.3">
      <c r="A34" s="85" t="s">
        <v>28</v>
      </c>
      <c r="B34" s="86" t="s">
        <v>157</v>
      </c>
      <c r="C34" s="105"/>
    </row>
    <row r="35" spans="1:3" x14ac:dyDescent="0.3">
      <c r="A35" s="38" t="s">
        <v>29</v>
      </c>
      <c r="B35" s="7" t="s">
        <v>184</v>
      </c>
      <c r="C35" s="101"/>
    </row>
    <row r="36" spans="1:3" ht="39.6" x14ac:dyDescent="0.3">
      <c r="A36" s="38" t="s">
        <v>30</v>
      </c>
      <c r="B36" s="7" t="s">
        <v>41</v>
      </c>
      <c r="C36" s="101"/>
    </row>
    <row r="37" spans="1:3" ht="39.6" x14ac:dyDescent="0.3">
      <c r="A37" s="38" t="s">
        <v>31</v>
      </c>
      <c r="B37" s="7" t="s">
        <v>42</v>
      </c>
      <c r="C37" s="101"/>
    </row>
    <row r="38" spans="1:3" x14ac:dyDescent="0.3">
      <c r="A38" s="27"/>
      <c r="B38" s="32" t="s">
        <v>51</v>
      </c>
      <c r="C38" s="102"/>
    </row>
    <row r="39" spans="1:3" x14ac:dyDescent="0.3">
      <c r="A39" s="1" t="s">
        <v>32</v>
      </c>
      <c r="B39" s="7" t="s">
        <v>43</v>
      </c>
      <c r="C39" s="103"/>
    </row>
    <row r="40" spans="1:3" x14ac:dyDescent="0.3">
      <c r="A40" s="1" t="s">
        <v>33</v>
      </c>
      <c r="B40" s="7" t="s">
        <v>126</v>
      </c>
      <c r="C40" s="103"/>
    </row>
  </sheetData>
  <sheetProtection algorithmName="SHA-512" hashValue="usDJBoYBiBx+O1NoSJWyFeiJcyTYUlaK7KuJHU8n/Vr73UdgrIzEUKmez74OemmoEXJBCiZ0keHxhAAQlVN74A==" saltValue="v61Ji/a0Mwhab/g+bVXHUw==" spinCount="100000" sheet="1" objects="1" scenarios="1"/>
  <mergeCells count="2">
    <mergeCell ref="A3:B3"/>
    <mergeCell ref="A1:C1"/>
  </mergeCells>
  <pageMargins left="0.98425196850393704" right="0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7"/>
  <sheetViews>
    <sheetView view="pageBreakPreview" zoomScaleNormal="100" zoomScaleSheetLayoutView="100" workbookViewId="0">
      <selection activeCell="A2" sqref="A2"/>
    </sheetView>
  </sheetViews>
  <sheetFormatPr defaultRowHeight="14.4" x14ac:dyDescent="0.3"/>
  <cols>
    <col min="2" max="2" width="53.33203125" style="10" customWidth="1"/>
    <col min="3" max="3" width="17.88671875" customWidth="1"/>
    <col min="5" max="5" width="89.5546875" customWidth="1"/>
  </cols>
  <sheetData>
    <row r="1" spans="1:3" ht="15.6" customHeight="1" x14ac:dyDescent="0.3">
      <c r="A1" s="134" t="s">
        <v>118</v>
      </c>
      <c r="B1" s="134"/>
      <c r="C1" s="134"/>
    </row>
    <row r="2" spans="1:3" ht="15.6" customHeight="1" x14ac:dyDescent="0.3">
      <c r="A2" s="40"/>
      <c r="B2" s="40"/>
      <c r="C2" s="40"/>
    </row>
    <row r="3" spans="1:3" ht="34.200000000000003" x14ac:dyDescent="0.3">
      <c r="A3" s="132" t="s">
        <v>82</v>
      </c>
      <c r="B3" s="133"/>
      <c r="C3" s="26" t="s">
        <v>83</v>
      </c>
    </row>
    <row r="4" spans="1:3" x14ac:dyDescent="0.3">
      <c r="A4" s="27"/>
      <c r="B4" s="28" t="s">
        <v>0</v>
      </c>
      <c r="C4" s="29"/>
    </row>
    <row r="5" spans="1:3" x14ac:dyDescent="0.3">
      <c r="A5" s="1" t="s">
        <v>1</v>
      </c>
      <c r="B5" s="7" t="s">
        <v>174</v>
      </c>
      <c r="C5" s="101"/>
    </row>
    <row r="6" spans="1:3" x14ac:dyDescent="0.3">
      <c r="A6" s="1" t="s">
        <v>2</v>
      </c>
      <c r="B6" s="7" t="s">
        <v>164</v>
      </c>
      <c r="C6" s="101"/>
    </row>
    <row r="7" spans="1:3" x14ac:dyDescent="0.3">
      <c r="A7" s="1" t="s">
        <v>3</v>
      </c>
      <c r="B7" s="7" t="s">
        <v>122</v>
      </c>
      <c r="C7" s="101"/>
    </row>
    <row r="8" spans="1:3" x14ac:dyDescent="0.3">
      <c r="A8" s="1" t="s">
        <v>4</v>
      </c>
      <c r="B8" s="7" t="s">
        <v>123</v>
      </c>
      <c r="C8" s="106"/>
    </row>
    <row r="9" spans="1:3" x14ac:dyDescent="0.3">
      <c r="A9" s="27"/>
      <c r="B9" s="30" t="s">
        <v>39</v>
      </c>
      <c r="C9" s="102"/>
    </row>
    <row r="10" spans="1:3" x14ac:dyDescent="0.3">
      <c r="A10" s="1" t="s">
        <v>5</v>
      </c>
      <c r="B10" s="7" t="s">
        <v>128</v>
      </c>
      <c r="C10" s="101"/>
    </row>
    <row r="11" spans="1:3" ht="39.6" x14ac:dyDescent="0.3">
      <c r="A11" s="1" t="s">
        <v>6</v>
      </c>
      <c r="B11" s="7" t="s">
        <v>124</v>
      </c>
      <c r="C11" s="107"/>
    </row>
    <row r="12" spans="1:3" x14ac:dyDescent="0.3">
      <c r="A12" s="1" t="s">
        <v>7</v>
      </c>
      <c r="B12" s="7" t="s">
        <v>176</v>
      </c>
      <c r="C12" s="101"/>
    </row>
    <row r="13" spans="1:3" x14ac:dyDescent="0.3">
      <c r="A13" s="1" t="s">
        <v>8</v>
      </c>
      <c r="B13" s="7" t="s">
        <v>177</v>
      </c>
      <c r="C13" s="101"/>
    </row>
    <row r="14" spans="1:3" x14ac:dyDescent="0.3">
      <c r="A14" s="1" t="s">
        <v>9</v>
      </c>
      <c r="B14" s="7" t="s">
        <v>46</v>
      </c>
      <c r="C14" s="101"/>
    </row>
    <row r="15" spans="1:3" x14ac:dyDescent="0.3">
      <c r="A15" s="1" t="s">
        <v>10</v>
      </c>
      <c r="B15" s="7" t="s">
        <v>47</v>
      </c>
      <c r="C15" s="101"/>
    </row>
    <row r="16" spans="1:3" x14ac:dyDescent="0.3">
      <c r="A16" s="1" t="s">
        <v>12</v>
      </c>
      <c r="B16" s="7" t="s">
        <v>167</v>
      </c>
      <c r="C16" s="101"/>
    </row>
    <row r="17" spans="1:3" x14ac:dyDescent="0.3">
      <c r="A17" s="1" t="s">
        <v>13</v>
      </c>
      <c r="B17" s="7" t="s">
        <v>48</v>
      </c>
      <c r="C17" s="101"/>
    </row>
    <row r="18" spans="1:3" x14ac:dyDescent="0.3">
      <c r="A18" s="1" t="s">
        <v>15</v>
      </c>
      <c r="B18" s="7" t="s">
        <v>49</v>
      </c>
      <c r="C18" s="101"/>
    </row>
    <row r="19" spans="1:3" x14ac:dyDescent="0.3">
      <c r="A19" s="27"/>
      <c r="B19" s="30" t="s">
        <v>11</v>
      </c>
      <c r="C19" s="102"/>
    </row>
    <row r="20" spans="1:3" ht="31.95" customHeight="1" x14ac:dyDescent="0.3">
      <c r="A20" s="1" t="s">
        <v>16</v>
      </c>
      <c r="B20" s="7" t="s">
        <v>175</v>
      </c>
      <c r="C20" s="101"/>
    </row>
    <row r="21" spans="1:3" x14ac:dyDescent="0.3">
      <c r="A21" s="27"/>
      <c r="B21" s="30" t="s">
        <v>14</v>
      </c>
      <c r="C21" s="102"/>
    </row>
    <row r="22" spans="1:3" x14ac:dyDescent="0.3">
      <c r="A22" s="1" t="s">
        <v>17</v>
      </c>
      <c r="B22" s="7" t="s">
        <v>133</v>
      </c>
      <c r="C22" s="101"/>
    </row>
    <row r="23" spans="1:3" x14ac:dyDescent="0.3">
      <c r="A23" s="1" t="s">
        <v>18</v>
      </c>
      <c r="B23" s="7" t="s">
        <v>129</v>
      </c>
      <c r="C23" s="101"/>
    </row>
    <row r="24" spans="1:3" ht="26.4" x14ac:dyDescent="0.3">
      <c r="A24" s="1" t="s">
        <v>20</v>
      </c>
      <c r="B24" s="7" t="s">
        <v>130</v>
      </c>
      <c r="C24" s="101"/>
    </row>
    <row r="25" spans="1:3" ht="26.4" x14ac:dyDescent="0.3">
      <c r="A25" s="1" t="s">
        <v>21</v>
      </c>
      <c r="B25" s="7" t="s">
        <v>131</v>
      </c>
      <c r="C25" s="101"/>
    </row>
    <row r="26" spans="1:3" x14ac:dyDescent="0.3">
      <c r="A26" s="1" t="s">
        <v>23</v>
      </c>
      <c r="B26" s="7" t="s">
        <v>142</v>
      </c>
      <c r="C26" s="101"/>
    </row>
    <row r="27" spans="1:3" x14ac:dyDescent="0.3">
      <c r="A27" s="27"/>
      <c r="B27" s="30" t="s">
        <v>19</v>
      </c>
      <c r="C27" s="102"/>
    </row>
    <row r="28" spans="1:3" x14ac:dyDescent="0.3">
      <c r="A28" s="1" t="s">
        <v>24</v>
      </c>
      <c r="B28" s="7" t="s">
        <v>135</v>
      </c>
      <c r="C28" s="103"/>
    </row>
    <row r="29" spans="1:3" x14ac:dyDescent="0.3">
      <c r="A29" s="1" t="s">
        <v>25</v>
      </c>
      <c r="B29" s="7" t="s">
        <v>136</v>
      </c>
      <c r="C29" s="103"/>
    </row>
    <row r="30" spans="1:3" x14ac:dyDescent="0.3">
      <c r="A30" s="27"/>
      <c r="B30" s="30" t="s">
        <v>22</v>
      </c>
      <c r="C30" s="102"/>
    </row>
    <row r="31" spans="1:3" x14ac:dyDescent="0.3">
      <c r="A31" s="1" t="s">
        <v>26</v>
      </c>
      <c r="B31" s="7" t="s">
        <v>155</v>
      </c>
      <c r="C31" s="101"/>
    </row>
    <row r="32" spans="1:3" x14ac:dyDescent="0.3">
      <c r="A32" s="1" t="s">
        <v>27</v>
      </c>
      <c r="B32" s="6" t="s">
        <v>168</v>
      </c>
      <c r="C32" s="101"/>
    </row>
    <row r="33" spans="1:3" x14ac:dyDescent="0.3">
      <c r="A33" s="1" t="s">
        <v>28</v>
      </c>
      <c r="B33" s="7" t="s">
        <v>50</v>
      </c>
      <c r="C33" s="101"/>
    </row>
    <row r="34" spans="1:3" ht="26.4" x14ac:dyDescent="0.3">
      <c r="A34" s="1" t="s">
        <v>29</v>
      </c>
      <c r="B34" s="7" t="s">
        <v>138</v>
      </c>
      <c r="C34" s="101"/>
    </row>
    <row r="35" spans="1:3" x14ac:dyDescent="0.3">
      <c r="A35" s="27"/>
      <c r="B35" s="30" t="s">
        <v>52</v>
      </c>
      <c r="C35" s="102"/>
    </row>
    <row r="36" spans="1:3" ht="26.4" x14ac:dyDescent="0.3">
      <c r="A36" s="38" t="s">
        <v>30</v>
      </c>
      <c r="B36" s="6" t="s">
        <v>145</v>
      </c>
      <c r="C36" s="101"/>
    </row>
    <row r="37" spans="1:3" x14ac:dyDescent="0.3">
      <c r="A37" s="38" t="s">
        <v>31</v>
      </c>
      <c r="B37" s="7" t="s">
        <v>139</v>
      </c>
      <c r="C37" s="101"/>
    </row>
    <row r="38" spans="1:3" ht="26.4" x14ac:dyDescent="0.3">
      <c r="A38" s="38" t="s">
        <v>32</v>
      </c>
      <c r="B38" s="7" t="s">
        <v>144</v>
      </c>
      <c r="C38" s="101"/>
    </row>
    <row r="39" spans="1:3" x14ac:dyDescent="0.3">
      <c r="A39" s="38" t="s">
        <v>33</v>
      </c>
      <c r="B39" s="9" t="s">
        <v>55</v>
      </c>
      <c r="C39" s="101"/>
    </row>
    <row r="40" spans="1:3" ht="26.4" x14ac:dyDescent="0.3">
      <c r="A40" s="38" t="s">
        <v>34</v>
      </c>
      <c r="B40" s="9" t="s">
        <v>56</v>
      </c>
      <c r="C40" s="101"/>
    </row>
    <row r="41" spans="1:3" ht="26.4" x14ac:dyDescent="0.3">
      <c r="A41" s="1" t="s">
        <v>35</v>
      </c>
      <c r="B41" s="9" t="s">
        <v>59</v>
      </c>
      <c r="C41" s="101"/>
    </row>
    <row r="42" spans="1:3" x14ac:dyDescent="0.3">
      <c r="A42" s="27"/>
      <c r="B42" s="30" t="s">
        <v>51</v>
      </c>
      <c r="C42" s="102"/>
    </row>
    <row r="43" spans="1:3" x14ac:dyDescent="0.3">
      <c r="A43" s="1" t="s">
        <v>37</v>
      </c>
      <c r="B43" s="7" t="s">
        <v>43</v>
      </c>
      <c r="C43" s="103"/>
    </row>
    <row r="44" spans="1:3" x14ac:dyDescent="0.3">
      <c r="A44" s="1" t="s">
        <v>38</v>
      </c>
      <c r="B44" s="7" t="s">
        <v>126</v>
      </c>
      <c r="C44" s="101"/>
    </row>
    <row r="45" spans="1:3" x14ac:dyDescent="0.3">
      <c r="A45" s="27"/>
      <c r="B45" s="30" t="s">
        <v>36</v>
      </c>
      <c r="C45" s="102"/>
    </row>
    <row r="46" spans="1:3" ht="26.4" x14ac:dyDescent="0.3">
      <c r="A46" s="1" t="s">
        <v>53</v>
      </c>
      <c r="B46" s="7" t="s">
        <v>57</v>
      </c>
      <c r="C46" s="101"/>
    </row>
    <row r="47" spans="1:3" ht="26.4" x14ac:dyDescent="0.3">
      <c r="A47" s="1" t="s">
        <v>54</v>
      </c>
      <c r="B47" s="9" t="s">
        <v>58</v>
      </c>
      <c r="C47" s="101"/>
    </row>
  </sheetData>
  <sheetProtection algorithmName="SHA-512" hashValue="/imDA+9aBdHaDdcKhv7aP3k4aVeH7ZyBSmfNUeMbiKM0hb5LYY2ctTq0NVyu0d1jPx2bI3jMfSVgfgFbUHyP4g==" saltValue="S9pwHra+NbAkVSjKEC25OQ==" spinCount="100000" sheet="1" objects="1" scenarios="1"/>
  <mergeCells count="2">
    <mergeCell ref="A3:B3"/>
    <mergeCell ref="A1:C1"/>
  </mergeCells>
  <phoneticPr fontId="4" type="noConversion"/>
  <pageMargins left="0.98425196850393704" right="0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view="pageBreakPreview" zoomScaleNormal="100" zoomScaleSheetLayoutView="100" workbookViewId="0">
      <selection activeCell="B9" sqref="B9"/>
    </sheetView>
  </sheetViews>
  <sheetFormatPr defaultColWidth="8.88671875" defaultRowHeight="14.4" x14ac:dyDescent="0.3"/>
  <cols>
    <col min="1" max="1" width="5.6640625" style="33" customWidth="1"/>
    <col min="2" max="2" width="53.33203125" style="15" customWidth="1"/>
    <col min="3" max="3" width="17.88671875" customWidth="1"/>
  </cols>
  <sheetData>
    <row r="1" spans="1:3" ht="15.6" customHeight="1" x14ac:dyDescent="0.3">
      <c r="A1" s="135" t="s">
        <v>119</v>
      </c>
      <c r="B1" s="135"/>
      <c r="C1" s="135"/>
    </row>
    <row r="2" spans="1:3" x14ac:dyDescent="0.3">
      <c r="B2" s="11"/>
    </row>
    <row r="3" spans="1:3" ht="34.200000000000003" customHeight="1" x14ac:dyDescent="0.3">
      <c r="A3" s="132" t="s">
        <v>82</v>
      </c>
      <c r="B3" s="133"/>
      <c r="C3" s="26" t="s">
        <v>83</v>
      </c>
    </row>
    <row r="4" spans="1:3" x14ac:dyDescent="0.3">
      <c r="A4" s="44"/>
      <c r="B4" s="45" t="s">
        <v>0</v>
      </c>
      <c r="C4" s="29"/>
    </row>
    <row r="5" spans="1:3" ht="27" x14ac:dyDescent="0.3">
      <c r="A5" s="34" t="s">
        <v>1</v>
      </c>
      <c r="B5" s="41" t="s">
        <v>140</v>
      </c>
      <c r="C5" s="101"/>
    </row>
    <row r="6" spans="1:3" x14ac:dyDescent="0.3">
      <c r="A6" s="34" t="s">
        <v>2</v>
      </c>
      <c r="B6" s="41" t="s">
        <v>179</v>
      </c>
      <c r="C6" s="107"/>
    </row>
    <row r="7" spans="1:3" x14ac:dyDescent="0.3">
      <c r="A7" s="35" t="s">
        <v>3</v>
      </c>
      <c r="B7" s="41" t="s">
        <v>154</v>
      </c>
      <c r="C7" s="101"/>
    </row>
    <row r="8" spans="1:3" x14ac:dyDescent="0.3">
      <c r="A8" s="34" t="s">
        <v>4</v>
      </c>
      <c r="B8" s="42" t="s">
        <v>141</v>
      </c>
      <c r="C8" s="107"/>
    </row>
    <row r="9" spans="1:3" x14ac:dyDescent="0.3">
      <c r="A9" s="44"/>
      <c r="B9" s="45" t="s">
        <v>61</v>
      </c>
      <c r="C9" s="102"/>
    </row>
    <row r="10" spans="1:3" ht="26.4" x14ac:dyDescent="0.3">
      <c r="A10" s="34" t="s">
        <v>5</v>
      </c>
      <c r="B10" s="43" t="s">
        <v>62</v>
      </c>
      <c r="C10" s="101"/>
    </row>
    <row r="11" spans="1:3" ht="26.4" x14ac:dyDescent="0.3">
      <c r="A11" s="34" t="s">
        <v>6</v>
      </c>
      <c r="B11" s="14" t="s">
        <v>156</v>
      </c>
      <c r="C11" s="107"/>
    </row>
    <row r="12" spans="1:3" ht="27" x14ac:dyDescent="0.3">
      <c r="A12" s="34" t="s">
        <v>7</v>
      </c>
      <c r="B12" s="41" t="s">
        <v>147</v>
      </c>
      <c r="C12" s="107"/>
    </row>
    <row r="13" spans="1:3" ht="40.200000000000003" x14ac:dyDescent="0.3">
      <c r="A13" s="34" t="s">
        <v>8</v>
      </c>
      <c r="B13" s="42" t="s">
        <v>162</v>
      </c>
      <c r="C13" s="107"/>
    </row>
    <row r="14" spans="1:3" x14ac:dyDescent="0.3">
      <c r="A14" s="34" t="s">
        <v>9</v>
      </c>
      <c r="B14" s="42" t="s">
        <v>63</v>
      </c>
      <c r="C14" s="101"/>
    </row>
    <row r="15" spans="1:3" x14ac:dyDescent="0.3">
      <c r="A15" s="34" t="s">
        <v>10</v>
      </c>
      <c r="B15" s="41" t="s">
        <v>64</v>
      </c>
      <c r="C15" s="101"/>
    </row>
    <row r="16" spans="1:3" ht="27" x14ac:dyDescent="0.3">
      <c r="A16" s="34" t="s">
        <v>12</v>
      </c>
      <c r="B16" s="42" t="s">
        <v>66</v>
      </c>
      <c r="C16" s="101"/>
    </row>
    <row r="17" spans="1:3" ht="27" x14ac:dyDescent="0.3">
      <c r="A17" s="34" t="s">
        <v>13</v>
      </c>
      <c r="B17" s="42" t="s">
        <v>65</v>
      </c>
      <c r="C17" s="101"/>
    </row>
    <row r="18" spans="1:3" x14ac:dyDescent="0.3">
      <c r="A18" s="44"/>
      <c r="B18" s="45" t="s">
        <v>67</v>
      </c>
      <c r="C18" s="102"/>
    </row>
    <row r="19" spans="1:3" x14ac:dyDescent="0.3">
      <c r="A19" s="34" t="s">
        <v>15</v>
      </c>
      <c r="B19" s="42" t="s">
        <v>68</v>
      </c>
      <c r="C19" s="101"/>
    </row>
    <row r="20" spans="1:3" x14ac:dyDescent="0.3">
      <c r="A20" s="34" t="s">
        <v>16</v>
      </c>
      <c r="B20" s="6" t="s">
        <v>69</v>
      </c>
      <c r="C20" s="101"/>
    </row>
    <row r="21" spans="1:3" ht="26.4" x14ac:dyDescent="0.3">
      <c r="A21" s="34" t="s">
        <v>17</v>
      </c>
      <c r="B21" s="6" t="s">
        <v>70</v>
      </c>
      <c r="C21" s="101"/>
    </row>
    <row r="22" spans="1:3" ht="26.4" x14ac:dyDescent="0.3">
      <c r="A22" s="34" t="s">
        <v>18</v>
      </c>
      <c r="B22" s="14" t="s">
        <v>71</v>
      </c>
      <c r="C22" s="101"/>
    </row>
    <row r="23" spans="1:3" ht="30" customHeight="1" x14ac:dyDescent="0.3">
      <c r="A23" s="34" t="s">
        <v>20</v>
      </c>
      <c r="B23" s="49" t="s">
        <v>146</v>
      </c>
      <c r="C23" s="101"/>
    </row>
    <row r="24" spans="1:3" ht="27" x14ac:dyDescent="0.3">
      <c r="A24" s="34" t="s">
        <v>21</v>
      </c>
      <c r="B24" s="42" t="s">
        <v>72</v>
      </c>
      <c r="C24" s="101"/>
    </row>
    <row r="25" spans="1:3" ht="26.4" x14ac:dyDescent="0.3">
      <c r="A25" s="34" t="s">
        <v>23</v>
      </c>
      <c r="B25" s="6" t="s">
        <v>73</v>
      </c>
      <c r="C25" s="101"/>
    </row>
  </sheetData>
  <sheetProtection algorithmName="SHA-512" hashValue="CC+TWT5nmbVel9gDZQylhswg7ThwWce8jE/E49sCrvt1exhY1xM7TSromO0Q+m6aKPKo16AxrxQMJVZwmAB3DA==" saltValue="xAh3ihwwJGBhUbcdDHxnwQ==" spinCount="100000" sheet="1" objects="1" scenarios="1"/>
  <mergeCells count="2">
    <mergeCell ref="A3:B3"/>
    <mergeCell ref="A1:C1"/>
  </mergeCells>
  <pageMargins left="0.98425196850393704" right="0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view="pageBreakPreview" zoomScaleNormal="100" zoomScaleSheetLayoutView="100" workbookViewId="0">
      <selection activeCell="B22" sqref="B22"/>
    </sheetView>
  </sheetViews>
  <sheetFormatPr defaultColWidth="8.88671875" defaultRowHeight="14.4" x14ac:dyDescent="0.3"/>
  <cols>
    <col min="1" max="1" width="5.6640625" style="33" customWidth="1"/>
    <col min="2" max="2" width="53.33203125" style="15" customWidth="1"/>
    <col min="3" max="3" width="17.88671875" customWidth="1"/>
  </cols>
  <sheetData>
    <row r="1" spans="1:6" x14ac:dyDescent="0.3">
      <c r="A1" s="135" t="s">
        <v>120</v>
      </c>
      <c r="B1" s="135"/>
      <c r="C1" s="135"/>
    </row>
    <row r="2" spans="1:6" ht="15.6" x14ac:dyDescent="0.3">
      <c r="A2" s="46"/>
      <c r="B2" s="47"/>
    </row>
    <row r="3" spans="1:6" ht="34.200000000000003" x14ac:dyDescent="0.3">
      <c r="A3" s="132" t="s">
        <v>82</v>
      </c>
      <c r="B3" s="133"/>
      <c r="C3" s="26" t="s">
        <v>83</v>
      </c>
    </row>
    <row r="4" spans="1:6" x14ac:dyDescent="0.3">
      <c r="A4" s="36"/>
      <c r="B4" s="48" t="s">
        <v>0</v>
      </c>
      <c r="C4" s="29"/>
      <c r="F4" s="2"/>
    </row>
    <row r="5" spans="1:6" x14ac:dyDescent="0.3">
      <c r="A5" s="34" t="s">
        <v>1</v>
      </c>
      <c r="B5" s="12" t="s">
        <v>152</v>
      </c>
      <c r="C5" s="101"/>
      <c r="F5" s="2"/>
    </row>
    <row r="6" spans="1:6" x14ac:dyDescent="0.3">
      <c r="A6" s="34" t="s">
        <v>2</v>
      </c>
      <c r="B6" s="13" t="s">
        <v>158</v>
      </c>
      <c r="C6" s="101"/>
      <c r="F6" s="2"/>
    </row>
    <row r="7" spans="1:6" ht="27" x14ac:dyDescent="0.3">
      <c r="A7" s="34" t="s">
        <v>3</v>
      </c>
      <c r="B7" s="13" t="s">
        <v>151</v>
      </c>
      <c r="C7" s="107"/>
      <c r="F7" s="2"/>
    </row>
    <row r="8" spans="1:6" x14ac:dyDescent="0.3">
      <c r="A8" s="34" t="s">
        <v>4</v>
      </c>
      <c r="B8" s="6" t="s">
        <v>84</v>
      </c>
      <c r="C8" s="101"/>
      <c r="F8" s="2"/>
    </row>
    <row r="9" spans="1:6" ht="27" x14ac:dyDescent="0.3">
      <c r="A9" s="34" t="s">
        <v>5</v>
      </c>
      <c r="B9" s="13" t="s">
        <v>153</v>
      </c>
      <c r="C9" s="107"/>
      <c r="F9" s="2"/>
    </row>
    <row r="10" spans="1:6" x14ac:dyDescent="0.3">
      <c r="A10" s="34" t="s">
        <v>6</v>
      </c>
      <c r="B10" s="13" t="s">
        <v>85</v>
      </c>
      <c r="C10" s="101"/>
      <c r="F10" s="3"/>
    </row>
    <row r="11" spans="1:6" x14ac:dyDescent="0.3">
      <c r="A11" s="34" t="s">
        <v>7</v>
      </c>
      <c r="B11" s="7" t="s">
        <v>160</v>
      </c>
      <c r="C11" s="101"/>
    </row>
    <row r="12" spans="1:6" x14ac:dyDescent="0.3">
      <c r="A12" s="34" t="s">
        <v>8</v>
      </c>
      <c r="B12" s="13" t="s">
        <v>86</v>
      </c>
      <c r="C12" s="101"/>
    </row>
    <row r="13" spans="1:6" x14ac:dyDescent="0.3">
      <c r="A13" s="34" t="s">
        <v>9</v>
      </c>
      <c r="B13" s="12" t="s">
        <v>88</v>
      </c>
      <c r="C13" s="101"/>
    </row>
    <row r="14" spans="1:6" x14ac:dyDescent="0.3">
      <c r="A14" s="34" t="s">
        <v>10</v>
      </c>
      <c r="B14" s="13" t="s">
        <v>170</v>
      </c>
      <c r="C14" s="101"/>
    </row>
    <row r="15" spans="1:6" x14ac:dyDescent="0.3">
      <c r="A15" s="34" t="s">
        <v>12</v>
      </c>
      <c r="B15" s="13" t="s">
        <v>171</v>
      </c>
      <c r="C15" s="101"/>
    </row>
    <row r="16" spans="1:6" x14ac:dyDescent="0.3">
      <c r="A16" s="44"/>
      <c r="B16" s="45" t="s">
        <v>150</v>
      </c>
      <c r="C16" s="102"/>
    </row>
    <row r="17" spans="1:6" ht="45" customHeight="1" x14ac:dyDescent="0.3">
      <c r="A17" s="34" t="s">
        <v>13</v>
      </c>
      <c r="B17" s="9" t="s">
        <v>148</v>
      </c>
      <c r="C17" s="101"/>
      <c r="F17" s="3"/>
    </row>
    <row r="18" spans="1:6" x14ac:dyDescent="0.3">
      <c r="A18" s="34" t="s">
        <v>15</v>
      </c>
      <c r="B18" s="13" t="s">
        <v>149</v>
      </c>
      <c r="C18" s="101"/>
    </row>
    <row r="19" spans="1:6" x14ac:dyDescent="0.3">
      <c r="A19" s="34" t="s">
        <v>16</v>
      </c>
      <c r="B19" s="13" t="s">
        <v>169</v>
      </c>
      <c r="C19" s="101"/>
    </row>
  </sheetData>
  <sheetProtection algorithmName="SHA-512" hashValue="P/2gCYoHw69JTQl3rJs0Xxsxm7n3efGSKwrqnDv7HHJq96vnwSQn7H7EnQdlDVi3m9XTvrryN1ah1v0+s+uLiw==" saltValue="ouR/7LZSXJ5MJXlEYX39bw==" spinCount="100000" sheet="1" objects="1" scenarios="1"/>
  <mergeCells count="2">
    <mergeCell ref="A3:B3"/>
    <mergeCell ref="A1:C1"/>
  </mergeCells>
  <phoneticPr fontId="4" type="noConversion"/>
  <pageMargins left="0.98425196850393704" right="0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Krycí list</vt:lpstr>
      <vt:lpstr>Soupis prvků</vt:lpstr>
      <vt:lpstr>Parametry_Laterální lůžko</vt:lpstr>
      <vt:lpstr>Parametry_Pečovatelské lůžko</vt:lpstr>
      <vt:lpstr>Parametry_Pasivní matrace</vt:lpstr>
      <vt:lpstr>Parametry_Pacientský stolek</vt:lpstr>
      <vt:lpstr>'Krycí list'!Oblast_tisku</vt:lpstr>
      <vt:lpstr>'Parametry_Laterální lůžko'!Oblast_tisku</vt:lpstr>
      <vt:lpstr>'Soupis prvků'!Oblast_tisku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Lesja Dudčuková</dc:creator>
  <cp:lastModifiedBy>Hana Weigner Kukletová</cp:lastModifiedBy>
  <cp:lastPrinted>2023-11-28T12:35:17Z</cp:lastPrinted>
  <dcterms:created xsi:type="dcterms:W3CDTF">2019-07-19T13:30:59Z</dcterms:created>
  <dcterms:modified xsi:type="dcterms:W3CDTF">2023-11-30T09:54:25Z</dcterms:modified>
</cp:coreProperties>
</file>