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Vytápění" sheetId="3" r:id="rId3"/>
    <sheet name="03 - Zařízení silnoproudé...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stavební část'!$C$101:$K$410</definedName>
    <definedName name="_xlnm.Print_Area" localSheetId="1">'01 - stavební část'!$C$4:$J$39,'01 - stavební část'!$C$45:$J$83,'01 - stavební část'!$C$89:$K$410</definedName>
    <definedName name="_xlnm.Print_Titles" localSheetId="1">'01 - stavební část'!$101:$101</definedName>
    <definedName name="_xlnm._FilterDatabase" localSheetId="2" hidden="1">'02 - Vytápění'!$C$82:$K$126</definedName>
    <definedName name="_xlnm.Print_Area" localSheetId="2">'02 - Vytápění'!$C$4:$J$39,'02 - Vytápění'!$C$45:$J$64,'02 - Vytápění'!$C$70:$K$126</definedName>
    <definedName name="_xlnm.Print_Titles" localSheetId="2">'02 - Vytápění'!$82:$82</definedName>
    <definedName name="_xlnm._FilterDatabase" localSheetId="3" hidden="1">'03 - Zařízení silnoproudé...'!$C$94:$K$135</definedName>
    <definedName name="_xlnm.Print_Area" localSheetId="3">'03 - Zařízení silnoproudé...'!$C$4:$J$39,'03 - Zařízení silnoproudé...'!$C$45:$J$76,'03 - Zařízení silnoproudé...'!$C$82:$K$135</definedName>
    <definedName name="_xlnm.Print_Titles" localSheetId="3">'03 - Zařízení silnoproudé...'!$94:$94</definedName>
    <definedName name="_xlnm._FilterDatabase" localSheetId="4" hidden="1">'VON - Vedlejší a ostatní ...'!$C$79:$K$88</definedName>
    <definedName name="_xlnm.Print_Area" localSheetId="4">'VON - Vedlejší a ostatní ...'!$C$4:$J$39,'VON - Vedlejší a ostatní ...'!$C$45:$J$61,'VON - Vedlejší a ostatní ...'!$C$67:$K$88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4" r="J124"/>
  <c r="J37"/>
  <c r="J36"/>
  <c i="1" r="AY57"/>
  <c i="4" r="J35"/>
  <c i="1" r="AX57"/>
  <c i="4"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T125"/>
  <c r="R126"/>
  <c r="R125"/>
  <c r="P126"/>
  <c r="P125"/>
  <c r="J70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T115"/>
  <c r="R116"/>
  <c r="R115"/>
  <c r="P116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T104"/>
  <c r="R105"/>
  <c r="R104"/>
  <c r="P105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T97"/>
  <c r="R98"/>
  <c r="R97"/>
  <c r="P98"/>
  <c r="P97"/>
  <c r="J92"/>
  <c r="J91"/>
  <c r="F91"/>
  <c r="F89"/>
  <c r="E87"/>
  <c r="J55"/>
  <c r="J54"/>
  <c r="F54"/>
  <c r="F52"/>
  <c r="E50"/>
  <c r="J18"/>
  <c r="E18"/>
  <c r="F92"/>
  <c r="J17"/>
  <c r="J12"/>
  <c r="J89"/>
  <c r="E7"/>
  <c r="E85"/>
  <c i="3" r="J37"/>
  <c r="J36"/>
  <c i="1" r="AY56"/>
  <c i="3" r="J35"/>
  <c i="1" r="AX56"/>
  <c i="3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407"/>
  <c r="BH407"/>
  <c r="BG407"/>
  <c r="BF407"/>
  <c r="T407"/>
  <c r="R407"/>
  <c r="P407"/>
  <c r="BI403"/>
  <c r="BH403"/>
  <c r="BG403"/>
  <c r="BF403"/>
  <c r="T403"/>
  <c r="R403"/>
  <c r="P403"/>
  <c r="BI393"/>
  <c r="BH393"/>
  <c r="BG393"/>
  <c r="BF393"/>
  <c r="T393"/>
  <c r="R393"/>
  <c r="P393"/>
  <c r="BI391"/>
  <c r="BH391"/>
  <c r="BG391"/>
  <c r="BF391"/>
  <c r="T391"/>
  <c r="R391"/>
  <c r="P391"/>
  <c r="BI378"/>
  <c r="BH378"/>
  <c r="BG378"/>
  <c r="BF378"/>
  <c r="T378"/>
  <c r="R378"/>
  <c r="P378"/>
  <c r="BI373"/>
  <c r="BH373"/>
  <c r="BG373"/>
  <c r="BF373"/>
  <c r="T373"/>
  <c r="R373"/>
  <c r="P373"/>
  <c r="BI370"/>
  <c r="BH370"/>
  <c r="BG370"/>
  <c r="BF370"/>
  <c r="T370"/>
  <c r="R370"/>
  <c r="P370"/>
  <c r="BI366"/>
  <c r="BH366"/>
  <c r="BG366"/>
  <c r="BF366"/>
  <c r="T366"/>
  <c r="T365"/>
  <c r="R366"/>
  <c r="R365"/>
  <c r="P366"/>
  <c r="P365"/>
  <c r="BI364"/>
  <c r="BH364"/>
  <c r="BG364"/>
  <c r="BF364"/>
  <c r="T364"/>
  <c r="R364"/>
  <c r="P364"/>
  <c r="BI362"/>
  <c r="BH362"/>
  <c r="BG362"/>
  <c r="BF362"/>
  <c r="T362"/>
  <c r="R362"/>
  <c r="P362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04"/>
  <c r="BH304"/>
  <c r="BG304"/>
  <c r="BF304"/>
  <c r="T304"/>
  <c r="R304"/>
  <c r="P304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T290"/>
  <c r="R291"/>
  <c r="R290"/>
  <c r="P291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88"/>
  <c r="BH188"/>
  <c r="BG188"/>
  <c r="BF188"/>
  <c r="T188"/>
  <c r="T187"/>
  <c r="R188"/>
  <c r="R187"/>
  <c r="P188"/>
  <c r="P187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4"/>
  <c r="BH134"/>
  <c r="BG134"/>
  <c r="BF134"/>
  <c r="T134"/>
  <c r="R134"/>
  <c r="P134"/>
  <c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J99"/>
  <c r="J98"/>
  <c r="F98"/>
  <c r="F96"/>
  <c r="E94"/>
  <c r="J55"/>
  <c r="J54"/>
  <c r="F54"/>
  <c r="F52"/>
  <c r="E50"/>
  <c r="J18"/>
  <c r="E18"/>
  <c r="F55"/>
  <c r="J17"/>
  <c r="J12"/>
  <c r="J96"/>
  <c r="E7"/>
  <c r="E92"/>
  <c i="1" r="L50"/>
  <c r="AM50"/>
  <c r="AM49"/>
  <c r="L49"/>
  <c r="AM47"/>
  <c r="L47"/>
  <c r="L45"/>
  <c r="L44"/>
  <c i="5" r="J83"/>
  <c i="4" r="J132"/>
  <c r="BK126"/>
  <c r="J120"/>
  <c r="J111"/>
  <c r="BK103"/>
  <c r="BK100"/>
  <c i="3" r="BK123"/>
  <c r="J107"/>
  <c r="BK102"/>
  <c r="J93"/>
  <c i="2" r="J393"/>
  <c r="BK366"/>
  <c r="J347"/>
  <c r="BK343"/>
  <c r="J333"/>
  <c r="J315"/>
  <c r="BK297"/>
  <c r="J279"/>
  <c r="BK268"/>
  <c r="J251"/>
  <c r="J228"/>
  <c r="J210"/>
  <c r="BK193"/>
  <c r="J178"/>
  <c r="J151"/>
  <c r="J131"/>
  <c i="5" r="BK87"/>
  <c i="4" r="J123"/>
  <c r="BK105"/>
  <c i="3" r="BK124"/>
  <c r="BK119"/>
  <c r="BK112"/>
  <c r="J109"/>
  <c r="BK105"/>
  <c r="BK98"/>
  <c r="BK92"/>
  <c i="2" r="J378"/>
  <c r="J357"/>
  <c r="BK335"/>
  <c r="BK299"/>
  <c r="J255"/>
  <c r="J214"/>
  <c r="J206"/>
  <c r="J194"/>
  <c r="BK169"/>
  <c r="BK162"/>
  <c r="J142"/>
  <c r="BK109"/>
  <c i="5" r="J86"/>
  <c r="BK82"/>
  <c i="4" r="J121"/>
  <c r="J110"/>
  <c r="BK102"/>
  <c i="3" r="BK115"/>
  <c r="J110"/>
  <c r="J104"/>
  <c r="BK90"/>
  <c i="2" r="J407"/>
  <c r="BK370"/>
  <c r="J352"/>
  <c r="J336"/>
  <c r="BK325"/>
  <c r="BK289"/>
  <c r="J285"/>
  <c r="BK265"/>
  <c r="J240"/>
  <c r="J184"/>
  <c r="J169"/>
  <c r="J109"/>
  <c i="5" r="J85"/>
  <c i="4" r="J130"/>
  <c r="BK108"/>
  <c i="3" r="J117"/>
  <c r="BK103"/>
  <c r="J100"/>
  <c r="BK97"/>
  <c r="BK89"/>
  <c i="2" r="BK373"/>
  <c r="BK362"/>
  <c r="BK333"/>
  <c r="J325"/>
  <c r="BK286"/>
  <c r="J265"/>
  <c r="BK251"/>
  <c r="BK231"/>
  <c r="BK157"/>
  <c r="J134"/>
  <c r="J119"/>
  <c i="5" r="J87"/>
  <c i="4" r="BK130"/>
  <c r="J122"/>
  <c r="J113"/>
  <c r="BK107"/>
  <c r="J102"/>
  <c i="3" r="BK126"/>
  <c r="J114"/>
  <c r="BK100"/>
  <c r="J91"/>
  <c r="J86"/>
  <c i="2" r="J373"/>
  <c r="BK355"/>
  <c r="BK341"/>
  <c r="J330"/>
  <c r="J304"/>
  <c r="J294"/>
  <c r="J289"/>
  <c r="J269"/>
  <c r="BK258"/>
  <c r="J237"/>
  <c r="BK217"/>
  <c r="BK206"/>
  <c r="BK188"/>
  <c r="J176"/>
  <c r="BK148"/>
  <c r="BK119"/>
  <c i="4" r="BK132"/>
  <c r="BK121"/>
  <c r="J114"/>
  <c i="3" r="BK125"/>
  <c r="J121"/>
  <c r="J111"/>
  <c r="J108"/>
  <c r="J101"/>
  <c r="BK93"/>
  <c r="J87"/>
  <c i="2" r="J362"/>
  <c r="BK352"/>
  <c r="J297"/>
  <c r="J258"/>
  <c r="J224"/>
  <c r="J197"/>
  <c r="J188"/>
  <c r="BK154"/>
  <c r="BK134"/>
  <c r="J105"/>
  <c i="5" r="J84"/>
  <c i="4" r="J135"/>
  <c r="BK114"/>
  <c r="J98"/>
  <c i="3" r="BK117"/>
  <c r="J106"/>
  <c r="J97"/>
  <c r="J89"/>
  <c i="2" r="BK403"/>
  <c r="J366"/>
  <c r="BK347"/>
  <c r="BK320"/>
  <c r="J287"/>
  <c r="J272"/>
  <c r="J246"/>
  <c r="J234"/>
  <c r="J207"/>
  <c r="BK166"/>
  <c r="BK112"/>
  <c i="5" r="BK86"/>
  <c i="4" r="BK134"/>
  <c r="BK110"/>
  <c i="3" r="J123"/>
  <c r="BK111"/>
  <c r="BK101"/>
  <c r="BK95"/>
  <c r="BK87"/>
  <c i="2" r="J370"/>
  <c r="BK348"/>
  <c r="J331"/>
  <c r="BK287"/>
  <c r="BK275"/>
  <c r="J243"/>
  <c r="BK224"/>
  <c r="J162"/>
  <c r="BK131"/>
  <c r="J112"/>
  <c r="BK272"/>
  <c r="BK234"/>
  <c r="BK197"/>
  <c r="BK172"/>
  <c r="BK142"/>
  <c r="BK105"/>
  <c i="4" r="J126"/>
  <c r="BK118"/>
  <c r="J101"/>
  <c i="3" r="J122"/>
  <c r="BK118"/>
  <c r="BK107"/>
  <c r="J103"/>
  <c r="BK96"/>
  <c r="J88"/>
  <c i="2" r="J364"/>
  <c r="BK346"/>
  <c r="BK331"/>
  <c r="J268"/>
  <c r="J231"/>
  <c r="BK207"/>
  <c r="J172"/>
  <c r="BK165"/>
  <c r="J148"/>
  <c r="BK125"/>
  <c i="5" r="J88"/>
  <c r="J82"/>
  <c i="4" r="J118"/>
  <c r="J108"/>
  <c i="3" r="J126"/>
  <c r="BK122"/>
  <c r="BK113"/>
  <c r="BK108"/>
  <c r="J92"/>
  <c r="BK86"/>
  <c i="2" r="J403"/>
  <c r="BK357"/>
  <c r="J348"/>
  <c r="BK332"/>
  <c r="BK291"/>
  <c r="BK285"/>
  <c r="BK262"/>
  <c r="J217"/>
  <c r="BK176"/>
  <c r="J125"/>
  <c i="4" r="BK135"/>
  <c r="BK111"/>
  <c r="BK98"/>
  <c i="3" r="BK114"/>
  <c r="J102"/>
  <c r="J94"/>
  <c i="2" r="BK393"/>
  <c r="J337"/>
  <c r="J335"/>
  <c r="J332"/>
  <c r="BK294"/>
  <c r="BK255"/>
  <c r="BK237"/>
  <c r="BK210"/>
  <c r="BK151"/>
  <c r="J128"/>
  <c r="BK115"/>
  <c i="4" r="J134"/>
  <c r="J128"/>
  <c r="BK123"/>
  <c r="BK116"/>
  <c r="J105"/>
  <c r="BK101"/>
  <c i="3" r="J125"/>
  <c r="BK109"/>
  <c r="BK104"/>
  <c r="J98"/>
  <c r="BK88"/>
  <c i="2" r="J391"/>
  <c r="BK358"/>
  <c r="J346"/>
  <c r="BK337"/>
  <c r="J320"/>
  <c r="J299"/>
  <c r="J291"/>
  <c r="J275"/>
  <c r="BK259"/>
  <c r="BK246"/>
  <c r="J221"/>
  <c r="BK214"/>
  <c r="J202"/>
  <c r="BK184"/>
  <c r="J165"/>
  <c r="J115"/>
  <c i="5" r="BK83"/>
  <c i="4" r="BK122"/>
  <c r="J116"/>
  <c r="J100"/>
  <c i="3" r="BK121"/>
  <c r="J115"/>
  <c r="BK110"/>
  <c r="BK106"/>
  <c r="BK99"/>
  <c r="BK94"/>
  <c r="BK91"/>
  <c i="2" r="J358"/>
  <c r="J343"/>
  <c r="BK330"/>
  <c r="J259"/>
  <c r="BK228"/>
  <c r="BK202"/>
  <c r="J193"/>
  <c r="J166"/>
  <c r="J157"/>
  <c r="BK145"/>
  <c r="J123"/>
  <c i="5" r="BK85"/>
  <c i="4" r="BK128"/>
  <c r="BK113"/>
  <c r="J107"/>
  <c i="3" r="J124"/>
  <c r="J118"/>
  <c r="J112"/>
  <c r="J105"/>
  <c r="J95"/>
  <c i="2" r="BK407"/>
  <c r="BK378"/>
  <c r="J355"/>
  <c r="J341"/>
  <c r="BK304"/>
  <c r="J286"/>
  <c r="BK269"/>
  <c r="BK243"/>
  <c r="BK221"/>
  <c r="BK194"/>
  <c r="BK128"/>
  <c i="5" r="BK88"/>
  <c r="BK84"/>
  <c i="4" r="BK120"/>
  <c r="J103"/>
  <c i="3" r="J119"/>
  <c r="J113"/>
  <c r="J99"/>
  <c r="J96"/>
  <c r="J90"/>
  <c i="2" r="BK391"/>
  <c r="BK364"/>
  <c r="BK336"/>
  <c r="BK315"/>
  <c r="BK279"/>
  <c r="J262"/>
  <c r="BK240"/>
  <c r="BK178"/>
  <c r="J154"/>
  <c r="J145"/>
  <c r="BK123"/>
  <c i="1" r="AS54"/>
  <c i="2" l="1" r="P104"/>
  <c r="T118"/>
  <c r="T133"/>
  <c r="P192"/>
  <c r="T196"/>
  <c r="R213"/>
  <c r="P220"/>
  <c r="P284"/>
  <c r="BK298"/>
  <c r="J298"/>
  <c r="J77"/>
  <c r="BK334"/>
  <c r="J334"/>
  <c r="J78"/>
  <c r="T334"/>
  <c r="T342"/>
  <c r="R369"/>
  <c r="T402"/>
  <c i="3" r="P85"/>
  <c r="P116"/>
  <c r="T120"/>
  <c i="4" r="P109"/>
  <c r="BK112"/>
  <c r="J112"/>
  <c r="J66"/>
  <c r="T112"/>
  <c r="R119"/>
  <c r="R117"/>
  <c r="BK133"/>
  <c r="J133"/>
  <c r="J75"/>
  <c i="5" r="BK81"/>
  <c r="BK80"/>
  <c r="J80"/>
  <c r="J59"/>
  <c i="2" r="BK104"/>
  <c r="J104"/>
  <c r="J61"/>
  <c r="P118"/>
  <c r="R133"/>
  <c r="BK192"/>
  <c r="J192"/>
  <c r="J68"/>
  <c r="BK196"/>
  <c r="J196"/>
  <c r="J70"/>
  <c r="BK213"/>
  <c r="J213"/>
  <c r="J71"/>
  <c r="T220"/>
  <c r="T284"/>
  <c r="P293"/>
  <c r="T298"/>
  <c r="P334"/>
  <c r="P342"/>
  <c r="BK369"/>
  <c r="J369"/>
  <c r="J81"/>
  <c r="BK402"/>
  <c r="J402"/>
  <c r="J82"/>
  <c i="3" r="T85"/>
  <c r="R116"/>
  <c r="P120"/>
  <c i="4" r="BK99"/>
  <c r="J99"/>
  <c r="J62"/>
  <c r="P99"/>
  <c r="R99"/>
  <c r="T99"/>
  <c r="BK106"/>
  <c r="J106"/>
  <c r="J64"/>
  <c r="P106"/>
  <c r="T106"/>
  <c r="R109"/>
  <c r="P112"/>
  <c r="BK119"/>
  <c r="J119"/>
  <c r="J69"/>
  <c r="P119"/>
  <c r="P117"/>
  <c r="P133"/>
  <c i="5" r="P81"/>
  <c r="P80"/>
  <c i="1" r="AU58"/>
  <c i="2" r="R104"/>
  <c r="BK118"/>
  <c r="J118"/>
  <c r="J62"/>
  <c r="BK133"/>
  <c r="J133"/>
  <c r="J65"/>
  <c r="BK161"/>
  <c r="J161"/>
  <c r="J66"/>
  <c r="T192"/>
  <c r="P196"/>
  <c r="T213"/>
  <c r="R220"/>
  <c r="R284"/>
  <c r="T293"/>
  <c r="R298"/>
  <c r="R334"/>
  <c r="R342"/>
  <c r="T369"/>
  <c r="P402"/>
  <c i="3" r="R85"/>
  <c r="BK120"/>
  <c r="J120"/>
  <c r="J63"/>
  <c i="4" r="T133"/>
  <c i="5" r="R81"/>
  <c r="R80"/>
  <c i="2" r="T104"/>
  <c r="R118"/>
  <c r="P133"/>
  <c r="P161"/>
  <c r="R161"/>
  <c r="T161"/>
  <c r="R192"/>
  <c r="R196"/>
  <c r="R195"/>
  <c r="P213"/>
  <c r="BK220"/>
  <c r="J220"/>
  <c r="J72"/>
  <c r="BK284"/>
  <c r="J284"/>
  <c r="J73"/>
  <c r="BK293"/>
  <c r="J293"/>
  <c r="J76"/>
  <c r="R293"/>
  <c r="R292"/>
  <c r="P298"/>
  <c r="BK342"/>
  <c r="J342"/>
  <c r="J79"/>
  <c r="P369"/>
  <c r="R402"/>
  <c i="3" r="BK85"/>
  <c r="J85"/>
  <c r="J61"/>
  <c r="BK116"/>
  <c r="J116"/>
  <c r="J62"/>
  <c r="T116"/>
  <c r="R120"/>
  <c i="4" r="R106"/>
  <c r="BK109"/>
  <c r="J109"/>
  <c r="J65"/>
  <c r="T109"/>
  <c r="R112"/>
  <c r="T119"/>
  <c r="T117"/>
  <c r="R133"/>
  <c i="5" r="T81"/>
  <c r="T80"/>
  <c i="2" r="J52"/>
  <c r="F99"/>
  <c r="BE105"/>
  <c r="BE165"/>
  <c r="BE166"/>
  <c r="BE169"/>
  <c r="BE172"/>
  <c r="BE188"/>
  <c r="BE194"/>
  <c r="BE206"/>
  <c r="BE214"/>
  <c r="BE258"/>
  <c r="BE265"/>
  <c r="BE268"/>
  <c r="BE297"/>
  <c r="BE299"/>
  <c r="BE341"/>
  <c r="BE346"/>
  <c r="BE352"/>
  <c r="BE355"/>
  <c r="BE357"/>
  <c r="BE366"/>
  <c i="3" r="E48"/>
  <c r="J52"/>
  <c r="F55"/>
  <c r="BE87"/>
  <c r="BE90"/>
  <c r="BE92"/>
  <c r="BE98"/>
  <c r="BE104"/>
  <c r="BE105"/>
  <c r="BE106"/>
  <c r="BE107"/>
  <c r="BE108"/>
  <c r="BE112"/>
  <c r="BE117"/>
  <c r="BE121"/>
  <c r="BE122"/>
  <c r="BE123"/>
  <c r="BE124"/>
  <c i="4" r="E48"/>
  <c r="F55"/>
  <c r="BE105"/>
  <c r="BE107"/>
  <c r="BE113"/>
  <c r="BE121"/>
  <c r="BE123"/>
  <c r="BK117"/>
  <c r="J117"/>
  <c r="J68"/>
  <c r="BK125"/>
  <c r="J125"/>
  <c r="J71"/>
  <c i="5" r="J52"/>
  <c r="E70"/>
  <c r="BE83"/>
  <c r="BE84"/>
  <c r="BE86"/>
  <c i="2" r="E48"/>
  <c r="BE134"/>
  <c r="BE142"/>
  <c r="BE148"/>
  <c r="BE151"/>
  <c r="BE157"/>
  <c r="BE162"/>
  <c r="BE178"/>
  <c r="BE197"/>
  <c r="BE202"/>
  <c r="BE207"/>
  <c r="BE224"/>
  <c r="BE228"/>
  <c r="BE243"/>
  <c r="BE246"/>
  <c r="BE251"/>
  <c r="BE279"/>
  <c r="BE325"/>
  <c r="BE330"/>
  <c r="BE333"/>
  <c r="BE336"/>
  <c r="BE337"/>
  <c r="BE343"/>
  <c r="BE362"/>
  <c r="BE378"/>
  <c r="BE391"/>
  <c r="BE393"/>
  <c r="BE403"/>
  <c r="BE407"/>
  <c r="BK130"/>
  <c r="J130"/>
  <c r="J63"/>
  <c r="BK187"/>
  <c r="J187"/>
  <c r="J67"/>
  <c i="3" r="BE86"/>
  <c r="BE93"/>
  <c r="BE97"/>
  <c r="BE99"/>
  <c r="BE100"/>
  <c r="BE101"/>
  <c r="BE102"/>
  <c r="BE109"/>
  <c r="BE110"/>
  <c r="BE125"/>
  <c i="4" r="J52"/>
  <c r="BE98"/>
  <c r="BE100"/>
  <c r="BE103"/>
  <c r="BE110"/>
  <c r="BE116"/>
  <c r="BE122"/>
  <c r="BE126"/>
  <c r="BE130"/>
  <c r="BE134"/>
  <c r="BK97"/>
  <c r="J97"/>
  <c r="J61"/>
  <c r="BK104"/>
  <c r="J104"/>
  <c r="J63"/>
  <c r="BK115"/>
  <c r="J115"/>
  <c r="J67"/>
  <c r="BK129"/>
  <c r="J129"/>
  <c r="J73"/>
  <c r="BK131"/>
  <c r="J131"/>
  <c r="J74"/>
  <c i="5" r="F77"/>
  <c r="BE85"/>
  <c i="2" r="BE112"/>
  <c r="BE115"/>
  <c r="BE119"/>
  <c r="BE128"/>
  <c r="BE131"/>
  <c r="BE176"/>
  <c r="BE184"/>
  <c r="BE193"/>
  <c r="BE217"/>
  <c r="BE234"/>
  <c r="BE237"/>
  <c r="BE240"/>
  <c r="BE259"/>
  <c r="BE269"/>
  <c r="BE272"/>
  <c r="BE275"/>
  <c r="BE287"/>
  <c r="BE291"/>
  <c r="BE294"/>
  <c r="BE315"/>
  <c r="BE320"/>
  <c r="BE332"/>
  <c r="BE347"/>
  <c r="BE358"/>
  <c r="BE370"/>
  <c r="BE373"/>
  <c i="3" r="BE88"/>
  <c r="BE103"/>
  <c r="BE113"/>
  <c r="BE115"/>
  <c r="BE126"/>
  <c i="4" r="BE101"/>
  <c r="BE102"/>
  <c r="BE111"/>
  <c r="BE118"/>
  <c r="BE120"/>
  <c r="BE128"/>
  <c r="BE135"/>
  <c i="5" r="BE82"/>
  <c r="BE87"/>
  <c i="2" r="BE109"/>
  <c r="BE123"/>
  <c r="BE125"/>
  <c r="BE145"/>
  <c r="BE154"/>
  <c r="BE210"/>
  <c r="BE221"/>
  <c r="BE231"/>
  <c r="BE255"/>
  <c r="BE262"/>
  <c r="BE285"/>
  <c r="BE286"/>
  <c r="BE289"/>
  <c r="BE304"/>
  <c r="BE331"/>
  <c r="BE335"/>
  <c r="BE348"/>
  <c r="BE364"/>
  <c r="BK290"/>
  <c r="J290"/>
  <c r="J74"/>
  <c r="BK365"/>
  <c r="J365"/>
  <c r="J80"/>
  <c i="3" r="BE89"/>
  <c r="BE91"/>
  <c r="BE94"/>
  <c r="BE95"/>
  <c r="BE96"/>
  <c r="BE111"/>
  <c r="BE114"/>
  <c r="BE118"/>
  <c r="BE119"/>
  <c i="4" r="BE108"/>
  <c r="BE114"/>
  <c r="BE132"/>
  <c r="BK127"/>
  <c r="J127"/>
  <c r="J72"/>
  <c i="5" r="BE88"/>
  <c i="3" r="F37"/>
  <c i="1" r="BD56"/>
  <c i="5" r="F37"/>
  <c i="1" r="BD58"/>
  <c i="3" r="F34"/>
  <c i="1" r="BA56"/>
  <c i="5" r="F36"/>
  <c i="1" r="BC58"/>
  <c i="4" r="F37"/>
  <c i="1" r="BD57"/>
  <c i="2" r="F36"/>
  <c i="1" r="BC55"/>
  <c i="4" r="J34"/>
  <c i="1" r="AW57"/>
  <c i="3" r="F35"/>
  <c i="1" r="BB56"/>
  <c i="2" r="F37"/>
  <c i="1" r="BD55"/>
  <c i="4" r="F35"/>
  <c i="1" r="BB57"/>
  <c i="3" r="J34"/>
  <c i="1" r="AW56"/>
  <c i="2" r="F34"/>
  <c i="1" r="BA55"/>
  <c i="5" r="J34"/>
  <c i="1" r="AW58"/>
  <c i="5" r="F34"/>
  <c i="1" r="BA58"/>
  <c i="4" r="F36"/>
  <c i="1" r="BC57"/>
  <c i="2" r="F35"/>
  <c i="1" r="BB55"/>
  <c i="2" r="J34"/>
  <c i="1" r="AW55"/>
  <c i="3" r="F36"/>
  <c i="1" r="BC56"/>
  <c i="4" r="F34"/>
  <c i="1" r="BA57"/>
  <c i="5" r="F35"/>
  <c i="1" r="BB58"/>
  <c i="4" l="1" r="R96"/>
  <c r="R95"/>
  <c i="3" r="P84"/>
  <c r="P83"/>
  <c i="1" r="AU56"/>
  <c i="4" r="T96"/>
  <c r="T95"/>
  <c r="P96"/>
  <c r="P95"/>
  <c i="1" r="AU57"/>
  <c i="2" r="P132"/>
  <c r="P292"/>
  <c r="R132"/>
  <c r="R103"/>
  <c r="R102"/>
  <c r="T195"/>
  <c i="3" r="R84"/>
  <c r="R83"/>
  <c i="2" r="T292"/>
  <c r="T132"/>
  <c r="T103"/>
  <c r="T102"/>
  <c i="3" r="T84"/>
  <c r="T83"/>
  <c i="2" r="P195"/>
  <c r="P103"/>
  <c r="P102"/>
  <c i="1" r="AU55"/>
  <c i="2" r="BK132"/>
  <c r="J132"/>
  <c r="J64"/>
  <c r="BK292"/>
  <c r="J292"/>
  <c r="J75"/>
  <c i="5" r="J81"/>
  <c r="J60"/>
  <c i="2" r="BK195"/>
  <c r="J195"/>
  <c r="J69"/>
  <c i="3" r="BK84"/>
  <c r="J84"/>
  <c r="J60"/>
  <c i="4" r="BK96"/>
  <c r="J96"/>
  <c r="J60"/>
  <c i="3" r="J33"/>
  <c i="1" r="AV56"/>
  <c r="AT56"/>
  <c i="2" r="F33"/>
  <c i="1" r="AZ55"/>
  <c i="4" r="J33"/>
  <c i="1" r="AV57"/>
  <c r="AT57"/>
  <c r="BD54"/>
  <c r="W33"/>
  <c i="4" r="F33"/>
  <c i="1" r="AZ57"/>
  <c i="5" r="J33"/>
  <c i="1" r="AV58"/>
  <c r="AT58"/>
  <c i="3" r="F33"/>
  <c i="1" r="AZ56"/>
  <c i="5" r="J30"/>
  <c i="1" r="AG58"/>
  <c i="5" r="F33"/>
  <c i="1" r="AZ58"/>
  <c r="BA54"/>
  <c r="AW54"/>
  <c r="AK30"/>
  <c r="BB54"/>
  <c r="W31"/>
  <c r="BC54"/>
  <c r="AY54"/>
  <c i="2" r="J33"/>
  <c i="1" r="AV55"/>
  <c r="AT55"/>
  <c i="5" l="1" r="J39"/>
  <c i="2" r="BK103"/>
  <c r="J103"/>
  <c r="J60"/>
  <c i="3" r="BK83"/>
  <c r="J83"/>
  <c i="4" r="BK95"/>
  <c r="J95"/>
  <c r="J59"/>
  <c i="1" r="AN58"/>
  <c r="AU54"/>
  <c i="3" r="J30"/>
  <c i="1" r="AG56"/>
  <c r="AN56"/>
  <c r="AX54"/>
  <c r="W30"/>
  <c r="AZ54"/>
  <c r="W29"/>
  <c r="W32"/>
  <c i="3" l="1" r="J59"/>
  <c r="J39"/>
  <c i="2" r="BK102"/>
  <c r="J102"/>
  <c i="1" r="AV54"/>
  <c r="AK29"/>
  <c i="4" r="J30"/>
  <c i="1" r="AG57"/>
  <c r="AN57"/>
  <c i="2" r="J30"/>
  <c i="1" r="AG55"/>
  <c r="AN55"/>
  <c i="2" l="1" r="J39"/>
  <c r="J59"/>
  <c i="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<sst xmlns="http://schemas.openxmlformats.org/spreadsheetml/2006/main">
  <si>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</si>
  <si>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</si>
  <si>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</si>
  <si>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</si>
  <si>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</si>
  <si>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{fa3a9068-03c7-437d-b736-b5e5ed8b1c76}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</si>
  <si>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</si>
  <si>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</si>
  <si>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</si>
  <si>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</si>
  <si>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</si>
  <si>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</si>
  <si>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</si>
  <si>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</si>
  <si>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</si>
  <si>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</si>
  <si>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</si>
  <si>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objektu budovy s myčkou aut na CM Jihlava</t>
  </si>
  <si>
    <t>KSO:</t>
  </si>
  <si>
    <t/>
  </si>
  <si>
    <t>CC-CZ:</t>
  </si>
  <si>
    <t>Místo:</t>
  </si>
  <si>
    <t>Jihlava</t>
  </si>
  <si>
    <t>Datum:</t>
  </si>
  <si>
    <t>24. 11. 2021</t>
  </si>
  <si>
    <t>Zadavatel:</t>
  </si>
  <si>
    <t>IČ:</t>
  </si>
  <si>
    <t>KSÚSV, příspěvková organizace</t>
  </si>
  <si>
    <t>DIČ:</t>
  </si>
  <si>
    <t>Uchazeč:</t>
  </si>
  <si>
    <t>Vyplň údaj</t>
  </si>
  <si>
    <t>Projektant:</t>
  </si>
  <si>
    <t>Ing.Josef Slabý, Arnolec 30, Jamné 58827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</si>
  <si>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</si>
  <si>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</si>
  <si>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</si>
  <si>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</si>
  <si>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</si>
  <si>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</si>
  <si>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</si>
  <si>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</si>
  <si>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</si>
  <si>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</si>
  <si>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</si>
  <si>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</si>
  <si>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</si>
  <si>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</si>
  <si>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</si>
  <si>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</si>
  <si>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</si>
  <si>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</si>
  <si>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</si>
  <si>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</si>
  <si>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</si>
  <si>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</si>
  <si>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</si>
  <si>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</si>
  <si>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</si>
  <si>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</si>
  <si>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</si>
  <si>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</si>
  <si>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</si>
  <si>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</si>
  <si>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</si>
  <si>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</si>
  <si>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</si>
  <si>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</si>
  <si>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</si>
  <si>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</si>
  <si>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</si>
  <si>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</si>
  <si>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</si>
  <si>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</si>
  <si>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</si>
  <si>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</si>
  <si>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</si>
  <si>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</si>
  <si>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</si>
  <si>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</si>
  <si>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</si>
  <si>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</si>
  <si>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{5f5ee536-f7df-4287-9390-33a08137fd4b}</t>
  </si>
  <si>
    <t>2</t>
  </si>
  <si>
    <t>02</t>
  </si>
  <si>
    <t>Vytápění</t>
  </si>
  <si>
    <t>{2093d34a-14eb-4e9b-a27a-9c53e111bc12}</t>
  </si>
  <si>
    <t>03</t>
  </si>
  <si>
    <t>Zařízení silnoproudé elektrotechniky</t>
  </si>
  <si>
    <t>{a049849a-1d6c-45af-b565-55b0fe38c600}</t>
  </si>
  <si>
    <t>VON</t>
  </si>
  <si>
    <t>Vedlejší a ostatní náklady</t>
  </si>
  <si>
    <t>{88e6b312-a80b-4f59-bdf2-5b73c498d540}</t>
  </si>
  <si>
    <t>803 56 12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</si>
  <si>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</si>
  <si>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</si>
  <si>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</si>
  <si>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</si>
  <si>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</si>
  <si>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</si>
  <si>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</si>
  <si>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</si>
  <si>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</si>
  <si>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38 - Obklad stropu a stěn sendvičovými panely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</si>
  <si>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</si>
  <si>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</si>
  <si>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</si>
  <si>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</si>
  <si>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</si>
  <si>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</si>
  <si>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</si>
  <si>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</si>
  <si>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</si>
  <si>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</si>
  <si>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</si>
  <si>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</si>
  <si>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</si>
  <si>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</si>
  <si>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766 - 1 - Výplně otvorů z plastových profilů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</si>
  <si>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</si>
  <si>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</si>
  <si>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</si>
  <si>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</si>
  <si>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</si>
  <si>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</si>
  <si>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</si>
  <si>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</si>
  <si>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</si>
  <si>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</si>
  <si>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</si>
  <si>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</si>
  <si>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</si>
  <si>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</si>
  <si>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</si>
  <si>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</si>
  <si>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</si>
  <si>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</si>
  <si>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</si>
  <si>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</si>
  <si>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</si>
  <si>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</si>
  <si>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</si>
  <si>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</si>
  <si>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</si>
  <si>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ve zdivu nadzákladovém nepálenými tvárnicemi plochy přes 1 m2 do 4 m2 , ve zdi tl. do 300 mm</t>
  </si>
  <si>
    <t>m3</t>
  </si>
  <si>
    <t>CS ÚRS 2021 01</t>
  </si>
  <si>
    <t>4</t>
  </si>
  <si>
    <t>-256095093</t>
  </si>
  <si>
    <t>VV</t>
  </si>
  <si>
    <t>1,50*1,80*0,30*2</t>
  </si>
  <si>
    <t>4,00*1,00*0,45*1</t>
  </si>
  <si>
    <t>Mezisoučet</t>
  </si>
  <si>
    <t>317944323</t>
  </si>
  <si>
    <t>Válcované nosníky dodatečně osazované do připravených otvorů bez zazdění hlav č. 14 až 22</t>
  </si>
  <si>
    <t>t</t>
  </si>
  <si>
    <t>1166495214</t>
  </si>
  <si>
    <t>"I 140" 2,00*2*14,30*0,001*1,10</t>
  </si>
  <si>
    <t>317234410</t>
  </si>
  <si>
    <t>Vyzdívka mezi nosníky a uklínování cihlami pálenými na maltu cementovou</t>
  </si>
  <si>
    <t>713108439</t>
  </si>
  <si>
    <t>2,10*0,30*(0,14+0,16)</t>
  </si>
  <si>
    <t>346244381</t>
  </si>
  <si>
    <t>Plentování ocelových válcovaných nosníků jednostranné cihlami na maltu, výška stojiny do 200 mm ( alt.EPS )</t>
  </si>
  <si>
    <t>m2</t>
  </si>
  <si>
    <t>-1448441366</t>
  </si>
  <si>
    <t>0,14*2,00*2</t>
  </si>
  <si>
    <t>38</t>
  </si>
  <si>
    <t>Obklad stropu a stěn sendvičovými panely</t>
  </si>
  <si>
    <t>5</t>
  </si>
  <si>
    <t>342151111</t>
  </si>
  <si>
    <t>Montáž opláštění stěn ocelové konstrukce ze sendvičových panelů šroubovaných, výšky budovy do 6 m</t>
  </si>
  <si>
    <t>1707509733</t>
  </si>
  <si>
    <t>obklad stěny - skladba Z 1</t>
  </si>
  <si>
    <t>11,55*5,30-1,60*2,40</t>
  </si>
  <si>
    <t>6</t>
  </si>
  <si>
    <t>M</t>
  </si>
  <si>
    <t>55324612</t>
  </si>
  <si>
    <t>panel sendvičový stěnový oboustranně profilovaný izolace MV tl.60 mm; součástí dodávky je veškerý montážní materiál, oplechování rohů, parapetů, soklů apod.; barva světle šedá_x000d_
- info u výrobce</t>
  </si>
  <si>
    <t>8</t>
  </si>
  <si>
    <t>-1742418245</t>
  </si>
  <si>
    <t>57,375*1,1 'Přepočtené koeficientem množství</t>
  </si>
  <si>
    <t>7</t>
  </si>
  <si>
    <t>444151111</t>
  </si>
  <si>
    <t>Montáž podhledů střech ocelových konstrukcí ze sendvičových panelů šroubovaných, výšky budovy do 6 m</t>
  </si>
  <si>
    <t>-1330249512</t>
  </si>
  <si>
    <t>"podhled" 13,00*11,55</t>
  </si>
  <si>
    <t>1516361828</t>
  </si>
  <si>
    <t>150,15*1,1 'Přepočtené koeficientem množství</t>
  </si>
  <si>
    <t>Vodorovné konstrukce</t>
  </si>
  <si>
    <t>9</t>
  </si>
  <si>
    <t>413232211</t>
  </si>
  <si>
    <t>Zazdívka zhlaví stropních trámů nebo válcovaných nosníků pálenými cihlami válcovaných nosníků, výšky do 150 mm</t>
  </si>
  <si>
    <t>kus</t>
  </si>
  <si>
    <t>-739245422</t>
  </si>
  <si>
    <t>Úpravy povrchů, podlahy a osazování výplní</t>
  </si>
  <si>
    <t>61</t>
  </si>
  <si>
    <t>Úprava povrchů vnitřních</t>
  </si>
  <si>
    <t>10</t>
  </si>
  <si>
    <t>619995001</t>
  </si>
  <si>
    <t>Začištění omítek (s dodáním hmot) kolem oken, dveří, podlah, obkladů apod.</t>
  </si>
  <si>
    <t>m</t>
  </si>
  <si>
    <t>-245240482</t>
  </si>
  <si>
    <t>z vnější strany - okna/ostění</t>
  </si>
  <si>
    <t>4,00+2,80*2+(2,00+3,80)*2</t>
  </si>
  <si>
    <t>z vnitřní strany - okna/ostění</t>
  </si>
  <si>
    <t>(4,00+3,80)*2+(2,00+3,80)*2</t>
  </si>
  <si>
    <t>z vnitřní strany - nově osazované dveře</t>
  </si>
  <si>
    <t>(1,70+2,50*2)*2+(1,70+2,30*2)*2</t>
  </si>
  <si>
    <t>11</t>
  </si>
  <si>
    <t>612315222</t>
  </si>
  <si>
    <t>Vápenná omítka jednotlivých malých ploch štuková na stěnách, plochy jednotlivě přes 0,09 do 0,25 m2</t>
  </si>
  <si>
    <t>1783100045</t>
  </si>
  <si>
    <t>"vnitřní" 2</t>
  </si>
  <si>
    <t>12</t>
  </si>
  <si>
    <t>612325215</t>
  </si>
  <si>
    <t>Vápenocementová omítka jednotlivých malých ploch hladká na stěnách, plochy jednotlivě přes 1,0 do 4 m2</t>
  </si>
  <si>
    <t>-1181298663</t>
  </si>
  <si>
    <t xml:space="preserve">"pod keramické obklady  na zazdívce" 1</t>
  </si>
  <si>
    <t>13</t>
  </si>
  <si>
    <t>612325223</t>
  </si>
  <si>
    <t>Vápenocementová omítka jednotlivých malých ploch štuková na stěnách, plochy jednotlivě přes 0,25 do 1 m2</t>
  </si>
  <si>
    <t>2146299784</t>
  </si>
  <si>
    <t>"překlady 2 × I140 dl.2,00 m" 1+1</t>
  </si>
  <si>
    <t>14</t>
  </si>
  <si>
    <t>612325225</t>
  </si>
  <si>
    <t>Vápenocementová omítka jednotlivých malých ploch štuková na stěnách, plochy jednotlivě přes 1,0 do 4 m2</t>
  </si>
  <si>
    <t>-1437110671</t>
  </si>
  <si>
    <t>"zazdívky 150×180 mm" 1+1</t>
  </si>
  <si>
    <t>612325302</t>
  </si>
  <si>
    <t>Vápenocementová omítka ostění nebo nadpraží štuková</t>
  </si>
  <si>
    <t>1208756958</t>
  </si>
  <si>
    <t>"okna z místnosti č.103" 0,125*(1,50+1,80*2)*2</t>
  </si>
  <si>
    <t>16</t>
  </si>
  <si>
    <t>612135001</t>
  </si>
  <si>
    <t>Vyrovnání nerovností podkladu vnitřních omítaných ploch maltou, tloušťky do 10 mm vápenocementovou stěn</t>
  </si>
  <si>
    <t>-256657878</t>
  </si>
  <si>
    <t>podklad po obklad stěny ze sendvičových panelů</t>
  </si>
  <si>
    <t>(5,30+3,55)*3,40</t>
  </si>
  <si>
    <t>62</t>
  </si>
  <si>
    <t>Úprava povrchů vnějších</t>
  </si>
  <si>
    <t>17</t>
  </si>
  <si>
    <t>622142001</t>
  </si>
  <si>
    <t>Potažení vnějších ploch pletivem v ploše nebo pruzích, na plném podkladu sklovláknitým vtlačením do tmelu stěn</t>
  </si>
  <si>
    <t>1056948047</t>
  </si>
  <si>
    <t>"B 1" 4,20*1,20</t>
  </si>
  <si>
    <t>18</t>
  </si>
  <si>
    <t>622525105</t>
  </si>
  <si>
    <t>Omítka tenkovrstvá jednotlivých malých ploch silikátová, akrylátová, silikonová nebo silikonsilikátová stěn, plochy jednotlivě přes 1,0 do 4,0 m2</t>
  </si>
  <si>
    <t>-1367796105</t>
  </si>
  <si>
    <t>19</t>
  </si>
  <si>
    <t>612315202</t>
  </si>
  <si>
    <t>Vápenná omítka jednotlivých malých ploch hrubá na stěnách, plochy jednotlivě přes 0,09 do 0,25 m2</t>
  </si>
  <si>
    <t>1788037285</t>
  </si>
  <si>
    <t>"vnější" 1+1</t>
  </si>
  <si>
    <t>20</t>
  </si>
  <si>
    <t>622525102</t>
  </si>
  <si>
    <t>Omítka tenkovrstvá jednotlivých malých ploch silikátová, akrylátová, silikonová nebo silikonsilikátová stěn, plochy jednotlivě přes 0,1 do 0,25 m2</t>
  </si>
  <si>
    <t>1535348204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</si>
  <si>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</si>
  <si>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</si>
  <si>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-1236650852</t>
  </si>
  <si>
    <t>okna</t>
  </si>
  <si>
    <t>4,00+2,80*2+2,00+3,80*2</t>
  </si>
  <si>
    <t>22</t>
  </si>
  <si>
    <t>28342205</t>
  </si>
  <si>
    <t>profil začišťovací PVC 6mm s výztužnou tkaninou pro ostění ETICS</t>
  </si>
  <si>
    <t>271480122</t>
  </si>
  <si>
    <t>19,2*1,05 'Přepočtené koeficientem množství</t>
  </si>
  <si>
    <t>23</t>
  </si>
  <si>
    <t>629991011</t>
  </si>
  <si>
    <t>Zakrytí vnějších ploch před znečištěním včetně pozdějšího odkrytí výplní otvorů a svislých ploch fólií přilepenou lepící páskou</t>
  </si>
  <si>
    <t>1284480355</t>
  </si>
  <si>
    <t>výplně otvorů</t>
  </si>
  <si>
    <t>4,00*2,80+2,00*3,80</t>
  </si>
  <si>
    <t>vnější parapety</t>
  </si>
  <si>
    <t>(4,05+2,05)*0,30</t>
  </si>
  <si>
    <t>24</t>
  </si>
  <si>
    <t>629999011</t>
  </si>
  <si>
    <t>Příplatky k cenám úprav vnějších povrchů za zvýšenou pracnost při provádění styku dvou struktur na fasádě</t>
  </si>
  <si>
    <t>225125723</t>
  </si>
  <si>
    <t>"stávající fasáda / doplnění fasády na zazdívkách" 4,20+1,20*2</t>
  </si>
  <si>
    <t>63</t>
  </si>
  <si>
    <t>Podlahy a podlahové konstrukce</t>
  </si>
  <si>
    <t>25</t>
  </si>
  <si>
    <t>631312141</t>
  </si>
  <si>
    <t>Doplnění dosavadních mazanin prostým betonem s dodáním hmot, bez potěru, plochy jednotlivě rýh v dosavadních mazaninách</t>
  </si>
  <si>
    <t>-1613731057</t>
  </si>
  <si>
    <t>doplnění po osazení konstrukcí</t>
  </si>
  <si>
    <t>2,70*0,15*0,10+1,70*0,10*0,10*2</t>
  </si>
  <si>
    <t>64</t>
  </si>
  <si>
    <t>Osazování výplní otvorů</t>
  </si>
  <si>
    <t>26</t>
  </si>
  <si>
    <t>644941112</t>
  </si>
  <si>
    <t>Montáž průvětrníků nebo mřížek odvětrávacích velikosti přes 150 x 200 do 300 x 300 mm</t>
  </si>
  <si>
    <t>-1318574682</t>
  </si>
  <si>
    <t>27</t>
  </si>
  <si>
    <t>55341426</t>
  </si>
  <si>
    <t>mřížka větrací nerezová se síťovinou 200x200mm</t>
  </si>
  <si>
    <t>-198796703</t>
  </si>
  <si>
    <t>Ostatní konstrukce a práce, bourání</t>
  </si>
  <si>
    <t>94</t>
  </si>
  <si>
    <t>Lešení a stavební výtahy</t>
  </si>
  <si>
    <t>28</t>
  </si>
  <si>
    <t>941211111</t>
  </si>
  <si>
    <t>Montáž lešení řadového rámového lehkého pracovního s podlahami s provozním zatížením tř. 3 do 200 kg/m2 šířky tř. SW06 přes 0,6 do 0,9 m, výšky do 10 m</t>
  </si>
  <si>
    <t>957017159</t>
  </si>
  <si>
    <t>fasáda</t>
  </si>
  <si>
    <t>(13,90+1,00*4)*(7,10-1,80)</t>
  </si>
  <si>
    <t>(13,90+12,45+1,00*4)*(5,90-1,80)</t>
  </si>
  <si>
    <t>29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</si>
  <si>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</si>
  <si>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</si>
  <si>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-1091457497</t>
  </si>
  <si>
    <t>rozpočtováno 30 dnů / bude upřesněno dodavatelem</t>
  </si>
  <si>
    <t>219,305*30</t>
  </si>
  <si>
    <t>30</t>
  </si>
  <si>
    <t>941211811</t>
  </si>
  <si>
    <t>Demontáž lešení řadového rámového lehkého pracovního s provozním zatížením tř. 3 do 200 kg/m2 šířky tř. SW06 přes 0,6 do 0,9 m, výšky do 10 m</t>
  </si>
  <si>
    <t>1778248042</t>
  </si>
  <si>
    <t>31</t>
  </si>
  <si>
    <t>949101111</t>
  </si>
  <si>
    <t>Lešení pomocné pracovní pro objekty pozemních staveb pro zatížení do 150 kg/m2, o výšce lešeňové podlahy do 1,9 m</t>
  </si>
  <si>
    <t>-181227817</t>
  </si>
  <si>
    <t>"103,104" 5,20*5,00+5,20*3,25</t>
  </si>
  <si>
    <t>32</t>
  </si>
  <si>
    <t>949101112</t>
  </si>
  <si>
    <t>Lešení pomocné pracovní pro objekty pozemních staveb pro zatížení do 150 kg/m2, o výšce lešeňové podlahy přes 1,9 do 3,5 m</t>
  </si>
  <si>
    <t>1605944997</t>
  </si>
  <si>
    <t>"101,102" 7,50*11,55+5,50*2,70</t>
  </si>
  <si>
    <t>95</t>
  </si>
  <si>
    <t>Různé dokončovací konstrukce a práce pozemních staveb</t>
  </si>
  <si>
    <t>33</t>
  </si>
  <si>
    <t>952901111</t>
  </si>
  <si>
    <t>Vyčištění budov nebo objektů před předáním do užívání budov bytové nebo občanské výstavby, světlé výšky podlaží do 4 m</t>
  </si>
  <si>
    <t>CS ÚRS 2020 01</t>
  </si>
  <si>
    <t>394741127</t>
  </si>
  <si>
    <t>34</t>
  </si>
  <si>
    <t>952901114</t>
  </si>
  <si>
    <t>Vyčištění budov nebo objektů před předáním do užívání budov bytové nebo občanské výstavby, světlé výšky podlaží přes 4 m</t>
  </si>
  <si>
    <t>1419565280</t>
  </si>
  <si>
    <t>96</t>
  </si>
  <si>
    <t>Bourání konstrukcí</t>
  </si>
  <si>
    <t>35</t>
  </si>
  <si>
    <t>763431801</t>
  </si>
  <si>
    <t>Demontáž podhledu minerálního na zavěšeném na roštu viditelném</t>
  </si>
  <si>
    <t>68296145</t>
  </si>
  <si>
    <t>"1" 13,00*11,55</t>
  </si>
  <si>
    <t>36</t>
  </si>
  <si>
    <t>762822810</t>
  </si>
  <si>
    <t>Demontáž nosné konstrukce z hraněného řeziva, průřezové plochy do 144 cm2</t>
  </si>
  <si>
    <t>1151324390</t>
  </si>
  <si>
    <t>nosný dřevěný rošt</t>
  </si>
  <si>
    <t>13,50*13</t>
  </si>
  <si>
    <t>37</t>
  </si>
  <si>
    <t>713110811</t>
  </si>
  <si>
    <t>Odstranění tepelné izolace stropů nebo podhledů z rohoží, pásů, dílců, desek, bloků volně kladených z vláknitých materiálů suchých, tloušťka izolace do 100 mm</t>
  </si>
  <si>
    <t>545479933</t>
  </si>
  <si>
    <t>"1" 7,50*11,55+5,50*2,70+5,20*(5,00+3,25)</t>
  </si>
  <si>
    <t>962081131</t>
  </si>
  <si>
    <t>Bourání zdiva příček nebo vybourání otvorů ze skleněných tvárnic, tl. do 100 mm</t>
  </si>
  <si>
    <t>-1824154666</t>
  </si>
  <si>
    <t>2,00*3,80+4,00*3,80</t>
  </si>
  <si>
    <t>39</t>
  </si>
  <si>
    <t>968062354</t>
  </si>
  <si>
    <t>Vybourání dřevěných rámů oken s křídly, dveřních zárubní, vrat, stěn, ostění nebo obkladů rámů oken s křídly dvojitých, plochy do 1 m2</t>
  </si>
  <si>
    <t>140872458</t>
  </si>
  <si>
    <t>0,60*0,60*8+0,80*0,60*4</t>
  </si>
  <si>
    <t>40</t>
  </si>
  <si>
    <t>968062356</t>
  </si>
  <si>
    <t>Vybourání dřevěných rámů oken s křídly, dveřních zárubní, vrat, stěn, ostění nebo obkladů rámů oken s křídly dvojitých, plochy do 4 m2</t>
  </si>
  <si>
    <t>-74423576</t>
  </si>
  <si>
    <t>1,50*1,80*2</t>
  </si>
  <si>
    <t>41</t>
  </si>
  <si>
    <t>764002851</t>
  </si>
  <si>
    <t>Demontáž klempířských konstrukcí oplechování parapetů do suti</t>
  </si>
  <si>
    <t>-1263798569</t>
  </si>
  <si>
    <t>2,05+4,05</t>
  </si>
  <si>
    <t>42</t>
  </si>
  <si>
    <t>968072456</t>
  </si>
  <si>
    <t>Vybourání kovových rámů oken s křídly, dveřních zárubní, vrat, stěn, ostění nebo obkladů dveřních zárubní, plochy přes 2 m2</t>
  </si>
  <si>
    <t>245405206</t>
  </si>
  <si>
    <t>1,50*2,00+1,50*2,50</t>
  </si>
  <si>
    <t>43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</si>
  <si>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</si>
  <si>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</si>
  <si>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932825023</t>
  </si>
  <si>
    <t>0,30*(1,50+1,80)*2*2</t>
  </si>
  <si>
    <t>0,45*(2,00+3,80+4,00+3,80)*2</t>
  </si>
  <si>
    <t>0,30*(1,70+2,30*2)+0,30*(1,50+2,50*2)</t>
  </si>
  <si>
    <t>44</t>
  </si>
  <si>
    <t>974031153</t>
  </si>
  <si>
    <t>Vysekání rýh ve zdivu cihelném na maltu vápennou nebo vápenocementovou do hl. 100 mm a šířky do 100 mm</t>
  </si>
  <si>
    <t>-897263914</t>
  </si>
  <si>
    <t>pro osazení ocelových dveří</t>
  </si>
  <si>
    <t>1,70+2,30*2+1,70+2,50*2</t>
  </si>
  <si>
    <t>45</t>
  </si>
  <si>
    <t>974031668</t>
  </si>
  <si>
    <t>Vysekání rýh ve zdivu cihelném na maltu vápennou nebo vápenocementovou pro vtahování nosníků do zdí, před vybouráním otvoru do hl. 150 mm, při v. nosníku do 350 mm</t>
  </si>
  <si>
    <t>-833358084</t>
  </si>
  <si>
    <t>"I 140" 2,10*2</t>
  </si>
  <si>
    <t>46</t>
  </si>
  <si>
    <t>975022241</t>
  </si>
  <si>
    <t>Podchycení nadzákladového zdiva dřevěnou výztuhou v. podchycení do 3 m, při tl. zdiva do 450 mm a délce podchycení do 3 m</t>
  </si>
  <si>
    <t>572475285</t>
  </si>
  <si>
    <t>47</t>
  </si>
  <si>
    <t>977312112</t>
  </si>
  <si>
    <t>Řezání stávajících betonových mazanin s vyztužením hloubky přes 50 do 100 mm</t>
  </si>
  <si>
    <t>1807546207</t>
  </si>
  <si>
    <t>"drážky ozn.4,5,8" 2,70*2+1,70*2+1,70*2</t>
  </si>
  <si>
    <t>48</t>
  </si>
  <si>
    <t>974042553</t>
  </si>
  <si>
    <t>Vysekání rýh v betonové nebo jiné monolitické dlažbě s betonovým podkladem do hl. 100 mm a šířky do 100 mm</t>
  </si>
  <si>
    <t>26615998</t>
  </si>
  <si>
    <t>"ozn.5,8" 1,70*2</t>
  </si>
  <si>
    <t>49</t>
  </si>
  <si>
    <t>974042554</t>
  </si>
  <si>
    <t>Vysekání rýh v betonové nebo jiné monolitické dlažbě s betonovým podkladem do hl. 100 mm a šířky do 150 mm</t>
  </si>
  <si>
    <t>-709496694</t>
  </si>
  <si>
    <t>"ozn.4" 2,700</t>
  </si>
  <si>
    <t>50</t>
  </si>
  <si>
    <t>725650805</t>
  </si>
  <si>
    <t>Demontáž plynových otopných těles ( ROBUR ) bezpečnostních pro garáže</t>
  </si>
  <si>
    <t>soubor</t>
  </si>
  <si>
    <t>-65078018</t>
  </si>
  <si>
    <t>51</t>
  </si>
  <si>
    <t>976074131</t>
  </si>
  <si>
    <t>Vybourání kovových madel, zábradlí, dvířek, zděří, kotevních želez kotevních želez zapuštěných do 300 mm, ve zdivu nebo dlažbě z cihel na maltu cementovou</t>
  </si>
  <si>
    <t>-244342243</t>
  </si>
  <si>
    <t>"topidla ROBUR" 2*2</t>
  </si>
  <si>
    <t>52</t>
  </si>
  <si>
    <t>971035351</t>
  </si>
  <si>
    <t>Vybourání otvorů ve zdivu základovém nebo nadzákladovém z cihel, tvárnic, příčkovek z cihel pálených na maltu cementovou plochy do 0,09 m2, tl. do 450 mm</t>
  </si>
  <si>
    <t>-509901335</t>
  </si>
  <si>
    <t>"ozn.9 rozměr 200×100 mm" 1+1</t>
  </si>
  <si>
    <t>53</t>
  </si>
  <si>
    <t>781471810</t>
  </si>
  <si>
    <t>Demontáž obkladů z dlaždic keramických kladených do malty</t>
  </si>
  <si>
    <t>1003683919</t>
  </si>
  <si>
    <t>11,55*3,40-(2,70*3,40+1,50*1,80*2)</t>
  </si>
  <si>
    <t>0,25*(2,00+2,40*2)</t>
  </si>
  <si>
    <t>54</t>
  </si>
  <si>
    <t>978013191</t>
  </si>
  <si>
    <t>Otlučení vápenných nebo vápenocementových omítek vnitřních ploch stěn s vyškrabáním spar, s očištěním zdiva, v rozsahu přes 50 do 100 %</t>
  </si>
  <si>
    <t>797813133</t>
  </si>
  <si>
    <t>omítka pod otlučenými obklady</t>
  </si>
  <si>
    <t>997</t>
  </si>
  <si>
    <t>Přesun sutě</t>
  </si>
  <si>
    <t>55</t>
  </si>
  <si>
    <t>997013152</t>
  </si>
  <si>
    <t>Vnitrostaveništní doprava suti a vybouraných hmot vodorovně do 50 m svisle s omezením mechanizace pro budovy a haly výšky přes 6 do 9 m</t>
  </si>
  <si>
    <t>1151691199</t>
  </si>
  <si>
    <t>56</t>
  </si>
  <si>
    <t>997013501</t>
  </si>
  <si>
    <t>Odvoz suti a vybouraných hmot na skládku nebo meziskládku se složením, na vzdálenost do 1 km</t>
  </si>
  <si>
    <t>-1153954865</t>
  </si>
  <si>
    <t>57</t>
  </si>
  <si>
    <t>997013509</t>
  </si>
  <si>
    <t>Odvoz suti a vybouraných hmot na skládku nebo meziskládku se složením, na vzdálenost Příplatek k ceně za každý další i započatý 1 km přes 1 km</t>
  </si>
  <si>
    <t>1876085794</t>
  </si>
  <si>
    <t>9,816*9 'Přepočtené koeficientem množství</t>
  </si>
  <si>
    <t>58</t>
  </si>
  <si>
    <t>997013631</t>
  </si>
  <si>
    <t>Poplatek za uložení stavebního odpadu na skládce (skládkovné) směsného stavebního a demoličního zatříděného do Katalogu odpadů pod kódem 17 09 04</t>
  </si>
  <si>
    <t>-239386831</t>
  </si>
  <si>
    <t>998</t>
  </si>
  <si>
    <t>Přesun hmot</t>
  </si>
  <si>
    <t>59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</si>
  <si>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</si>
  <si>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</si>
  <si>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-1090496157</t>
  </si>
  <si>
    <t>PSV</t>
  </si>
  <si>
    <t>Práce a dodávky PSV</t>
  </si>
  <si>
    <t>764</t>
  </si>
  <si>
    <t>Konstrukce klempířské</t>
  </si>
  <si>
    <t>60</t>
  </si>
  <si>
    <t>764216605</t>
  </si>
  <si>
    <t>Oplechování parapetů z pozinkovaného plechu s povrchovou úpravou rovných mechanicky kotvené, bez rohů rš 400 mm</t>
  </si>
  <si>
    <t>-738745768</t>
  </si>
  <si>
    <t>998764102</t>
  </si>
  <si>
    <t>Přesun hmot pro konstrukce klempířské stanovený z hmotnosti přesunovaného materiálu vodorovná dopravní vzdálenost do 50 m v objektech výšky přes 6 do 12 m</t>
  </si>
  <si>
    <t>-794161574</t>
  </si>
  <si>
    <t>766 - 1</t>
  </si>
  <si>
    <t>Výplně otvorů z plastových profilů</t>
  </si>
  <si>
    <t>766_1 R_001</t>
  </si>
  <si>
    <t xml:space="preserve">Montáž výplní otvorů z plastových profilů </t>
  </si>
  <si>
    <t>-421666517</t>
  </si>
  <si>
    <t>"ozn.50" (1,35+2,80)*2*2+(1,30+2,80*2)*1</t>
  </si>
  <si>
    <t>"ozn.51" (1,00+3,80)*2*2</t>
  </si>
  <si>
    <t>611 R_001</t>
  </si>
  <si>
    <t>Dodávka - výplně otvorů z plastových profilů - okno FIX šestikřídlové (Un=0,9 W/m2.K), barva vnitřní/vnější - bílá/bílá; zasklení 3 sklem pískovaným tritherm (Uw=0,6 W/m2.K) - parametry dle PD; bude upřesněno cenovou nabídkou specializované firmy ( podrobná specifikace viz.PD ozn.50 )</t>
  </si>
  <si>
    <t>-381311647</t>
  </si>
  <si>
    <t>okno 85×110 - 4 ks</t>
  </si>
  <si>
    <t>okno 225×110 - 1 ks</t>
  </si>
  <si>
    <t>okno 300×110 - 1 ks</t>
  </si>
  <si>
    <t>okno 300×125 - 1 ks</t>
  </si>
  <si>
    <t>okno 300×145 - 1 ks</t>
  </si>
  <si>
    <t>parapetní pás oken 150×125+250×125 - 1 ks</t>
  </si>
  <si>
    <t>fr.okno 300×220 - 2 ks</t>
  </si>
  <si>
    <t>stěna s posuvnými dveřmi 300×230/100×220 - 1 ks</t>
  </si>
  <si>
    <t>611 R_002</t>
  </si>
  <si>
    <t>Dodávka - výplně otvorů z plastových profilů - okno FIX šestikřídlové (Un=0,9 W/m2.K), barva vnitřní/vnější - bílá/bílá; zasklení 3 sklem pískovaným tritherm (Uw=0,6 W/m2.K) - parametry dle PD; bude upřesněno cenovou nabídkou specializované firmy ( podrobná specifikace viz.PD ozn.51 )</t>
  </si>
  <si>
    <t>celkem</t>
  </si>
  <si>
    <t>14029821</t>
  </si>
  <si>
    <t>okno 150×163 - 1 ks</t>
  </si>
  <si>
    <t>vstup s nadsvětlíkem 105×200+50 - 1 ks</t>
  </si>
  <si>
    <t>65</t>
  </si>
  <si>
    <t>766_1 R_002</t>
  </si>
  <si>
    <t>Montáž a dodávka - systém certifikovaný parotěsný a paropropustný systém pro montážní spáru</t>
  </si>
  <si>
    <t>-1095950808</t>
  </si>
  <si>
    <t>"ozn.50" (4,00+2,80*2)*1</t>
  </si>
  <si>
    <t>"ozn.51" (2,00+3,80*2)*1</t>
  </si>
  <si>
    <t>66</t>
  </si>
  <si>
    <t>449750234</t>
  </si>
  <si>
    <t>"ozn.52" (1,70+2,50)*2*1</t>
  </si>
  <si>
    <t>"ozn.53" (1,70+2,30)*2*1</t>
  </si>
  <si>
    <t>"ozn.54" (1,80+2,50)*2*1</t>
  </si>
  <si>
    <t>67</t>
  </si>
  <si>
    <t>611 R_003</t>
  </si>
  <si>
    <t>Plastové dveře vnitřní otevíravé plné vč.rámu rozměr 170×250 cm ( Uw=1,20 W/(M2.K) výplň v technologii dpastových dveří; barva bílá/bílá; kování typové klika/klika nerez; zámek bezpečnostní; osazeny 2 ks mřížek 500×350 mm ( podrobná specifikace dle PSV ozn.52 )</t>
  </si>
  <si>
    <t>-2106382305</t>
  </si>
  <si>
    <t>68</t>
  </si>
  <si>
    <t>611 R_004</t>
  </si>
  <si>
    <t>Plastové dveře vnitřní otevíravé plné vč.rámu rozměr 170×230 cm ( Uw=1,20 W/(M2.K) výplň v technologii dpastových dveří; barva bílá/bílá; kování typové klika/klika nerez; zámek bezpečnostní ( podrobná specifikace dle PSV ozn.53 )</t>
  </si>
  <si>
    <t>-1059490921</t>
  </si>
  <si>
    <t>69</t>
  </si>
  <si>
    <t>611 R_005</t>
  </si>
  <si>
    <t>Plastové dveře vnitřní otevíravé plné vč.rámu rozměr 180×250 cm ( Uw=1,20 W/(M2.K) výplň v technologii dpastových dveří; barva bílá/bílá; kování typové klika/klika nerez; zámek bezpečnostní ( podrobná specifikace dle PSV ozn.54 )</t>
  </si>
  <si>
    <t>-1821424004</t>
  </si>
  <si>
    <t>70</t>
  </si>
  <si>
    <t>998766202</t>
  </si>
  <si>
    <t>Přesun hmot pro konstrukce truhlářské stanovený procentní sazbou (%) z ceny vodorovná dopravní vzdálenost do 50 m v objektech výšky přes 6 do 12 m</t>
  </si>
  <si>
    <t>%</t>
  </si>
  <si>
    <t>275615553</t>
  </si>
  <si>
    <t>767</t>
  </si>
  <si>
    <t>Konstrukce zámečnické</t>
  </si>
  <si>
    <t>71</t>
  </si>
  <si>
    <t>767 R_001</t>
  </si>
  <si>
    <t>Montáž a dodávka - pomocná ocelová konstrukce podhledu, materiál žárový pozink ( podrobná specifikace dle v.č.: 21 )</t>
  </si>
  <si>
    <t>kg</t>
  </si>
  <si>
    <t>883214059</t>
  </si>
  <si>
    <t>72</t>
  </si>
  <si>
    <t>767 R_002</t>
  </si>
  <si>
    <t>Montáž a dodávka - pomocná ocelová konstrukce okolo prostupů v sendvičovém panelu, materiál žárový pozink ( podrobná specifikace dle v.č.: 21 pozn.18 )</t>
  </si>
  <si>
    <t>2049005172</t>
  </si>
  <si>
    <t>73</t>
  </si>
  <si>
    <t>767 R_003</t>
  </si>
  <si>
    <t>Montáž a dodávka - pomocná ocelová konstrukce pro předěl mezi m.č.: 101 a 102, materiál žárový pozink ( podrobná specifikace dle v.č.: 21 pozn.14,15 )</t>
  </si>
  <si>
    <t>-1103715143</t>
  </si>
  <si>
    <t>"L 100×100×4" 3,60*2*6,03*1,10</t>
  </si>
  <si>
    <t>"Jäckl 100×100×4" (2,00*6+2,70*3+11,80*2)*11,85*1,10</t>
  </si>
  <si>
    <t>74</t>
  </si>
  <si>
    <t>998767202</t>
  </si>
  <si>
    <t>Přesun hmot pro zámečnické konstrukce stanovený procentní sazbou (%) z ceny vodorovná dopravní vzdálenost do 50 m v objektech výšky přes 6 do 12 m</t>
  </si>
  <si>
    <t>942680595</t>
  </si>
  <si>
    <t>781</t>
  </si>
  <si>
    <t>Dokončovací práce - obklady</t>
  </si>
  <si>
    <t>75</t>
  </si>
  <si>
    <t>781111011</t>
  </si>
  <si>
    <t>Příprava podkladu před provedením obkladu oprášení (ometení) stěny</t>
  </si>
  <si>
    <t>-1832440889</t>
  </si>
  <si>
    <t>4,00+17,80*0,25</t>
  </si>
  <si>
    <t>76</t>
  </si>
  <si>
    <t>781121011</t>
  </si>
  <si>
    <t>Příprava podkladu před provedením obkladu nátěr penetrační na stěnu</t>
  </si>
  <si>
    <t>1910222041</t>
  </si>
  <si>
    <t>77</t>
  </si>
  <si>
    <t>781131112</t>
  </si>
  <si>
    <t>Izolace stěny pod obklad izolace nátěrem nebo stěrkou ve dvou vrstvách</t>
  </si>
  <si>
    <t>302704337</t>
  </si>
  <si>
    <t>78</t>
  </si>
  <si>
    <t>781151031</t>
  </si>
  <si>
    <t>Příprava podkladu před provedením obkladu celoplošné vyrovnání podkladu stěrkou, tloušťky 3 mm</t>
  </si>
  <si>
    <t>401382473</t>
  </si>
  <si>
    <t>"zazdívka v č.m.: 101" 4,00*1,00</t>
  </si>
  <si>
    <t>"ostění" 17,80*0,125</t>
  </si>
  <si>
    <t>79</t>
  </si>
  <si>
    <t>781474113</t>
  </si>
  <si>
    <t>Montáž obkladů vnitřních stěn z dlaždic keramických lepených flexibilním lepidlem maloformátových hladkých přes 12 do 19 ks/m2</t>
  </si>
  <si>
    <t>838502344</t>
  </si>
  <si>
    <t>80</t>
  </si>
  <si>
    <t>59761071</t>
  </si>
  <si>
    <t>obklad keramický hladký přes 12 do 19ks/m2 ( dle stávajího obkladu )</t>
  </si>
  <si>
    <t>-902606224</t>
  </si>
  <si>
    <t>4*1,1 'Přepočtené koeficientem množství</t>
  </si>
  <si>
    <t>81</t>
  </si>
  <si>
    <t>781477111</t>
  </si>
  <si>
    <t>Montáž obkladů vnitřních stěn z dlaždic keramických Příplatek k cenám za plochu do 10 m2 jednotlivě</t>
  </si>
  <si>
    <t>933754013</t>
  </si>
  <si>
    <t>82</t>
  </si>
  <si>
    <t>781571141</t>
  </si>
  <si>
    <t>Montáž obkladů ostění z obkladaček keramických lepených flexibilním lepidlem šířky ostění přes 200 do 400 mm</t>
  </si>
  <si>
    <t>305444503</t>
  </si>
  <si>
    <t>"parapet + ostění" 2,00+2,80*2+(1,50+1,80*2)*2</t>
  </si>
  <si>
    <t>17,80×0,25=4,45 m2</t>
  </si>
  <si>
    <t>83</t>
  </si>
  <si>
    <t>-510224138</t>
  </si>
  <si>
    <t>17,8*0,44 'Přepočtené koeficientem množství</t>
  </si>
  <si>
    <t>84</t>
  </si>
  <si>
    <t>998781102</t>
  </si>
  <si>
    <t>Přesun hmot pro obklady keramické stanovený z hmotnosti přesunovaného materiálu vodorovná dopravní vzdálenost do 50 m v objektech výšky přes 6 do 12 m</t>
  </si>
  <si>
    <t>-1233377411</t>
  </si>
  <si>
    <t>783</t>
  </si>
  <si>
    <t>Dokončovací práce - nátěry</t>
  </si>
  <si>
    <t>85</t>
  </si>
  <si>
    <t>783314203</t>
  </si>
  <si>
    <t>Základní antikorozní nátěr zámečnických konstrukcí jednonásobný syntetický samozákladující</t>
  </si>
  <si>
    <t>-1666523502</t>
  </si>
  <si>
    <t>"ocelové překlady I 140" 0,506*2,00*2</t>
  </si>
  <si>
    <t>784</t>
  </si>
  <si>
    <t>Dokončovací práce - malby a tapety</t>
  </si>
  <si>
    <t>86</t>
  </si>
  <si>
    <t>619991001</t>
  </si>
  <si>
    <t>Zakrytí vnitřních ploch před znečištěním včetně pozdějšího odkrytí podlah fólií přilepenou lepící páskou</t>
  </si>
  <si>
    <t>125689206</t>
  </si>
  <si>
    <t>"101,102,103,104" 7,50*11,55+4,15*0,45+5,50*2,70+1,70*0,30*2+5,20*(5,00+3,25)</t>
  </si>
  <si>
    <t>87</t>
  </si>
  <si>
    <t>619991011</t>
  </si>
  <si>
    <t>Zakrytí vnitřních ploch před znečištěním včetně pozdějšího odkrytí konstrukcí a prvků obalením fólií a přelepením páskou</t>
  </si>
  <si>
    <t>1600662429</t>
  </si>
  <si>
    <t>keramický obklad</t>
  </si>
  <si>
    <t>"101" (7,44*2+11,55)*5,30+0,45*4,20*2-0,85*1,97+0,10*2,05*2</t>
  </si>
  <si>
    <t>"102" (5,50*2+2,70)*3,40+0,25*2,30*2*2-(1,50*2,20+1,50*2,40)-2,00*2,40+0,25*(2,00+2,40*2)</t>
  </si>
  <si>
    <t>88</t>
  </si>
  <si>
    <t>784171111</t>
  </si>
  <si>
    <t>Zakrytí nemalovaných ploch (materiál ve specifikaci) včetně pozdějšího odkrytí svislých ploch např. stěn, oken, dveří v místnostech výšky do 3,80</t>
  </si>
  <si>
    <t>-32884630</t>
  </si>
  <si>
    <t>okna, vstupní dveře, garážová vrata</t>
  </si>
  <si>
    <t>1,05*2,05+4,15*4,20+1,50*1,00*2+3,60*1,00+2,00*1,00+2,00*3,80+3,60*3,80</t>
  </si>
  <si>
    <t>1,50*1,80*2+3,60*1,00+4,00*2,80</t>
  </si>
  <si>
    <t>vnitřní parapety</t>
  </si>
  <si>
    <t>(1,50*4+3,60*2+2,00*2+4,00*2)*0,30</t>
  </si>
  <si>
    <t>vnitřní dveře</t>
  </si>
  <si>
    <t>1,50*2,50+1,70*2,30*2+1,60*2,40*2</t>
  </si>
  <si>
    <t>Součet</t>
  </si>
  <si>
    <t>89</t>
  </si>
  <si>
    <t>58124844</t>
  </si>
  <si>
    <t>fólie pro malířské potřeby zakrývací tl 25µ 4x5m</t>
  </si>
  <si>
    <t>-1496600763</t>
  </si>
  <si>
    <t>96,473*1,1 'Přepočtené koeficientem množství</t>
  </si>
  <si>
    <t>90</t>
  </si>
  <si>
    <t>784211101</t>
  </si>
  <si>
    <t>Malby z malířských směsí otěruvzdorných za mokra dvojnásobné, bílé za mokra otěruvzdorné výborně v místnostech výšky do 3,80 m</t>
  </si>
  <si>
    <t>-417848058</t>
  </si>
  <si>
    <t>stropní konstrukce</t>
  </si>
  <si>
    <t>stěny</t>
  </si>
  <si>
    <t>"102" (5,50*2+2,70)*(5,30-3,40)</t>
  </si>
  <si>
    <t>"103,104" (5,20*2+5,00+3,25)*2*3,20</t>
  </si>
  <si>
    <t>HZS</t>
  </si>
  <si>
    <t>Hodinové zúčtovací sazby</t>
  </si>
  <si>
    <t>91</t>
  </si>
  <si>
    <t>HZS2231</t>
  </si>
  <si>
    <t>Hodinové zúčtovací sazby profesí PSV provádění stavebních instalací elektrikář</t>
  </si>
  <si>
    <t>hod</t>
  </si>
  <si>
    <t>512</t>
  </si>
  <si>
    <t>-1356336838</t>
  </si>
  <si>
    <t>dle pozn.na výkrese č.10</t>
  </si>
  <si>
    <t>"demontáže světel, vypínačů, zásuvek apod." 50,000</t>
  </si>
  <si>
    <t>92</t>
  </si>
  <si>
    <t>HZS2232</t>
  </si>
  <si>
    <t>Hodinové zúčtovací sazby profesí PSV provádění stavebních instalací elektrikář odborný</t>
  </si>
  <si>
    <t>-1859669203</t>
  </si>
  <si>
    <t>dle pozn.na výkrese č.20</t>
  </si>
  <si>
    <t>"zpětná montáž světel, vypínačů, zásuvek apod., kompletace" 70,000</t>
  </si>
  <si>
    <t>02 - Vytápění</t>
  </si>
  <si>
    <t>Ing.Jiří Jánský</t>
  </si>
  <si>
    <t xml:space="preserve">    D1 - Vytápění</t>
  </si>
  <si>
    <t xml:space="preserve">    D2 - Nátěry</t>
  </si>
  <si>
    <t xml:space="preserve">    D3 - HZS</t>
  </si>
  <si>
    <t>D1</t>
  </si>
  <si>
    <t>PC</t>
  </si>
  <si>
    <t>teplovzdušný agregát - součástí agregátu je Základní ovladač OTRG005 (Interface pro připojení MaR) s kabelem 5m. Tepelný výkon: minimální: 15,8kW, jmenovitý: 25,5kW Účinnost spalování (%): při min. příkonu 94%, při jmenovitém příkonu 91% Spotřeba plynu: Zemní plyn G20 (minimální) 3,0 m3/hod, LPG 2,2 kg/hod Poznámka: Delta T při jmenovitém průtoku vzduchu: 30,2°C Provozní hmotnost: 68 kg součástí dodávky je otočná konzola, kříž otočné konzoly a plynová hadice</t>
  </si>
  <si>
    <t>sb</t>
  </si>
  <si>
    <t>PC.1</t>
  </si>
  <si>
    <t>odtah spalin, přívod spalovacího vzduchu- sestava fasáda</t>
  </si>
  <si>
    <t>PC.2</t>
  </si>
  <si>
    <t>Koleno d=80/90° (alu)</t>
  </si>
  <si>
    <t>PC.3</t>
  </si>
  <si>
    <t>Trubka 80/1000 (alu)</t>
  </si>
  <si>
    <t>PC.4</t>
  </si>
  <si>
    <t>Trubka 80/500 (alu)</t>
  </si>
  <si>
    <t>PC.5</t>
  </si>
  <si>
    <t>Komora se směšováním a zadním sáním</t>
  </si>
  <si>
    <t>PC.6</t>
  </si>
  <si>
    <t>Přední nástavec</t>
  </si>
  <si>
    <t>PC.7</t>
  </si>
  <si>
    <t>Tlumící vložka přední</t>
  </si>
  <si>
    <t>Pol7</t>
  </si>
  <si>
    <t>montáž teplovzdušné jednotky</t>
  </si>
  <si>
    <t>Pol8</t>
  </si>
  <si>
    <t>uvedení do provozu</t>
  </si>
  <si>
    <t>Pol9</t>
  </si>
  <si>
    <t>kontrokla spalování</t>
  </si>
  <si>
    <t>Pol10</t>
  </si>
  <si>
    <t>paušál za výjezd, zaškolení</t>
  </si>
  <si>
    <t>soub</t>
  </si>
  <si>
    <t>Pol11</t>
  </si>
  <si>
    <t>zprovoznění ovládání</t>
  </si>
  <si>
    <t>NA213030</t>
  </si>
  <si>
    <t>Tvar Kruhový, Rozměr 400 mm, Celková délka 10000 mm, První konec Začátek, Druhý konec Zaslepení, 2ks Zip 400, Průtok 1900 m3/h, Použitelný přetlak 80 Pa, Tlaková ztráta třením = 1,6 Pa Tkanina NMS - 100% polyester, nekonečné vlákno (multifilament), hmotnost 254 g/m², tloušťka 0,31 mm, prodyšnost 0 m³/h/m² při 120 Pa, pevnost (osnova/útek) 1810/1090 N (ČSN EN ISO 13934-1), požární odolnost - třída B-s1, d0 dle ČSN EN 13501-1+A1: 2010, teplotní odolnost -30 až +110°C, srážlivost (osnova/útek) 0,5/0,5 % při 40°C dle ČSN EN ISO 6330-2000, vhodná pro čisté prostory - třída č. 4 (ČSN EN ISO 14644-1), pratelná v pračce, Barva Světle šedá Seznam montážního materiálu: 1ks 29700 mm Plastované pozink lanko, 8ks Pozink zámky, 2ks Pozink napínáky, 4ks Lankový závěs pozink 1500 mm, 42ks Plastové háčky 232 mm, 1ks Kruhový 400 mm Nerez připojovací pásek</t>
  </si>
  <si>
    <t>NA213030.1</t>
  </si>
  <si>
    <t>Tvar Kruhový, Rozměr 400 mm, Celková délka 9700 mm, První konec Zaslepení, Druhý konec Zaslepení, 1ks Zip 400, Průtok 1900 m3/h, Použitelný přetlak 80 Pa, Tlaková ztráta třením = 4,8 Pa, Počet vstupů vzduchu 1, 1 Nástavec Kruhový 400, Začátek Tkanina NMS - 100% polyester, nekonečné vlákno (multifilament), hmotnost 254 g/m², tloušťka 0,31 mm, prodyšnost 0 m³/h/m² při 120 Pa, pevnost (osnova/útek) 1810/1090 N (ČSN EN ISO 13934-1), požární odolnost - třída B-s1, d0 dle ČSN EN 13501-1+A1: 2010, teplotní odolnost -30 až +110°C, srážlivost (osnova/útek) 0,5/0,5 % při 40°C dle ČSN EN ISO 6330-2000, vhodná pro čisté prostory - třída č. 4 (ČSN EN ISO 14644-1), pratelná v pračce, Barva Světle šedá Seznam montážního materiálu: 1ks 29400 mm Plastované pozink lanko, 8ks Pozink zámky, 2ks Pozink napínáky, 4ks Lankový závěs pozink 1500 mm, 42ks Plastové háčky 232 mm, 1ks Kruhový 400 mm Nerez připojovací pásek</t>
  </si>
  <si>
    <t>51511022</t>
  </si>
  <si>
    <t>Montáž potrubí plechového skupiny I čtyřhranného s přírubou tloušťky plechu 0,8 mm přes 0,13 do 0,28 m2</t>
  </si>
  <si>
    <t>42982108</t>
  </si>
  <si>
    <t>trouba čtyřhranná Pz průřez do 0,28m2</t>
  </si>
  <si>
    <t>51511023</t>
  </si>
  <si>
    <t>Montáž potrubí plechového skupiny I čtyřhranného s přírubou tloušťky plechu 0,8 mm přes 0,28 do 0,50 m2</t>
  </si>
  <si>
    <t>42982110</t>
  </si>
  <si>
    <t>trouba čtyřhranná Pz průřez do 0,50m2</t>
  </si>
  <si>
    <t>51514181</t>
  </si>
  <si>
    <t>Montáž oblouku do plechového potrubí kruhového bez příruby D přes 400 do 500 mm</t>
  </si>
  <si>
    <t>42981124</t>
  </si>
  <si>
    <t>oblouk segmentový Pz 90° D 450mm</t>
  </si>
  <si>
    <t>751514116</t>
  </si>
  <si>
    <t>Montáž oblouku do plechového potrubí čtyřhranného s přírubou přes 0,280 do 0,350 m2</t>
  </si>
  <si>
    <t>42982305</t>
  </si>
  <si>
    <t>oblouk čtyřhranný Pz průřez do 0,50m2</t>
  </si>
  <si>
    <t>751514481</t>
  </si>
  <si>
    <t>Montáž přechodu osového nebo pravoúhlého do plechového potrubí kruhového bez příruby D přes 400 do 500 mm</t>
  </si>
  <si>
    <t>42981396</t>
  </si>
  <si>
    <t>přechod osový Pz D1/D2 = 450/400mm</t>
  </si>
  <si>
    <t>751572035</t>
  </si>
  <si>
    <t>Uchycení potrubí kruhového na montovanou konstrukci z nosníků kotvenou do betonu D přes 400 do 500 mm</t>
  </si>
  <si>
    <t>751510045</t>
  </si>
  <si>
    <t>Vzduchotechnické potrubí z pozinkovaného plechu kruhové spirálně vinutá trouba bez příruby D přes 400 do 500 mm</t>
  </si>
  <si>
    <t>42981108</t>
  </si>
  <si>
    <t>trouba spirálně vinutá Pz D 450mm, l=3000mm</t>
  </si>
  <si>
    <t>751510044</t>
  </si>
  <si>
    <t>Vzduchotechnické potrubí z pozinkovaného plechu kruhové spirálně vinutá trouba bez příruby D přes 300 do 400 mm</t>
  </si>
  <si>
    <t>42981022</t>
  </si>
  <si>
    <t>trouba spirálně vinutá Pz D 400mm, l=3000mm</t>
  </si>
  <si>
    <t>D2</t>
  </si>
  <si>
    <t>Nátěry</t>
  </si>
  <si>
    <t>783401311</t>
  </si>
  <si>
    <t>Odmaštění klempířských konstrukcí vodou ředitelným odmašťovačem před provedením nátěru</t>
  </si>
  <si>
    <t>83414101</t>
  </si>
  <si>
    <t>Základní jednonásobný syntetický nátěr klempířských konstrukcí</t>
  </si>
  <si>
    <t>783417101</t>
  </si>
  <si>
    <t>Krycí jednonásobný syntetický nátěr klempířských konstrukcí</t>
  </si>
  <si>
    <t>D3</t>
  </si>
  <si>
    <t>hzs</t>
  </si>
  <si>
    <t>ostatní přídavné výpomoci</t>
  </si>
  <si>
    <t>hzs.1</t>
  </si>
  <si>
    <t>zřízení staveniště</t>
  </si>
  <si>
    <t>hzs.2</t>
  </si>
  <si>
    <t>hzs.3</t>
  </si>
  <si>
    <t>ztížená montáž ve výšce</t>
  </si>
  <si>
    <t>hzs.4</t>
  </si>
  <si>
    <t>úklid staveniště</t>
  </si>
  <si>
    <t>hzs.5</t>
  </si>
  <si>
    <t>přesun hmot</t>
  </si>
  <si>
    <t>03 - Zařízení silnoproudé elektrotechniky</t>
  </si>
  <si>
    <t>Adam Novák</t>
  </si>
  <si>
    <t>Rozpočet a výkaz výměr zpracován v SW ASTRA Zlín - rozpočtování v oboru elektro, aktuální cenová úroveň (2021). Import do KROS4.</t>
  </si>
  <si>
    <t>D1 - Zařízení silnoproudé elektrotechniky</t>
  </si>
  <si>
    <t xml:space="preserve">    D2 - Uprava a přepojení rozvodů v rozvaděči</t>
  </si>
  <si>
    <t xml:space="preserve">    D3 - KABEL SILOVÝ,IZOLACE PVC S VODIČEM PE</t>
  </si>
  <si>
    <t xml:space="preserve">    D4 - PRIMA LED</t>
  </si>
  <si>
    <t xml:space="preserve">    D5 - Vypínače a zásuvky</t>
  </si>
  <si>
    <t xml:space="preserve">    D6 - SVORKOVNICE KRABICOVÁ</t>
  </si>
  <si>
    <t xml:space="preserve">    D7 - LIŠTY</t>
  </si>
  <si>
    <t xml:space="preserve">    D8 - PROVEDENI REVIZNICH ZKOUSEK HODINOVE ZUCTOVACI SAZBY</t>
  </si>
  <si>
    <t xml:space="preserve">    D9 -  PROVEDENI REVIZNICH ZKOUSEK DLE CSN 33 2000-6</t>
  </si>
  <si>
    <t xml:space="preserve">      D10 - Doplnění rozvaděče</t>
  </si>
  <si>
    <t xml:space="preserve">      D11 - Demontáže</t>
  </si>
  <si>
    <t xml:space="preserve">    D12 - Demontáž rozvaděčů</t>
  </si>
  <si>
    <t xml:space="preserve">    D13 - demontáž kabelů hliníkových bez ukončení uložených pod omítkou stěn AYKYL, AYKYLS, 750 V</t>
  </si>
  <si>
    <t xml:space="preserve">    D14 - demontáž krabic elektroinstalačních protahovacích nebo odbočných a přístrojových  zapuštěných plasto</t>
  </si>
  <si>
    <t xml:space="preserve">    D15 - demontáž zásuvek a vypínačů domovních se zapojením vodičů, vestavných 10 popř.16 A bez odvrtání prof</t>
  </si>
  <si>
    <t xml:space="preserve">    D16 - Montáž svítidel žárovkových se zapojením vodičů bytových nebo do spol.místností stropních přisazenýc</t>
  </si>
  <si>
    <t>Uprava a přepojení rozvodů v rozvaděči</t>
  </si>
  <si>
    <t>Pol1</t>
  </si>
  <si>
    <t>Uprava stávajícího rozvaděče</t>
  </si>
  <si>
    <t>ks</t>
  </si>
  <si>
    <t>KABEL SILOVÝ,IZOLACE PVC S VODIČEM PE</t>
  </si>
  <si>
    <t>7004-8069</t>
  </si>
  <si>
    <t>CYKY-J 3x2.5 mm2</t>
  </si>
  <si>
    <t>7004-8068</t>
  </si>
  <si>
    <t>CYKY-J 3x1.5 mm2</t>
  </si>
  <si>
    <t>7004-8056</t>
  </si>
  <si>
    <t>CYKY-O 3x1.5 mm2</t>
  </si>
  <si>
    <t>7002-7</t>
  </si>
  <si>
    <t>H07V-U 6</t>
  </si>
  <si>
    <t>D4</t>
  </si>
  <si>
    <t>PRIMA LED</t>
  </si>
  <si>
    <t>1243-26085</t>
  </si>
  <si>
    <t>"A" Půrmyslové svitidlo IP 66, 1572x95x100mm, 71W, 9680, Ra85</t>
  </si>
  <si>
    <t>D5</t>
  </si>
  <si>
    <t>Vypínače a zásuvky</t>
  </si>
  <si>
    <t>Pol2</t>
  </si>
  <si>
    <t>Vypínače IP66, zařezí 6, montáž na omítku</t>
  </si>
  <si>
    <t>Pol3</t>
  </si>
  <si>
    <t>Zásuvka230V IP54 na povrchu</t>
  </si>
  <si>
    <t>D6</t>
  </si>
  <si>
    <t>SVORKOVNICE KRABICOVÁ</t>
  </si>
  <si>
    <t>1265-19</t>
  </si>
  <si>
    <t>2273-204 4x0,5-2,5mm2</t>
  </si>
  <si>
    <t>1123-7368</t>
  </si>
  <si>
    <t>KSK 100_KA KRABICE S KRYTÍM IP 66</t>
  </si>
  <si>
    <t>D7</t>
  </si>
  <si>
    <t>LIŠTY</t>
  </si>
  <si>
    <t>1123-4118</t>
  </si>
  <si>
    <t>18X13 LIŠTA VKLÁDACÍ (3m)</t>
  </si>
  <si>
    <t>1123-7727</t>
  </si>
  <si>
    <t>Lišta pro trasu kabelů</t>
  </si>
  <si>
    <t>D8</t>
  </si>
  <si>
    <t>PROVEDENI REVIZNICH ZKOUSEK HODINOVE ZUCTOVACI SAZBY</t>
  </si>
  <si>
    <t>9999-1281</t>
  </si>
  <si>
    <t>Montáže na stavbě, připojení na stávající rozvody ve stávajícím rozvaděči, ostatní nespecifikované montáže</t>
  </si>
  <si>
    <t>D9</t>
  </si>
  <si>
    <t xml:space="preserve"> PROVEDENI REVIZNICH ZKOUSEK DLE CSN 33 2000-6</t>
  </si>
  <si>
    <t>Pol4</t>
  </si>
  <si>
    <t>Výchozí revize včetně vypracování revizní zprávy</t>
  </si>
  <si>
    <t>kpl</t>
  </si>
  <si>
    <t>D10</t>
  </si>
  <si>
    <t>Doplnění rozvaděče</t>
  </si>
  <si>
    <t>1182-14028</t>
  </si>
  <si>
    <t>10B-1N-030A Proudový chránič s nadproudovou ochranou</t>
  </si>
  <si>
    <t>Ks</t>
  </si>
  <si>
    <t>1182-14029</t>
  </si>
  <si>
    <t>16B-1N-030A Proudový chránič s nadproudovou ochranou</t>
  </si>
  <si>
    <t>1182-15625</t>
  </si>
  <si>
    <t>10B-1 Jistič</t>
  </si>
  <si>
    <t>1221-13555</t>
  </si>
  <si>
    <t>Vývodka PG 16 s maticí, 10-14mm</t>
  </si>
  <si>
    <t>D11</t>
  </si>
  <si>
    <t>Demontáže</t>
  </si>
  <si>
    <t>D12</t>
  </si>
  <si>
    <t>Demontáž rozvaděčů</t>
  </si>
  <si>
    <t>1191-292</t>
  </si>
  <si>
    <t>montáž rozvodnic na stavbě</t>
  </si>
  <si>
    <t>D13</t>
  </si>
  <si>
    <t>demontáž kabelů hliníkových bez ukončení uložených pod omítkou stěn AYKYL, AYKYLS, 750 V</t>
  </si>
  <si>
    <t>9998-8419</t>
  </si>
  <si>
    <t>3 x 2,5 mm2</t>
  </si>
  <si>
    <t>D14</t>
  </si>
  <si>
    <t xml:space="preserve">demontáž krabic elektroinstalačních protahovacích nebo odbočných a přístrojových  zapuštěných plasto</t>
  </si>
  <si>
    <t>9998-530</t>
  </si>
  <si>
    <t>KU68/2-1902, KO97</t>
  </si>
  <si>
    <t>D15</t>
  </si>
  <si>
    <t>demontáž zásuvek a vypínačů domovních se zapojením vodičů, vestavných 10 popř.16 A bez odvrtání prof</t>
  </si>
  <si>
    <t>9998-4235</t>
  </si>
  <si>
    <t>zásuvek 2P + PE, vypínačů</t>
  </si>
  <si>
    <t>D16</t>
  </si>
  <si>
    <t>Montáž svítidel žárovkových se zapojením vodičů bytových nebo do spol.místností stropních přisazenýc</t>
  </si>
  <si>
    <t>Pol5</t>
  </si>
  <si>
    <t>Demontáž zásuvkové krabice</t>
  </si>
  <si>
    <t>Pol6</t>
  </si>
  <si>
    <t>Demontáž světelných zdrojů se sklem</t>
  </si>
  <si>
    <t>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</si>
  <si>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</si>
  <si>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Vedlejší a ostatní náklady</t>
  </si>
  <si>
    <t>002-004.1</t>
  </si>
  <si>
    <t>Zařízení staveniště, vč. BOZP / Veškeré činnosti dle vyhl. 230/2012Sb. §9 odst. 2 související s vybudováním, provozem a likvidací staveniště, vč. úklidu objektu před předáním stavby._x000d_
Standardní prvky BOZP (mobilní oplocení, výstražné značení, přechody výkopů vč. oplocení, zábradlí, atd - vč. jejich dodávky, montáže, údržby a demontáže, resp. likvidace) a povinosti vyplívající z plánu BOZP vč. připomínek příslušných úřadů</t>
  </si>
  <si>
    <t>ÚRS</t>
  </si>
  <si>
    <t>1024</t>
  </si>
  <si>
    <t>315473107</t>
  </si>
  <si>
    <t>002-006</t>
  </si>
  <si>
    <t>Poskytnutí zařízení staveniště (jeho části) pro umožnění činnosti TDS, AD, SÚ, BOZP na stavbě / Pro zástupce objednatele (TDS, technici, AD, SÚ, koordinátor BOZP, .... ) bude v rámci zařízení staveniště zpřístupněna jedna kancelář (kontejnerového typu - zateplená, se sociálním zázemím včetně úklidových prostředků a potřeb), vybavená stoly, židlemi pro 6 osob, věšáky, s úložnými uzamykatelnými prostorami připojená na el. en., vodu a zabezpečená (před buňkou čistící zóna). _x000d_
Kancelářská buňka bude sloužit jako pracoviště výše uvedených pracovníků objednavatele a orgánů DOSS na stavbě.</t>
  </si>
  <si>
    <t>1329226365</t>
  </si>
  <si>
    <t>002-008.1</t>
  </si>
  <si>
    <t>Publicita projektu dle podmínek dotačního titulu - info tabulka o účasti v dotačním programu ( materiál, velikost a způsoub provedení - bude upřesněno ) položka bude akceptovatelná v případě dotace</t>
  </si>
  <si>
    <t>1720960768</t>
  </si>
  <si>
    <t>002-201.1</t>
  </si>
  <si>
    <t>Projektová dokumentace skutečného provedení / Projektová dokumentace skutečného provedení dle vyhl. č. 230/2012Sb. §10 odst. 2 - 4x tištěně a 1x elektronicky na CD nosiči</t>
  </si>
  <si>
    <t>781870040</t>
  </si>
  <si>
    <t>002-301.1</t>
  </si>
  <si>
    <t>Kompletace atestů, certifikátů, revizních zpráv a ostatních dokladů / Kompletace atestů, certifikátů, revizních zpráv, protokolů o kotrolách, dokladů o vlastnostech materiálů, dokladů o likvidaci odpadu a ostatních dokladů potřebných k předání a kolaudaci stavby - 3x tištěně a 1x tištěně na CD nosiči.</t>
  </si>
  <si>
    <t>-634725409</t>
  </si>
  <si>
    <t>002-302</t>
  </si>
  <si>
    <t>Zpracování a předložení harmonogramů. Náklady na vyhotovení a předložení finančního a časového harmonogramu prací</t>
  </si>
  <si>
    <t>-898970176</t>
  </si>
  <si>
    <t>041403000</t>
  </si>
  <si>
    <t>Inženýrská činnost dozory koordinátor BOZP na staveništi</t>
  </si>
  <si>
    <t>-1181944663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</si>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</sst>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859BE7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5" borderId="23" xfId="0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0" fontId="36" fillId="5" borderId="23" xfId="0" applyFont="1" applyFill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2021_11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objektu budovy s myčkou aut na CM Jihlava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24. 11. 2021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KSÚSV, příspěvková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Ing.Josef Slabý, Arnolec 30, Jamné 58827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Fr.Neuwirth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stavební část'!P102</f>
        <v>0</v>
      </c>
      <c r="AV55" s="122">
        <f>'01 - stavební část'!J33</f>
        <v>0</v>
      </c>
      <c r="AW55" s="122">
        <f>'01 - stavební část'!J34</f>
        <v>0</v>
      </c>
      <c r="AX55" s="122">
        <f>'01 - stavební část'!J35</f>
        <v>0</v>
      </c>
      <c r="AY55" s="122">
        <f>'01 - stavební část'!J36</f>
        <v>0</v>
      </c>
      <c r="AZ55" s="122">
        <f>'01 - stavební část'!F33</f>
        <v>0</v>
      </c>
      <c r="BA55" s="122">
        <f>'01 - stavební část'!F34</f>
        <v>0</v>
      </c>
      <c r="BB55" s="122">
        <f>'01 - stavební část'!F35</f>
        <v>0</v>
      </c>
      <c r="BC55" s="122">
        <f>'01 - stavební část'!F36</f>
        <v>0</v>
      </c>
      <c r="BD55" s="124">
        <f>'01 - stavební část'!F37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Vytápění'!J30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'02 - Vytápění'!P83</f>
        <v>0</v>
      </c>
      <c r="AV56" s="122">
        <f>'02 - Vytápění'!J33</f>
        <v>0</v>
      </c>
      <c r="AW56" s="122">
        <f>'02 - Vytápění'!J34</f>
        <v>0</v>
      </c>
      <c r="AX56" s="122">
        <f>'02 - Vytápění'!J35</f>
        <v>0</v>
      </c>
      <c r="AY56" s="122">
        <f>'02 - Vytápění'!J36</f>
        <v>0</v>
      </c>
      <c r="AZ56" s="122">
        <f>'02 - Vytápění'!F33</f>
        <v>0</v>
      </c>
      <c r="BA56" s="122">
        <f>'02 - Vytápění'!F34</f>
        <v>0</v>
      </c>
      <c r="BB56" s="122">
        <f>'02 - Vytápění'!F35</f>
        <v>0</v>
      </c>
      <c r="BC56" s="122">
        <f>'02 - Vytápění'!F36</f>
        <v>0</v>
      </c>
      <c r="BD56" s="124">
        <f>'02 - Vytápění'!F37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Zařízení silnoproudé...'!J30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'03 - Zařízení silnoproudé...'!P95</f>
        <v>0</v>
      </c>
      <c r="AV57" s="122">
        <f>'03 - Zařízení silnoproudé...'!J33</f>
        <v>0</v>
      </c>
      <c r="AW57" s="122">
        <f>'03 - Zařízení silnoproudé...'!J34</f>
        <v>0</v>
      </c>
      <c r="AX57" s="122">
        <f>'03 - Zařízení silnoproudé...'!J35</f>
        <v>0</v>
      </c>
      <c r="AY57" s="122">
        <f>'03 - Zařízení silnoproudé...'!J36</f>
        <v>0</v>
      </c>
      <c r="AZ57" s="122">
        <f>'03 - Zařízení silnoproudé...'!F33</f>
        <v>0</v>
      </c>
      <c r="BA57" s="122">
        <f>'03 - Zařízení silnoproudé...'!F34</f>
        <v>0</v>
      </c>
      <c r="BB57" s="122">
        <f>'03 - Zařízení silnoproudé...'!F35</f>
        <v>0</v>
      </c>
      <c r="BC57" s="122">
        <f>'03 - Zařízení silnoproudé...'!F36</f>
        <v>0</v>
      </c>
      <c r="BD57" s="124">
        <f>'03 - Zařízení silnoproudé...'!F37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'VON - Vedlejší a ostatní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6">
        <v>0</v>
      </c>
      <c r="AT58" s="127">
        <f>ROUND(SUM(AV58:AW58),2)</f>
        <v>0</v>
      </c>
      <c r="AU58" s="128">
        <f>'VON - Vedlejší a ostatní ...'!P80</f>
        <v>0</v>
      </c>
      <c r="AV58" s="127">
        <f>'VON - Vedlejší a ostatní ...'!J33</f>
        <v>0</v>
      </c>
      <c r="AW58" s="127">
        <f>'VON - Vedlejší a ostatní ...'!J34</f>
        <v>0</v>
      </c>
      <c r="AX58" s="127">
        <f>'VON - Vedlejší a ostatní ...'!J35</f>
        <v>0</v>
      </c>
      <c r="AY58" s="127">
        <f>'VON - Vedlejší a ostatní ...'!J36</f>
        <v>0</v>
      </c>
      <c r="AZ58" s="127">
        <f>'VON - Vedlejší a ostatní ...'!F33</f>
        <v>0</v>
      </c>
      <c r="BA58" s="127">
        <f>'VON - Vedlejší a ostatní ...'!F34</f>
        <v>0</v>
      </c>
      <c r="BB58" s="127">
        <f>'VON - Vedlejší a ostatní ...'!F35</f>
        <v>0</v>
      </c>
      <c r="BC58" s="127">
        <f>'VON - Vedlejší a ostatní ...'!F36</f>
        <v>0</v>
      </c>
      <c r="BD58" s="129">
        <f>'VON - Vedlejší a ostatní ...'!F37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92</v>
      </c>
      <c r="CM58" s="125" t="s">
        <v>82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o1uqR19zW9XEmP8hVNxhl2/LXrXLKX70mXvDPgwgvvBmPAHWwwWE8gFohl8v3RzEJ+ZFHevXCdLcAhxBtKVHqQ==" hashValue="4pNDc4X3vG7pLkYxo2+sIQLEGVX5lFN8BAwYpsdGq6SGSXTl1RRNCaWSJXhlb7oOIXRlePp0LEiUPuefb6pL5g==" algorithmName="SHA-512" password="CEE1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'!C2" display="/"/>
    <hyperlink ref="A56" location="'02 - Vytápění'!C2" display="/"/>
    <hyperlink ref="A57" location="'03 - Zařízení silnoproudé...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objektu budovy s myčkou aut na CM Jihlava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24. 11. 2021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ROUND((SUM(BE102:BE410)),  2)</f>
        <v>0</v>
      </c>
      <c r="G33" s="40"/>
      <c r="H33" s="40"/>
      <c r="I33" s="150">
        <v>0.20999999999999999</v>
      </c>
      <c r="J33" s="149">
        <f>ROUND(((SUM(BE102:BE410))*I33),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ROUND((SUM(BF102:BF410)),  2)</f>
        <v>0</v>
      </c>
      <c r="G34" s="40"/>
      <c r="H34" s="40"/>
      <c r="I34" s="150">
        <v>0.14999999999999999</v>
      </c>
      <c r="J34" s="149">
        <f>ROUND(((SUM(BF102:BF410))*I34),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ROUND((SUM(BG102:BG410)),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ROUND((SUM(BH102:BH410)),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ROUND((SUM(BI102:BI410)),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objektu budovy s myčkou aut na CM Jihlava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24. 11. 2021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příspěvková organizace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J103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J104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J118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J130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J132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J133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106</v>
      </c>
      <c r="E66" s="176"/>
      <c r="F66" s="176"/>
      <c r="G66" s="176"/>
      <c r="H66" s="176"/>
      <c r="I66" s="176"/>
      <c r="J66" s="177">
        <f>J161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107</v>
      </c>
      <c r="E67" s="176"/>
      <c r="F67" s="176"/>
      <c r="G67" s="176"/>
      <c r="H67" s="176"/>
      <c r="I67" s="176"/>
      <c r="J67" s="177">
        <f>J187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108</v>
      </c>
      <c r="E68" s="176"/>
      <c r="F68" s="176"/>
      <c r="G68" s="176"/>
      <c r="H68" s="176"/>
      <c r="I68" s="176"/>
      <c r="J68" s="177">
        <f>J192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109</v>
      </c>
      <c r="E69" s="176"/>
      <c r="F69" s="176"/>
      <c r="G69" s="176"/>
      <c r="H69" s="176"/>
      <c r="I69" s="176"/>
      <c r="J69" s="177">
        <f>J195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3"/>
      <c r="C70" s="174"/>
      <c r="D70" s="175" t="s">
        <v>110</v>
      </c>
      <c r="E70" s="176"/>
      <c r="F70" s="176"/>
      <c r="G70" s="176"/>
      <c r="H70" s="176"/>
      <c r="I70" s="176"/>
      <c r="J70" s="177">
        <f>J196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3"/>
      <c r="C71" s="174"/>
      <c r="D71" s="175" t="s">
        <v>111</v>
      </c>
      <c r="E71" s="176"/>
      <c r="F71" s="176"/>
      <c r="G71" s="176"/>
      <c r="H71" s="176"/>
      <c r="I71" s="176"/>
      <c r="J71" s="177">
        <f>J213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73"/>
      <c r="C72" s="174"/>
      <c r="D72" s="175" t="s">
        <v>112</v>
      </c>
      <c r="E72" s="176"/>
      <c r="F72" s="176"/>
      <c r="G72" s="176"/>
      <c r="H72" s="176"/>
      <c r="I72" s="176"/>
      <c r="J72" s="177">
        <f>J220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113</v>
      </c>
      <c r="E73" s="176"/>
      <c r="F73" s="176"/>
      <c r="G73" s="176"/>
      <c r="H73" s="176"/>
      <c r="I73" s="176"/>
      <c r="J73" s="177">
        <f>J284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114</v>
      </c>
      <c r="E74" s="176"/>
      <c r="F74" s="176"/>
      <c r="G74" s="176"/>
      <c r="H74" s="176"/>
      <c r="I74" s="176"/>
      <c r="J74" s="177">
        <f>J290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7"/>
      <c r="C75" s="168"/>
      <c r="D75" s="169" t="s">
        <v>115</v>
      </c>
      <c r="E75" s="170"/>
      <c r="F75" s="170"/>
      <c r="G75" s="170"/>
      <c r="H75" s="170"/>
      <c r="I75" s="170"/>
      <c r="J75" s="171">
        <f>J292</f>
        <v>0</v>
      </c>
      <c r="K75" s="168"/>
      <c r="L75" s="17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73"/>
      <c r="C76" s="174"/>
      <c r="D76" s="175" t="s">
        <v>116</v>
      </c>
      <c r="E76" s="176"/>
      <c r="F76" s="176"/>
      <c r="G76" s="176"/>
      <c r="H76" s="176"/>
      <c r="I76" s="176"/>
      <c r="J76" s="177">
        <f>J293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117</v>
      </c>
      <c r="E77" s="176"/>
      <c r="F77" s="176"/>
      <c r="G77" s="176"/>
      <c r="H77" s="176"/>
      <c r="I77" s="176"/>
      <c r="J77" s="177">
        <f>J298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118</v>
      </c>
      <c r="E78" s="176"/>
      <c r="F78" s="176"/>
      <c r="G78" s="176"/>
      <c r="H78" s="176"/>
      <c r="I78" s="176"/>
      <c r="J78" s="177">
        <f>J334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119</v>
      </c>
      <c r="E79" s="176"/>
      <c r="F79" s="176"/>
      <c r="G79" s="176"/>
      <c r="H79" s="176"/>
      <c r="I79" s="176"/>
      <c r="J79" s="177">
        <f>J342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120</v>
      </c>
      <c r="E80" s="176"/>
      <c r="F80" s="176"/>
      <c r="G80" s="176"/>
      <c r="H80" s="176"/>
      <c r="I80" s="176"/>
      <c r="J80" s="177">
        <f>J365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121</v>
      </c>
      <c r="E81" s="176"/>
      <c r="F81" s="176"/>
      <c r="G81" s="176"/>
      <c r="H81" s="176"/>
      <c r="I81" s="176"/>
      <c r="J81" s="177">
        <f>J369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67"/>
      <c r="C82" s="168"/>
      <c r="D82" s="169" t="s">
        <v>122</v>
      </c>
      <c r="E82" s="170"/>
      <c r="F82" s="170"/>
      <c r="G82" s="170"/>
      <c r="H82" s="170"/>
      <c r="I82" s="170"/>
      <c r="J82" s="171">
        <f>J402</f>
        <v>0</v>
      </c>
      <c r="K82" s="168"/>
      <c r="L82" s="172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2" customFormat="1" ht="21.84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8" s="2" customFormat="1" ht="6.96" customHeight="1">
      <c r="A88" s="40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4.96" customHeight="1">
      <c r="A89" s="40"/>
      <c r="B89" s="41"/>
      <c r="C89" s="25" t="s">
        <v>123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16</v>
      </c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162" t="str">
        <f>E7</f>
        <v>Rekonstrukce objektu budovy s myčkou aut na CM Jihlava</v>
      </c>
      <c r="F92" s="34"/>
      <c r="G92" s="34"/>
      <c r="H92" s="34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94</v>
      </c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E9</f>
        <v>01 - stavební část</v>
      </c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F12</f>
        <v>Jihlava</v>
      </c>
      <c r="G96" s="42"/>
      <c r="H96" s="42"/>
      <c r="I96" s="34" t="s">
        <v>23</v>
      </c>
      <c r="J96" s="74" t="str">
        <f>IF(J12="","",J12)</f>
        <v>24. 11. 2021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40.05" customHeight="1">
      <c r="A98" s="40"/>
      <c r="B98" s="41"/>
      <c r="C98" s="34" t="s">
        <v>25</v>
      </c>
      <c r="D98" s="42"/>
      <c r="E98" s="42"/>
      <c r="F98" s="29" t="str">
        <f>E15</f>
        <v>KSÚSV, příspěvková organizace</v>
      </c>
      <c r="G98" s="42"/>
      <c r="H98" s="42"/>
      <c r="I98" s="34" t="s">
        <v>31</v>
      </c>
      <c r="J98" s="38" t="str">
        <f>E21</f>
        <v>Ing.Josef Slabý, Arnolec 30, Jamné 58827</v>
      </c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29</v>
      </c>
      <c r="D99" s="42"/>
      <c r="E99" s="42"/>
      <c r="F99" s="29" t="str">
        <f>IF(E18="","",E18)</f>
        <v>Vyplň údaj</v>
      </c>
      <c r="G99" s="42"/>
      <c r="H99" s="42"/>
      <c r="I99" s="34" t="s">
        <v>34</v>
      </c>
      <c r="J99" s="38" t="str">
        <f>E24</f>
        <v>Fr.Neuwirth</v>
      </c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79"/>
      <c r="B101" s="180"/>
      <c r="C101" s="181" t="s">
        <v>124</v>
      </c>
      <c r="D101" s="182" t="s">
        <v>57</v>
      </c>
      <c r="E101" s="182" t="s">
        <v>53</v>
      </c>
      <c r="F101" s="182" t="s">
        <v>54</v>
      </c>
      <c r="G101" s="182" t="s">
        <v>125</v>
      </c>
      <c r="H101" s="182" t="s">
        <v>126</v>
      </c>
      <c r="I101" s="182" t="s">
        <v>127</v>
      </c>
      <c r="J101" s="182" t="s">
        <v>98</v>
      </c>
      <c r="K101" s="183" t="s">
        <v>128</v>
      </c>
      <c r="L101" s="184"/>
      <c r="M101" s="94" t="s">
        <v>19</v>
      </c>
      <c r="N101" s="95" t="s">
        <v>42</v>
      </c>
      <c r="O101" s="95" t="s">
        <v>129</v>
      </c>
      <c r="P101" s="95" t="s">
        <v>130</v>
      </c>
      <c r="Q101" s="95" t="s">
        <v>131</v>
      </c>
      <c r="R101" s="95" t="s">
        <v>132</v>
      </c>
      <c r="S101" s="95" t="s">
        <v>133</v>
      </c>
      <c r="T101" s="96" t="s">
        <v>134</v>
      </c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</row>
    <row r="102" s="2" customFormat="1" ht="22.8" customHeight="1">
      <c r="A102" s="40"/>
      <c r="B102" s="41"/>
      <c r="C102" s="101" t="s">
        <v>135</v>
      </c>
      <c r="D102" s="42"/>
      <c r="E102" s="42"/>
      <c r="F102" s="42"/>
      <c r="G102" s="42"/>
      <c r="H102" s="42"/>
      <c r="I102" s="42"/>
      <c r="J102" s="185">
        <f>BK102</f>
        <v>0</v>
      </c>
      <c r="K102" s="42"/>
      <c r="L102" s="46"/>
      <c r="M102" s="97"/>
      <c r="N102" s="186"/>
      <c r="O102" s="98"/>
      <c r="P102" s="187">
        <f>P103+P292+P402</f>
        <v>0</v>
      </c>
      <c r="Q102" s="98"/>
      <c r="R102" s="187">
        <f>R103+R292+R402</f>
        <v>9.81596139</v>
      </c>
      <c r="S102" s="98"/>
      <c r="T102" s="188">
        <f>T103+T292+T402</f>
        <v>9.8157019999999999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71</v>
      </c>
      <c r="AU102" s="19" t="s">
        <v>99</v>
      </c>
      <c r="BK102" s="189">
        <f>BK103+BK292+BK402</f>
        <v>0</v>
      </c>
    </row>
    <row r="103" s="12" customFormat="1" ht="25.92" customHeight="1">
      <c r="A103" s="12"/>
      <c r="B103" s="190"/>
      <c r="C103" s="191"/>
      <c r="D103" s="192" t="s">
        <v>71</v>
      </c>
      <c r="E103" s="193" t="s">
        <v>136</v>
      </c>
      <c r="F103" s="193" t="s">
        <v>137</v>
      </c>
      <c r="G103" s="191"/>
      <c r="H103" s="191"/>
      <c r="I103" s="194"/>
      <c r="J103" s="195">
        <f>BK103</f>
        <v>0</v>
      </c>
      <c r="K103" s="191"/>
      <c r="L103" s="196"/>
      <c r="M103" s="197"/>
      <c r="N103" s="198"/>
      <c r="O103" s="198"/>
      <c r="P103" s="199">
        <f>P104+P118+P130+P132+P195+P284+P290</f>
        <v>0</v>
      </c>
      <c r="Q103" s="198"/>
      <c r="R103" s="199">
        <f>R104+R118+R130+R132+R195+R284+R290</f>
        <v>9.4844353300000002</v>
      </c>
      <c r="S103" s="198"/>
      <c r="T103" s="200">
        <f>T104+T118+T130+T132+T195+T284+T290</f>
        <v>9.8157019999999999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80</v>
      </c>
      <c r="AT103" s="202" t="s">
        <v>71</v>
      </c>
      <c r="AU103" s="202" t="s">
        <v>72</v>
      </c>
      <c r="AY103" s="201" t="s">
        <v>138</v>
      </c>
      <c r="BK103" s="203">
        <f>BK104+BK118+BK130+BK132+BK195+BK284+BK290</f>
        <v>0</v>
      </c>
    </row>
    <row r="104" s="12" customFormat="1" ht="22.8" customHeight="1">
      <c r="A104" s="12"/>
      <c r="B104" s="190"/>
      <c r="C104" s="191"/>
      <c r="D104" s="192" t="s">
        <v>71</v>
      </c>
      <c r="E104" s="204" t="s">
        <v>139</v>
      </c>
      <c r="F104" s="204" t="s">
        <v>140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SUM(P105:P117)</f>
        <v>0</v>
      </c>
      <c r="Q104" s="198"/>
      <c r="R104" s="199">
        <f>SUM(R105:R117)</f>
        <v>5.0745345800000008</v>
      </c>
      <c r="S104" s="198"/>
      <c r="T104" s="200">
        <f>SUM(T105:T117)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80</v>
      </c>
      <c r="AT104" s="202" t="s">
        <v>71</v>
      </c>
      <c r="AU104" s="202" t="s">
        <v>80</v>
      </c>
      <c r="AY104" s="201" t="s">
        <v>138</v>
      </c>
      <c r="BK104" s="203">
        <f>SUM(BK105:BK117)</f>
        <v>0</v>
      </c>
    </row>
    <row r="105" s="2" customFormat="1">
      <c r="A105" s="40"/>
      <c r="B105" s="41"/>
      <c r="C105" s="206" t="s">
        <v>80</v>
      </c>
      <c r="D105" s="206" t="s">
        <v>141</v>
      </c>
      <c r="E105" s="207" t="s">
        <v>142</v>
      </c>
      <c r="F105" s="208" t="s">
        <v>143</v>
      </c>
      <c r="G105" s="209" t="s">
        <v>144</v>
      </c>
      <c r="H105" s="210">
        <v>3.4199999999999999</v>
      </c>
      <c r="I105" s="211"/>
      <c r="J105" s="212">
        <f>ROUND(I105*H105,2)</f>
        <v>0</v>
      </c>
      <c r="K105" s="208" t="s">
        <v>145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1.3271500000000001</v>
      </c>
      <c r="R105" s="215">
        <f>Q105*H105</f>
        <v>4.5388530000000005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146</v>
      </c>
      <c r="AT105" s="217" t="s">
        <v>141</v>
      </c>
      <c r="AU105" s="217" t="s">
        <v>82</v>
      </c>
      <c r="AY105" s="19" t="s">
        <v>138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146</v>
      </c>
      <c r="BM105" s="217" t="s">
        <v>147</v>
      </c>
    </row>
    <row r="106" s="13" customFormat="1">
      <c r="A106" s="13"/>
      <c r="B106" s="219"/>
      <c r="C106" s="220"/>
      <c r="D106" s="221" t="s">
        <v>148</v>
      </c>
      <c r="E106" s="222" t="s">
        <v>19</v>
      </c>
      <c r="F106" s="223" t="s">
        <v>149</v>
      </c>
      <c r="G106" s="220"/>
      <c r="H106" s="224">
        <v>1.6200000000000001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148</v>
      </c>
      <c r="AU106" s="230" t="s">
        <v>82</v>
      </c>
      <c r="AV106" s="13" t="s">
        <v>82</v>
      </c>
      <c r="AW106" s="13" t="s">
        <v>33</v>
      </c>
      <c r="AX106" s="13" t="s">
        <v>72</v>
      </c>
      <c r="AY106" s="230" t="s">
        <v>138</v>
      </c>
    </row>
    <row r="107" s="13" customFormat="1">
      <c r="A107" s="13"/>
      <c r="B107" s="219"/>
      <c r="C107" s="220"/>
      <c r="D107" s="221" t="s">
        <v>148</v>
      </c>
      <c r="E107" s="222" t="s">
        <v>19</v>
      </c>
      <c r="F107" s="223" t="s">
        <v>150</v>
      </c>
      <c r="G107" s="220"/>
      <c r="H107" s="224">
        <v>1.8</v>
      </c>
      <c r="I107" s="225"/>
      <c r="J107" s="220"/>
      <c r="K107" s="220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148</v>
      </c>
      <c r="AU107" s="230" t="s">
        <v>82</v>
      </c>
      <c r="AV107" s="13" t="s">
        <v>82</v>
      </c>
      <c r="AW107" s="13" t="s">
        <v>33</v>
      </c>
      <c r="AX107" s="13" t="s">
        <v>72</v>
      </c>
      <c r="AY107" s="230" t="s">
        <v>138</v>
      </c>
    </row>
    <row r="108" s="14" customFormat="1">
      <c r="A108" s="14"/>
      <c r="B108" s="231"/>
      <c r="C108" s="232"/>
      <c r="D108" s="221" t="s">
        <v>148</v>
      </c>
      <c r="E108" s="233" t="s">
        <v>19</v>
      </c>
      <c r="F108" s="234" t="s">
        <v>151</v>
      </c>
      <c r="G108" s="232"/>
      <c r="H108" s="235">
        <v>3.4199999999999999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148</v>
      </c>
      <c r="AU108" s="241" t="s">
        <v>82</v>
      </c>
      <c r="AV108" s="14" t="s">
        <v>139</v>
      </c>
      <c r="AW108" s="14" t="s">
        <v>33</v>
      </c>
      <c r="AX108" s="14" t="s">
        <v>80</v>
      </c>
      <c r="AY108" s="241" t="s">
        <v>138</v>
      </c>
    </row>
    <row r="109" s="2" customFormat="1" ht="16.5" customHeight="1">
      <c r="A109" s="40"/>
      <c r="B109" s="41"/>
      <c r="C109" s="206" t="s">
        <v>82</v>
      </c>
      <c r="D109" s="242" t="s">
        <v>141</v>
      </c>
      <c r="E109" s="207" t="s">
        <v>152</v>
      </c>
      <c r="F109" s="208" t="s">
        <v>153</v>
      </c>
      <c r="G109" s="209" t="s">
        <v>154</v>
      </c>
      <c r="H109" s="210">
        <v>0.063</v>
      </c>
      <c r="I109" s="211"/>
      <c r="J109" s="212">
        <f>ROUND(I109*H109,2)</f>
        <v>0</v>
      </c>
      <c r="K109" s="208" t="s">
        <v>145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1.0900000000000001</v>
      </c>
      <c r="R109" s="215">
        <f>Q109*H109</f>
        <v>0.068670000000000009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146</v>
      </c>
      <c r="AT109" s="217" t="s">
        <v>141</v>
      </c>
      <c r="AU109" s="217" t="s">
        <v>82</v>
      </c>
      <c r="AY109" s="19" t="s">
        <v>138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146</v>
      </c>
      <c r="BM109" s="217" t="s">
        <v>155</v>
      </c>
    </row>
    <row r="110" s="13" customFormat="1">
      <c r="A110" s="13"/>
      <c r="B110" s="219"/>
      <c r="C110" s="220"/>
      <c r="D110" s="221" t="s">
        <v>148</v>
      </c>
      <c r="E110" s="222" t="s">
        <v>19</v>
      </c>
      <c r="F110" s="223" t="s">
        <v>156</v>
      </c>
      <c r="G110" s="220"/>
      <c r="H110" s="224">
        <v>0.063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0" t="s">
        <v>148</v>
      </c>
      <c r="AU110" s="230" t="s">
        <v>82</v>
      </c>
      <c r="AV110" s="13" t="s">
        <v>82</v>
      </c>
      <c r="AW110" s="13" t="s">
        <v>33</v>
      </c>
      <c r="AX110" s="13" t="s">
        <v>72</v>
      </c>
      <c r="AY110" s="230" t="s">
        <v>138</v>
      </c>
    </row>
    <row r="111" s="14" customFormat="1">
      <c r="A111" s="14"/>
      <c r="B111" s="231"/>
      <c r="C111" s="232"/>
      <c r="D111" s="221" t="s">
        <v>148</v>
      </c>
      <c r="E111" s="233" t="s">
        <v>19</v>
      </c>
      <c r="F111" s="234" t="s">
        <v>151</v>
      </c>
      <c r="G111" s="232"/>
      <c r="H111" s="235">
        <v>0.063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148</v>
      </c>
      <c r="AU111" s="241" t="s">
        <v>82</v>
      </c>
      <c r="AV111" s="14" t="s">
        <v>139</v>
      </c>
      <c r="AW111" s="14" t="s">
        <v>33</v>
      </c>
      <c r="AX111" s="14" t="s">
        <v>80</v>
      </c>
      <c r="AY111" s="241" t="s">
        <v>138</v>
      </c>
    </row>
    <row r="112" s="2" customFormat="1" ht="16.5" customHeight="1">
      <c r="A112" s="40"/>
      <c r="B112" s="41"/>
      <c r="C112" s="206" t="s">
        <v>139</v>
      </c>
      <c r="D112" s="206" t="s">
        <v>141</v>
      </c>
      <c r="E112" s="207" t="s">
        <v>157</v>
      </c>
      <c r="F112" s="208" t="s">
        <v>158</v>
      </c>
      <c r="G112" s="209" t="s">
        <v>144</v>
      </c>
      <c r="H112" s="210">
        <v>0.189</v>
      </c>
      <c r="I112" s="211"/>
      <c r="J112" s="212">
        <f>ROUND(I112*H112,2)</f>
        <v>0</v>
      </c>
      <c r="K112" s="208" t="s">
        <v>145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1.94302</v>
      </c>
      <c r="R112" s="215">
        <f>Q112*H112</f>
        <v>0.36723077999999998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146</v>
      </c>
      <c r="AT112" s="217" t="s">
        <v>141</v>
      </c>
      <c r="AU112" s="217" t="s">
        <v>82</v>
      </c>
      <c r="AY112" s="19" t="s">
        <v>138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146</v>
      </c>
      <c r="BM112" s="217" t="s">
        <v>159</v>
      </c>
    </row>
    <row r="113" s="13" customFormat="1">
      <c r="A113" s="13"/>
      <c r="B113" s="219"/>
      <c r="C113" s="220"/>
      <c r="D113" s="221" t="s">
        <v>148</v>
      </c>
      <c r="E113" s="222" t="s">
        <v>19</v>
      </c>
      <c r="F113" s="223" t="s">
        <v>160</v>
      </c>
      <c r="G113" s="220"/>
      <c r="H113" s="224">
        <v>0.189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148</v>
      </c>
      <c r="AU113" s="230" t="s">
        <v>82</v>
      </c>
      <c r="AV113" s="13" t="s">
        <v>82</v>
      </c>
      <c r="AW113" s="13" t="s">
        <v>33</v>
      </c>
      <c r="AX113" s="13" t="s">
        <v>72</v>
      </c>
      <c r="AY113" s="230" t="s">
        <v>138</v>
      </c>
    </row>
    <row r="114" s="14" customFormat="1">
      <c r="A114" s="14"/>
      <c r="B114" s="231"/>
      <c r="C114" s="232"/>
      <c r="D114" s="221" t="s">
        <v>148</v>
      </c>
      <c r="E114" s="233" t="s">
        <v>19</v>
      </c>
      <c r="F114" s="234" t="s">
        <v>151</v>
      </c>
      <c r="G114" s="232"/>
      <c r="H114" s="235">
        <v>0.189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148</v>
      </c>
      <c r="AU114" s="241" t="s">
        <v>82</v>
      </c>
      <c r="AV114" s="14" t="s">
        <v>139</v>
      </c>
      <c r="AW114" s="14" t="s">
        <v>33</v>
      </c>
      <c r="AX114" s="14" t="s">
        <v>80</v>
      </c>
      <c r="AY114" s="241" t="s">
        <v>138</v>
      </c>
    </row>
    <row r="115" s="2" customFormat="1" ht="21.75" customHeight="1">
      <c r="A115" s="40"/>
      <c r="B115" s="41"/>
      <c r="C115" s="206" t="s">
        <v>146</v>
      </c>
      <c r="D115" s="206" t="s">
        <v>141</v>
      </c>
      <c r="E115" s="207" t="s">
        <v>161</v>
      </c>
      <c r="F115" s="208" t="s">
        <v>162</v>
      </c>
      <c r="G115" s="209" t="s">
        <v>163</v>
      </c>
      <c r="H115" s="210">
        <v>0.56000000000000005</v>
      </c>
      <c r="I115" s="211"/>
      <c r="J115" s="212">
        <f>ROUND(I115*H115,2)</f>
        <v>0</v>
      </c>
      <c r="K115" s="208" t="s">
        <v>145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0.17818000000000001</v>
      </c>
      <c r="R115" s="215">
        <f>Q115*H115</f>
        <v>0.099780800000000017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146</v>
      </c>
      <c r="AT115" s="217" t="s">
        <v>141</v>
      </c>
      <c r="AU115" s="217" t="s">
        <v>82</v>
      </c>
      <c r="AY115" s="19" t="s">
        <v>138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146</v>
      </c>
      <c r="BM115" s="217" t="s">
        <v>164</v>
      </c>
    </row>
    <row r="116" s="13" customFormat="1">
      <c r="A116" s="13"/>
      <c r="B116" s="219"/>
      <c r="C116" s="220"/>
      <c r="D116" s="221" t="s">
        <v>148</v>
      </c>
      <c r="E116" s="222" t="s">
        <v>19</v>
      </c>
      <c r="F116" s="223" t="s">
        <v>165</v>
      </c>
      <c r="G116" s="220"/>
      <c r="H116" s="224">
        <v>0.56000000000000005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148</v>
      </c>
      <c r="AU116" s="230" t="s">
        <v>82</v>
      </c>
      <c r="AV116" s="13" t="s">
        <v>82</v>
      </c>
      <c r="AW116" s="13" t="s">
        <v>33</v>
      </c>
      <c r="AX116" s="13" t="s">
        <v>72</v>
      </c>
      <c r="AY116" s="230" t="s">
        <v>138</v>
      </c>
    </row>
    <row r="117" s="14" customFormat="1">
      <c r="A117" s="14"/>
      <c r="B117" s="231"/>
      <c r="C117" s="232"/>
      <c r="D117" s="221" t="s">
        <v>148</v>
      </c>
      <c r="E117" s="233" t="s">
        <v>19</v>
      </c>
      <c r="F117" s="234" t="s">
        <v>151</v>
      </c>
      <c r="G117" s="232"/>
      <c r="H117" s="235">
        <v>0.56000000000000005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148</v>
      </c>
      <c r="AU117" s="241" t="s">
        <v>82</v>
      </c>
      <c r="AV117" s="14" t="s">
        <v>139</v>
      </c>
      <c r="AW117" s="14" t="s">
        <v>33</v>
      </c>
      <c r="AX117" s="14" t="s">
        <v>80</v>
      </c>
      <c r="AY117" s="241" t="s">
        <v>138</v>
      </c>
    </row>
    <row r="118" s="12" customFormat="1" ht="22.8" customHeight="1">
      <c r="A118" s="12"/>
      <c r="B118" s="190"/>
      <c r="C118" s="191"/>
      <c r="D118" s="192" t="s">
        <v>71</v>
      </c>
      <c r="E118" s="204" t="s">
        <v>166</v>
      </c>
      <c r="F118" s="204" t="s">
        <v>167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SUM(P119:P129)</f>
        <v>0</v>
      </c>
      <c r="Q118" s="198"/>
      <c r="R118" s="199">
        <f>SUM(R119:R129)</f>
        <v>2.6023692</v>
      </c>
      <c r="S118" s="198"/>
      <c r="T118" s="200">
        <f>SUM(T119:T129)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80</v>
      </c>
      <c r="AT118" s="202" t="s">
        <v>71</v>
      </c>
      <c r="AU118" s="202" t="s">
        <v>80</v>
      </c>
      <c r="AY118" s="201" t="s">
        <v>138</v>
      </c>
      <c r="BK118" s="203">
        <f>SUM(BK119:BK129)</f>
        <v>0</v>
      </c>
    </row>
    <row r="119" s="2" customFormat="1" ht="21.75" customHeight="1">
      <c r="A119" s="40"/>
      <c r="B119" s="41"/>
      <c r="C119" s="206" t="s">
        <v>168</v>
      </c>
      <c r="D119" s="206" t="s">
        <v>141</v>
      </c>
      <c r="E119" s="207" t="s">
        <v>169</v>
      </c>
      <c r="F119" s="208" t="s">
        <v>170</v>
      </c>
      <c r="G119" s="209" t="s">
        <v>163</v>
      </c>
      <c r="H119" s="210">
        <v>57.375</v>
      </c>
      <c r="I119" s="211"/>
      <c r="J119" s="212">
        <f>ROUND(I119*H119,2)</f>
        <v>0</v>
      </c>
      <c r="K119" s="208" t="s">
        <v>145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82</v>
      </c>
      <c r="AY119" s="19" t="s">
        <v>138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146</v>
      </c>
      <c r="BM119" s="217" t="s">
        <v>171</v>
      </c>
    </row>
    <row r="120" s="15" customFormat="1">
      <c r="A120" s="15"/>
      <c r="B120" s="243"/>
      <c r="C120" s="244"/>
      <c r="D120" s="221" t="s">
        <v>148</v>
      </c>
      <c r="E120" s="245" t="s">
        <v>19</v>
      </c>
      <c r="F120" s="246" t="s">
        <v>172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2" t="s">
        <v>148</v>
      </c>
      <c r="AU120" s="252" t="s">
        <v>82</v>
      </c>
      <c r="AV120" s="15" t="s">
        <v>80</v>
      </c>
      <c r="AW120" s="15" t="s">
        <v>33</v>
      </c>
      <c r="AX120" s="15" t="s">
        <v>72</v>
      </c>
      <c r="AY120" s="252" t="s">
        <v>138</v>
      </c>
    </row>
    <row r="121" s="13" customFormat="1">
      <c r="A121" s="13"/>
      <c r="B121" s="219"/>
      <c r="C121" s="220"/>
      <c r="D121" s="221" t="s">
        <v>148</v>
      </c>
      <c r="E121" s="222" t="s">
        <v>19</v>
      </c>
      <c r="F121" s="223" t="s">
        <v>173</v>
      </c>
      <c r="G121" s="220"/>
      <c r="H121" s="224">
        <v>57.375</v>
      </c>
      <c r="I121" s="225"/>
      <c r="J121" s="220"/>
      <c r="K121" s="220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148</v>
      </c>
      <c r="AU121" s="230" t="s">
        <v>82</v>
      </c>
      <c r="AV121" s="13" t="s">
        <v>82</v>
      </c>
      <c r="AW121" s="13" t="s">
        <v>33</v>
      </c>
      <c r="AX121" s="13" t="s">
        <v>72</v>
      </c>
      <c r="AY121" s="230" t="s">
        <v>138</v>
      </c>
    </row>
    <row r="122" s="14" customFormat="1">
      <c r="A122" s="14"/>
      <c r="B122" s="231"/>
      <c r="C122" s="232"/>
      <c r="D122" s="221" t="s">
        <v>148</v>
      </c>
      <c r="E122" s="233" t="s">
        <v>19</v>
      </c>
      <c r="F122" s="234" t="s">
        <v>151</v>
      </c>
      <c r="G122" s="232"/>
      <c r="H122" s="235">
        <v>57.375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148</v>
      </c>
      <c r="AU122" s="241" t="s">
        <v>82</v>
      </c>
      <c r="AV122" s="14" t="s">
        <v>139</v>
      </c>
      <c r="AW122" s="14" t="s">
        <v>33</v>
      </c>
      <c r="AX122" s="14" t="s">
        <v>80</v>
      </c>
      <c r="AY122" s="241" t="s">
        <v>138</v>
      </c>
    </row>
    <row r="123" s="2" customFormat="1">
      <c r="A123" s="40"/>
      <c r="B123" s="41"/>
      <c r="C123" s="253" t="s">
        <v>174</v>
      </c>
      <c r="D123" s="254" t="s">
        <v>175</v>
      </c>
      <c r="E123" s="255" t="s">
        <v>176</v>
      </c>
      <c r="F123" s="256" t="s">
        <v>177</v>
      </c>
      <c r="G123" s="257" t="s">
        <v>163</v>
      </c>
      <c r="H123" s="258">
        <v>63.113</v>
      </c>
      <c r="I123" s="259"/>
      <c r="J123" s="260">
        <f>ROUND(I123*H123,2)</f>
        <v>0</v>
      </c>
      <c r="K123" s="256" t="s">
        <v>145</v>
      </c>
      <c r="L123" s="261"/>
      <c r="M123" s="262" t="s">
        <v>19</v>
      </c>
      <c r="N123" s="263" t="s">
        <v>43</v>
      </c>
      <c r="O123" s="86"/>
      <c r="P123" s="215">
        <f>O123*H123</f>
        <v>0</v>
      </c>
      <c r="Q123" s="215">
        <v>0.0114</v>
      </c>
      <c r="R123" s="215">
        <f>Q123*H123</f>
        <v>0.71948820000000002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178</v>
      </c>
      <c r="AT123" s="217" t="s">
        <v>175</v>
      </c>
      <c r="AU123" s="217" t="s">
        <v>82</v>
      </c>
      <c r="AY123" s="19" t="s">
        <v>138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146</v>
      </c>
      <c r="BM123" s="217" t="s">
        <v>179</v>
      </c>
    </row>
    <row r="124" s="13" customFormat="1">
      <c r="A124" s="13"/>
      <c r="B124" s="219"/>
      <c r="C124" s="220"/>
      <c r="D124" s="221" t="s">
        <v>148</v>
      </c>
      <c r="E124" s="220"/>
      <c r="F124" s="223" t="s">
        <v>180</v>
      </c>
      <c r="G124" s="220"/>
      <c r="H124" s="224">
        <v>63.113</v>
      </c>
      <c r="I124" s="225"/>
      <c r="J124" s="220"/>
      <c r="K124" s="220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148</v>
      </c>
      <c r="AU124" s="230" t="s">
        <v>82</v>
      </c>
      <c r="AV124" s="13" t="s">
        <v>82</v>
      </c>
      <c r="AW124" s="13" t="s">
        <v>4</v>
      </c>
      <c r="AX124" s="13" t="s">
        <v>80</v>
      </c>
      <c r="AY124" s="230" t="s">
        <v>138</v>
      </c>
    </row>
    <row r="125" s="2" customFormat="1" ht="21.75" customHeight="1">
      <c r="A125" s="40"/>
      <c r="B125" s="41"/>
      <c r="C125" s="206" t="s">
        <v>181</v>
      </c>
      <c r="D125" s="206" t="s">
        <v>141</v>
      </c>
      <c r="E125" s="207" t="s">
        <v>182</v>
      </c>
      <c r="F125" s="208" t="s">
        <v>183</v>
      </c>
      <c r="G125" s="209" t="s">
        <v>163</v>
      </c>
      <c r="H125" s="210">
        <v>150.15000000000001</v>
      </c>
      <c r="I125" s="211"/>
      <c r="J125" s="212">
        <f>ROUND(I125*H125,2)</f>
        <v>0</v>
      </c>
      <c r="K125" s="208" t="s">
        <v>145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146</v>
      </c>
      <c r="AT125" s="217" t="s">
        <v>141</v>
      </c>
      <c r="AU125" s="217" t="s">
        <v>82</v>
      </c>
      <c r="AY125" s="19" t="s">
        <v>138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146</v>
      </c>
      <c r="BM125" s="217" t="s">
        <v>184</v>
      </c>
    </row>
    <row r="126" s="13" customFormat="1">
      <c r="A126" s="13"/>
      <c r="B126" s="219"/>
      <c r="C126" s="220"/>
      <c r="D126" s="221" t="s">
        <v>148</v>
      </c>
      <c r="E126" s="222" t="s">
        <v>19</v>
      </c>
      <c r="F126" s="223" t="s">
        <v>185</v>
      </c>
      <c r="G126" s="220"/>
      <c r="H126" s="224">
        <v>150.15000000000001</v>
      </c>
      <c r="I126" s="225"/>
      <c r="J126" s="220"/>
      <c r="K126" s="220"/>
      <c r="L126" s="226"/>
      <c r="M126" s="227"/>
      <c r="N126" s="228"/>
      <c r="O126" s="228"/>
      <c r="P126" s="228"/>
      <c r="Q126" s="228"/>
      <c r="R126" s="228"/>
      <c r="S126" s="228"/>
      <c r="T126" s="22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0" t="s">
        <v>148</v>
      </c>
      <c r="AU126" s="230" t="s">
        <v>82</v>
      </c>
      <c r="AV126" s="13" t="s">
        <v>82</v>
      </c>
      <c r="AW126" s="13" t="s">
        <v>33</v>
      </c>
      <c r="AX126" s="13" t="s">
        <v>72</v>
      </c>
      <c r="AY126" s="230" t="s">
        <v>138</v>
      </c>
    </row>
    <row r="127" s="14" customFormat="1">
      <c r="A127" s="14"/>
      <c r="B127" s="231"/>
      <c r="C127" s="232"/>
      <c r="D127" s="221" t="s">
        <v>148</v>
      </c>
      <c r="E127" s="233" t="s">
        <v>19</v>
      </c>
      <c r="F127" s="234" t="s">
        <v>151</v>
      </c>
      <c r="G127" s="232"/>
      <c r="H127" s="235">
        <v>150.15000000000001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1" t="s">
        <v>148</v>
      </c>
      <c r="AU127" s="241" t="s">
        <v>82</v>
      </c>
      <c r="AV127" s="14" t="s">
        <v>139</v>
      </c>
      <c r="AW127" s="14" t="s">
        <v>33</v>
      </c>
      <c r="AX127" s="14" t="s">
        <v>80</v>
      </c>
      <c r="AY127" s="241" t="s">
        <v>138</v>
      </c>
    </row>
    <row r="128" s="2" customFormat="1">
      <c r="A128" s="40"/>
      <c r="B128" s="41"/>
      <c r="C128" s="253" t="s">
        <v>178</v>
      </c>
      <c r="D128" s="254" t="s">
        <v>175</v>
      </c>
      <c r="E128" s="255" t="s">
        <v>176</v>
      </c>
      <c r="F128" s="256" t="s">
        <v>177</v>
      </c>
      <c r="G128" s="257" t="s">
        <v>163</v>
      </c>
      <c r="H128" s="258">
        <v>165.16499999999999</v>
      </c>
      <c r="I128" s="259"/>
      <c r="J128" s="260">
        <f>ROUND(I128*H128,2)</f>
        <v>0</v>
      </c>
      <c r="K128" s="256" t="s">
        <v>145</v>
      </c>
      <c r="L128" s="261"/>
      <c r="M128" s="262" t="s">
        <v>19</v>
      </c>
      <c r="N128" s="263" t="s">
        <v>43</v>
      </c>
      <c r="O128" s="86"/>
      <c r="P128" s="215">
        <f>O128*H128</f>
        <v>0</v>
      </c>
      <c r="Q128" s="215">
        <v>0.0114</v>
      </c>
      <c r="R128" s="215">
        <f>Q128*H128</f>
        <v>1.882881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178</v>
      </c>
      <c r="AT128" s="217" t="s">
        <v>175</v>
      </c>
      <c r="AU128" s="217" t="s">
        <v>82</v>
      </c>
      <c r="AY128" s="19" t="s">
        <v>138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146</v>
      </c>
      <c r="BM128" s="217" t="s">
        <v>186</v>
      </c>
    </row>
    <row r="129" s="13" customFormat="1">
      <c r="A129" s="13"/>
      <c r="B129" s="219"/>
      <c r="C129" s="220"/>
      <c r="D129" s="221" t="s">
        <v>148</v>
      </c>
      <c r="E129" s="220"/>
      <c r="F129" s="223" t="s">
        <v>187</v>
      </c>
      <c r="G129" s="220"/>
      <c r="H129" s="224">
        <v>165.16499999999999</v>
      </c>
      <c r="I129" s="225"/>
      <c r="J129" s="220"/>
      <c r="K129" s="220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148</v>
      </c>
      <c r="AU129" s="230" t="s">
        <v>82</v>
      </c>
      <c r="AV129" s="13" t="s">
        <v>82</v>
      </c>
      <c r="AW129" s="13" t="s">
        <v>4</v>
      </c>
      <c r="AX129" s="13" t="s">
        <v>80</v>
      </c>
      <c r="AY129" s="230" t="s">
        <v>138</v>
      </c>
    </row>
    <row r="130" s="12" customFormat="1" ht="22.8" customHeight="1">
      <c r="A130" s="12"/>
      <c r="B130" s="190"/>
      <c r="C130" s="191"/>
      <c r="D130" s="192" t="s">
        <v>71</v>
      </c>
      <c r="E130" s="204" t="s">
        <v>146</v>
      </c>
      <c r="F130" s="204" t="s">
        <v>188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P131</f>
        <v>0</v>
      </c>
      <c r="Q130" s="198"/>
      <c r="R130" s="199">
        <f>R131</f>
        <v>0.091120000000000007</v>
      </c>
      <c r="S130" s="198"/>
      <c r="T130" s="20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80</v>
      </c>
      <c r="AT130" s="202" t="s">
        <v>71</v>
      </c>
      <c r="AU130" s="202" t="s">
        <v>80</v>
      </c>
      <c r="AY130" s="201" t="s">
        <v>138</v>
      </c>
      <c r="BK130" s="203">
        <f>BK131</f>
        <v>0</v>
      </c>
    </row>
    <row r="131" s="2" customFormat="1">
      <c r="A131" s="40"/>
      <c r="B131" s="41"/>
      <c r="C131" s="206" t="s">
        <v>189</v>
      </c>
      <c r="D131" s="206" t="s">
        <v>141</v>
      </c>
      <c r="E131" s="207" t="s">
        <v>190</v>
      </c>
      <c r="F131" s="208" t="s">
        <v>191</v>
      </c>
      <c r="G131" s="209" t="s">
        <v>192</v>
      </c>
      <c r="H131" s="210">
        <v>4</v>
      </c>
      <c r="I131" s="211"/>
      <c r="J131" s="212">
        <f>ROUND(I131*H131,2)</f>
        <v>0</v>
      </c>
      <c r="K131" s="208" t="s">
        <v>145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0.022780000000000002</v>
      </c>
      <c r="R131" s="215">
        <f>Q131*H131</f>
        <v>0.091120000000000007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146</v>
      </c>
      <c r="AT131" s="217" t="s">
        <v>141</v>
      </c>
      <c r="AU131" s="217" t="s">
        <v>82</v>
      </c>
      <c r="AY131" s="19" t="s">
        <v>138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146</v>
      </c>
      <c r="BM131" s="217" t="s">
        <v>193</v>
      </c>
    </row>
    <row r="132" s="12" customFormat="1" ht="22.8" customHeight="1">
      <c r="A132" s="12"/>
      <c r="B132" s="190"/>
      <c r="C132" s="191"/>
      <c r="D132" s="192" t="s">
        <v>71</v>
      </c>
      <c r="E132" s="204" t="s">
        <v>174</v>
      </c>
      <c r="F132" s="204" t="s">
        <v>194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P133+P161+P187+P192</f>
        <v>0</v>
      </c>
      <c r="Q132" s="198"/>
      <c r="R132" s="199">
        <f>R133+R161+R187+R192</f>
        <v>1.5653248</v>
      </c>
      <c r="S132" s="198"/>
      <c r="T132" s="200">
        <f>T133+T161+T187+T192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80</v>
      </c>
      <c r="AT132" s="202" t="s">
        <v>71</v>
      </c>
      <c r="AU132" s="202" t="s">
        <v>80</v>
      </c>
      <c r="AY132" s="201" t="s">
        <v>138</v>
      </c>
      <c r="BK132" s="203">
        <f>BK133+BK161+BK187+BK192</f>
        <v>0</v>
      </c>
    </row>
    <row r="133" s="12" customFormat="1" ht="20.88" customHeight="1">
      <c r="A133" s="12"/>
      <c r="B133" s="190"/>
      <c r="C133" s="191"/>
      <c r="D133" s="192" t="s">
        <v>71</v>
      </c>
      <c r="E133" s="204" t="s">
        <v>195</v>
      </c>
      <c r="F133" s="204" t="s">
        <v>196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SUM(P134:P160)</f>
        <v>0</v>
      </c>
      <c r="Q133" s="198"/>
      <c r="R133" s="199">
        <f>SUM(R134:R160)</f>
        <v>1.3356576999999998</v>
      </c>
      <c r="S133" s="198"/>
      <c r="T133" s="200">
        <f>SUM(T134:T160)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80</v>
      </c>
      <c r="AT133" s="202" t="s">
        <v>71</v>
      </c>
      <c r="AU133" s="202" t="s">
        <v>82</v>
      </c>
      <c r="AY133" s="201" t="s">
        <v>138</v>
      </c>
      <c r="BK133" s="203">
        <f>SUM(BK134:BK160)</f>
        <v>0</v>
      </c>
    </row>
    <row r="134" s="2" customFormat="1" ht="16.5" customHeight="1">
      <c r="A134" s="40"/>
      <c r="B134" s="41"/>
      <c r="C134" s="206" t="s">
        <v>197</v>
      </c>
      <c r="D134" s="206" t="s">
        <v>141</v>
      </c>
      <c r="E134" s="207" t="s">
        <v>198</v>
      </c>
      <c r="F134" s="208" t="s">
        <v>199</v>
      </c>
      <c r="G134" s="209" t="s">
        <v>200</v>
      </c>
      <c r="H134" s="210">
        <v>74.400000000000006</v>
      </c>
      <c r="I134" s="211"/>
      <c r="J134" s="212">
        <f>ROUND(I134*H134,2)</f>
        <v>0</v>
      </c>
      <c r="K134" s="208" t="s">
        <v>145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0.0015</v>
      </c>
      <c r="R134" s="215">
        <f>Q134*H134</f>
        <v>0.11160000000000001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146</v>
      </c>
      <c r="AT134" s="217" t="s">
        <v>141</v>
      </c>
      <c r="AU134" s="217" t="s">
        <v>139</v>
      </c>
      <c r="AY134" s="19" t="s">
        <v>138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146</v>
      </c>
      <c r="BM134" s="217" t="s">
        <v>201</v>
      </c>
    </row>
    <row r="135" s="15" customFormat="1">
      <c r="A135" s="15"/>
      <c r="B135" s="243"/>
      <c r="C135" s="244"/>
      <c r="D135" s="221" t="s">
        <v>148</v>
      </c>
      <c r="E135" s="245" t="s">
        <v>19</v>
      </c>
      <c r="F135" s="246" t="s">
        <v>202</v>
      </c>
      <c r="G135" s="244"/>
      <c r="H135" s="245" t="s">
        <v>19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2" t="s">
        <v>148</v>
      </c>
      <c r="AU135" s="252" t="s">
        <v>139</v>
      </c>
      <c r="AV135" s="15" t="s">
        <v>80</v>
      </c>
      <c r="AW135" s="15" t="s">
        <v>33</v>
      </c>
      <c r="AX135" s="15" t="s">
        <v>72</v>
      </c>
      <c r="AY135" s="252" t="s">
        <v>138</v>
      </c>
    </row>
    <row r="136" s="13" customFormat="1">
      <c r="A136" s="13"/>
      <c r="B136" s="219"/>
      <c r="C136" s="220"/>
      <c r="D136" s="221" t="s">
        <v>148</v>
      </c>
      <c r="E136" s="222" t="s">
        <v>19</v>
      </c>
      <c r="F136" s="223" t="s">
        <v>203</v>
      </c>
      <c r="G136" s="220"/>
      <c r="H136" s="224">
        <v>21.199999999999999</v>
      </c>
      <c r="I136" s="225"/>
      <c r="J136" s="220"/>
      <c r="K136" s="220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148</v>
      </c>
      <c r="AU136" s="230" t="s">
        <v>139</v>
      </c>
      <c r="AV136" s="13" t="s">
        <v>82</v>
      </c>
      <c r="AW136" s="13" t="s">
        <v>33</v>
      </c>
      <c r="AX136" s="13" t="s">
        <v>72</v>
      </c>
      <c r="AY136" s="230" t="s">
        <v>138</v>
      </c>
    </row>
    <row r="137" s="15" customFormat="1">
      <c r="A137" s="15"/>
      <c r="B137" s="243"/>
      <c r="C137" s="244"/>
      <c r="D137" s="221" t="s">
        <v>148</v>
      </c>
      <c r="E137" s="245" t="s">
        <v>19</v>
      </c>
      <c r="F137" s="246" t="s">
        <v>204</v>
      </c>
      <c r="G137" s="244"/>
      <c r="H137" s="245" t="s">
        <v>19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2" t="s">
        <v>148</v>
      </c>
      <c r="AU137" s="252" t="s">
        <v>139</v>
      </c>
      <c r="AV137" s="15" t="s">
        <v>80</v>
      </c>
      <c r="AW137" s="15" t="s">
        <v>33</v>
      </c>
      <c r="AX137" s="15" t="s">
        <v>72</v>
      </c>
      <c r="AY137" s="252" t="s">
        <v>138</v>
      </c>
    </row>
    <row r="138" s="13" customFormat="1">
      <c r="A138" s="13"/>
      <c r="B138" s="219"/>
      <c r="C138" s="220"/>
      <c r="D138" s="221" t="s">
        <v>148</v>
      </c>
      <c r="E138" s="222" t="s">
        <v>19</v>
      </c>
      <c r="F138" s="223" t="s">
        <v>205</v>
      </c>
      <c r="G138" s="220"/>
      <c r="H138" s="224">
        <v>27.199999999999999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148</v>
      </c>
      <c r="AU138" s="230" t="s">
        <v>139</v>
      </c>
      <c r="AV138" s="13" t="s">
        <v>82</v>
      </c>
      <c r="AW138" s="13" t="s">
        <v>33</v>
      </c>
      <c r="AX138" s="13" t="s">
        <v>72</v>
      </c>
      <c r="AY138" s="230" t="s">
        <v>138</v>
      </c>
    </row>
    <row r="139" s="15" customFormat="1">
      <c r="A139" s="15"/>
      <c r="B139" s="243"/>
      <c r="C139" s="244"/>
      <c r="D139" s="221" t="s">
        <v>148</v>
      </c>
      <c r="E139" s="245" t="s">
        <v>19</v>
      </c>
      <c r="F139" s="246" t="s">
        <v>206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2" t="s">
        <v>148</v>
      </c>
      <c r="AU139" s="252" t="s">
        <v>139</v>
      </c>
      <c r="AV139" s="15" t="s">
        <v>80</v>
      </c>
      <c r="AW139" s="15" t="s">
        <v>33</v>
      </c>
      <c r="AX139" s="15" t="s">
        <v>72</v>
      </c>
      <c r="AY139" s="252" t="s">
        <v>138</v>
      </c>
    </row>
    <row r="140" s="13" customFormat="1">
      <c r="A140" s="13"/>
      <c r="B140" s="219"/>
      <c r="C140" s="220"/>
      <c r="D140" s="221" t="s">
        <v>148</v>
      </c>
      <c r="E140" s="222" t="s">
        <v>19</v>
      </c>
      <c r="F140" s="223" t="s">
        <v>207</v>
      </c>
      <c r="G140" s="220"/>
      <c r="H140" s="224">
        <v>26</v>
      </c>
      <c r="I140" s="225"/>
      <c r="J140" s="220"/>
      <c r="K140" s="220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148</v>
      </c>
      <c r="AU140" s="230" t="s">
        <v>139</v>
      </c>
      <c r="AV140" s="13" t="s">
        <v>82</v>
      </c>
      <c r="AW140" s="13" t="s">
        <v>33</v>
      </c>
      <c r="AX140" s="13" t="s">
        <v>72</v>
      </c>
      <c r="AY140" s="230" t="s">
        <v>138</v>
      </c>
    </row>
    <row r="141" s="14" customFormat="1">
      <c r="A141" s="14"/>
      <c r="B141" s="231"/>
      <c r="C141" s="232"/>
      <c r="D141" s="221" t="s">
        <v>148</v>
      </c>
      <c r="E141" s="233" t="s">
        <v>19</v>
      </c>
      <c r="F141" s="234" t="s">
        <v>151</v>
      </c>
      <c r="G141" s="232"/>
      <c r="H141" s="235">
        <v>74.400000000000006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148</v>
      </c>
      <c r="AU141" s="241" t="s">
        <v>139</v>
      </c>
      <c r="AV141" s="14" t="s">
        <v>139</v>
      </c>
      <c r="AW141" s="14" t="s">
        <v>33</v>
      </c>
      <c r="AX141" s="14" t="s">
        <v>80</v>
      </c>
      <c r="AY141" s="241" t="s">
        <v>138</v>
      </c>
    </row>
    <row r="142" s="2" customFormat="1" ht="21.75" customHeight="1">
      <c r="A142" s="40"/>
      <c r="B142" s="41"/>
      <c r="C142" s="206" t="s">
        <v>208</v>
      </c>
      <c r="D142" s="206" t="s">
        <v>141</v>
      </c>
      <c r="E142" s="207" t="s">
        <v>209</v>
      </c>
      <c r="F142" s="208" t="s">
        <v>210</v>
      </c>
      <c r="G142" s="209" t="s">
        <v>192</v>
      </c>
      <c r="H142" s="210">
        <v>2</v>
      </c>
      <c r="I142" s="211"/>
      <c r="J142" s="212">
        <f>ROUND(I142*H142,2)</f>
        <v>0</v>
      </c>
      <c r="K142" s="208" t="s">
        <v>145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0.01</v>
      </c>
      <c r="R142" s="215">
        <f>Q142*H142</f>
        <v>0.02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146</v>
      </c>
      <c r="AT142" s="217" t="s">
        <v>141</v>
      </c>
      <c r="AU142" s="217" t="s">
        <v>139</v>
      </c>
      <c r="AY142" s="19" t="s">
        <v>138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146</v>
      </c>
      <c r="BM142" s="217" t="s">
        <v>211</v>
      </c>
    </row>
    <row r="143" s="13" customFormat="1">
      <c r="A143" s="13"/>
      <c r="B143" s="219"/>
      <c r="C143" s="220"/>
      <c r="D143" s="221" t="s">
        <v>148</v>
      </c>
      <c r="E143" s="222" t="s">
        <v>19</v>
      </c>
      <c r="F143" s="223" t="s">
        <v>212</v>
      </c>
      <c r="G143" s="220"/>
      <c r="H143" s="224">
        <v>2</v>
      </c>
      <c r="I143" s="225"/>
      <c r="J143" s="220"/>
      <c r="K143" s="220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148</v>
      </c>
      <c r="AU143" s="230" t="s">
        <v>139</v>
      </c>
      <c r="AV143" s="13" t="s">
        <v>82</v>
      </c>
      <c r="AW143" s="13" t="s">
        <v>33</v>
      </c>
      <c r="AX143" s="13" t="s">
        <v>72</v>
      </c>
      <c r="AY143" s="230" t="s">
        <v>138</v>
      </c>
    </row>
    <row r="144" s="14" customFormat="1">
      <c r="A144" s="14"/>
      <c r="B144" s="231"/>
      <c r="C144" s="232"/>
      <c r="D144" s="221" t="s">
        <v>148</v>
      </c>
      <c r="E144" s="233" t="s">
        <v>19</v>
      </c>
      <c r="F144" s="234" t="s">
        <v>151</v>
      </c>
      <c r="G144" s="232"/>
      <c r="H144" s="235">
        <v>2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148</v>
      </c>
      <c r="AU144" s="241" t="s">
        <v>139</v>
      </c>
      <c r="AV144" s="14" t="s">
        <v>139</v>
      </c>
      <c r="AW144" s="14" t="s">
        <v>33</v>
      </c>
      <c r="AX144" s="14" t="s">
        <v>80</v>
      </c>
      <c r="AY144" s="241" t="s">
        <v>138</v>
      </c>
    </row>
    <row r="145" s="2" customFormat="1" ht="21.75" customHeight="1">
      <c r="A145" s="40"/>
      <c r="B145" s="41"/>
      <c r="C145" s="206" t="s">
        <v>213</v>
      </c>
      <c r="D145" s="206" t="s">
        <v>141</v>
      </c>
      <c r="E145" s="207" t="s">
        <v>214</v>
      </c>
      <c r="F145" s="208" t="s">
        <v>215</v>
      </c>
      <c r="G145" s="209" t="s">
        <v>192</v>
      </c>
      <c r="H145" s="210">
        <v>1</v>
      </c>
      <c r="I145" s="211"/>
      <c r="J145" s="212">
        <f>ROUND(I145*H145,2)</f>
        <v>0</v>
      </c>
      <c r="K145" s="208" t="s">
        <v>145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0.14699999999999999</v>
      </c>
      <c r="R145" s="215">
        <f>Q145*H145</f>
        <v>0.14699999999999999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146</v>
      </c>
      <c r="AT145" s="217" t="s">
        <v>141</v>
      </c>
      <c r="AU145" s="217" t="s">
        <v>139</v>
      </c>
      <c r="AY145" s="19" t="s">
        <v>138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146</v>
      </c>
      <c r="BM145" s="217" t="s">
        <v>216</v>
      </c>
    </row>
    <row r="146" s="13" customFormat="1">
      <c r="A146" s="13"/>
      <c r="B146" s="219"/>
      <c r="C146" s="220"/>
      <c r="D146" s="221" t="s">
        <v>148</v>
      </c>
      <c r="E146" s="222" t="s">
        <v>19</v>
      </c>
      <c r="F146" s="223" t="s">
        <v>217</v>
      </c>
      <c r="G146" s="220"/>
      <c r="H146" s="224">
        <v>1</v>
      </c>
      <c r="I146" s="225"/>
      <c r="J146" s="220"/>
      <c r="K146" s="220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148</v>
      </c>
      <c r="AU146" s="230" t="s">
        <v>139</v>
      </c>
      <c r="AV146" s="13" t="s">
        <v>82</v>
      </c>
      <c r="AW146" s="13" t="s">
        <v>33</v>
      </c>
      <c r="AX146" s="13" t="s">
        <v>72</v>
      </c>
      <c r="AY146" s="230" t="s">
        <v>138</v>
      </c>
    </row>
    <row r="147" s="14" customFormat="1">
      <c r="A147" s="14"/>
      <c r="B147" s="231"/>
      <c r="C147" s="232"/>
      <c r="D147" s="221" t="s">
        <v>148</v>
      </c>
      <c r="E147" s="233" t="s">
        <v>19</v>
      </c>
      <c r="F147" s="234" t="s">
        <v>151</v>
      </c>
      <c r="G147" s="232"/>
      <c r="H147" s="235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148</v>
      </c>
      <c r="AU147" s="241" t="s">
        <v>139</v>
      </c>
      <c r="AV147" s="14" t="s">
        <v>139</v>
      </c>
      <c r="AW147" s="14" t="s">
        <v>33</v>
      </c>
      <c r="AX147" s="14" t="s">
        <v>80</v>
      </c>
      <c r="AY147" s="241" t="s">
        <v>138</v>
      </c>
    </row>
    <row r="148" s="2" customFormat="1" ht="21.75" customHeight="1">
      <c r="A148" s="40"/>
      <c r="B148" s="41"/>
      <c r="C148" s="206" t="s">
        <v>218</v>
      </c>
      <c r="D148" s="206" t="s">
        <v>141</v>
      </c>
      <c r="E148" s="207" t="s">
        <v>219</v>
      </c>
      <c r="F148" s="208" t="s">
        <v>220</v>
      </c>
      <c r="G148" s="209" t="s">
        <v>192</v>
      </c>
      <c r="H148" s="210">
        <v>2</v>
      </c>
      <c r="I148" s="211"/>
      <c r="J148" s="212">
        <f>ROUND(I148*H148,2)</f>
        <v>0</v>
      </c>
      <c r="K148" s="208" t="s">
        <v>145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0.041500000000000002</v>
      </c>
      <c r="R148" s="215">
        <f>Q148*H148</f>
        <v>0.083000000000000004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146</v>
      </c>
      <c r="AT148" s="217" t="s">
        <v>141</v>
      </c>
      <c r="AU148" s="217" t="s">
        <v>139</v>
      </c>
      <c r="AY148" s="19" t="s">
        <v>138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146</v>
      </c>
      <c r="BM148" s="217" t="s">
        <v>221</v>
      </c>
    </row>
    <row r="149" s="13" customFormat="1">
      <c r="A149" s="13"/>
      <c r="B149" s="219"/>
      <c r="C149" s="220"/>
      <c r="D149" s="221" t="s">
        <v>148</v>
      </c>
      <c r="E149" s="222" t="s">
        <v>19</v>
      </c>
      <c r="F149" s="223" t="s">
        <v>222</v>
      </c>
      <c r="G149" s="220"/>
      <c r="H149" s="224">
        <v>2</v>
      </c>
      <c r="I149" s="225"/>
      <c r="J149" s="220"/>
      <c r="K149" s="220"/>
      <c r="L149" s="226"/>
      <c r="M149" s="227"/>
      <c r="N149" s="228"/>
      <c r="O149" s="228"/>
      <c r="P149" s="228"/>
      <c r="Q149" s="228"/>
      <c r="R149" s="228"/>
      <c r="S149" s="228"/>
      <c r="T149" s="22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0" t="s">
        <v>148</v>
      </c>
      <c r="AU149" s="230" t="s">
        <v>139</v>
      </c>
      <c r="AV149" s="13" t="s">
        <v>82</v>
      </c>
      <c r="AW149" s="13" t="s">
        <v>33</v>
      </c>
      <c r="AX149" s="13" t="s">
        <v>72</v>
      </c>
      <c r="AY149" s="230" t="s">
        <v>138</v>
      </c>
    </row>
    <row r="150" s="14" customFormat="1">
      <c r="A150" s="14"/>
      <c r="B150" s="231"/>
      <c r="C150" s="232"/>
      <c r="D150" s="221" t="s">
        <v>148</v>
      </c>
      <c r="E150" s="233" t="s">
        <v>19</v>
      </c>
      <c r="F150" s="234" t="s">
        <v>151</v>
      </c>
      <c r="G150" s="232"/>
      <c r="H150" s="235">
        <v>2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148</v>
      </c>
      <c r="AU150" s="241" t="s">
        <v>139</v>
      </c>
      <c r="AV150" s="14" t="s">
        <v>139</v>
      </c>
      <c r="AW150" s="14" t="s">
        <v>33</v>
      </c>
      <c r="AX150" s="14" t="s">
        <v>80</v>
      </c>
      <c r="AY150" s="241" t="s">
        <v>138</v>
      </c>
    </row>
    <row r="151" s="2" customFormat="1" ht="21.75" customHeight="1">
      <c r="A151" s="40"/>
      <c r="B151" s="41"/>
      <c r="C151" s="206" t="s">
        <v>223</v>
      </c>
      <c r="D151" s="206" t="s">
        <v>141</v>
      </c>
      <c r="E151" s="207" t="s">
        <v>224</v>
      </c>
      <c r="F151" s="208" t="s">
        <v>225</v>
      </c>
      <c r="G151" s="209" t="s">
        <v>192</v>
      </c>
      <c r="H151" s="210">
        <v>2</v>
      </c>
      <c r="I151" s="211"/>
      <c r="J151" s="212">
        <f>ROUND(I151*H151,2)</f>
        <v>0</v>
      </c>
      <c r="K151" s="208" t="s">
        <v>145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0.1575</v>
      </c>
      <c r="R151" s="215">
        <f>Q151*H151</f>
        <v>0.315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146</v>
      </c>
      <c r="AT151" s="217" t="s">
        <v>141</v>
      </c>
      <c r="AU151" s="217" t="s">
        <v>139</v>
      </c>
      <c r="AY151" s="19" t="s">
        <v>138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146</v>
      </c>
      <c r="BM151" s="217" t="s">
        <v>226</v>
      </c>
    </row>
    <row r="152" s="13" customFormat="1">
      <c r="A152" s="13"/>
      <c r="B152" s="219"/>
      <c r="C152" s="220"/>
      <c r="D152" s="221" t="s">
        <v>148</v>
      </c>
      <c r="E152" s="222" t="s">
        <v>19</v>
      </c>
      <c r="F152" s="223" t="s">
        <v>227</v>
      </c>
      <c r="G152" s="220"/>
      <c r="H152" s="224">
        <v>2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148</v>
      </c>
      <c r="AU152" s="230" t="s">
        <v>139</v>
      </c>
      <c r="AV152" s="13" t="s">
        <v>82</v>
      </c>
      <c r="AW152" s="13" t="s">
        <v>33</v>
      </c>
      <c r="AX152" s="13" t="s">
        <v>72</v>
      </c>
      <c r="AY152" s="230" t="s">
        <v>138</v>
      </c>
    </row>
    <row r="153" s="14" customFormat="1">
      <c r="A153" s="14"/>
      <c r="B153" s="231"/>
      <c r="C153" s="232"/>
      <c r="D153" s="221" t="s">
        <v>148</v>
      </c>
      <c r="E153" s="233" t="s">
        <v>19</v>
      </c>
      <c r="F153" s="234" t="s">
        <v>151</v>
      </c>
      <c r="G153" s="232"/>
      <c r="H153" s="235">
        <v>2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1" t="s">
        <v>148</v>
      </c>
      <c r="AU153" s="241" t="s">
        <v>139</v>
      </c>
      <c r="AV153" s="14" t="s">
        <v>139</v>
      </c>
      <c r="AW153" s="14" t="s">
        <v>33</v>
      </c>
      <c r="AX153" s="14" t="s">
        <v>80</v>
      </c>
      <c r="AY153" s="241" t="s">
        <v>138</v>
      </c>
    </row>
    <row r="154" s="2" customFormat="1" ht="16.5" customHeight="1">
      <c r="A154" s="40"/>
      <c r="B154" s="41"/>
      <c r="C154" s="206" t="s">
        <v>8</v>
      </c>
      <c r="D154" s="206" t="s">
        <v>141</v>
      </c>
      <c r="E154" s="207" t="s">
        <v>228</v>
      </c>
      <c r="F154" s="208" t="s">
        <v>229</v>
      </c>
      <c r="G154" s="209" t="s">
        <v>163</v>
      </c>
      <c r="H154" s="210">
        <v>1.2749999999999999</v>
      </c>
      <c r="I154" s="211"/>
      <c r="J154" s="212">
        <f>ROUND(I154*H154,2)</f>
        <v>0</v>
      </c>
      <c r="K154" s="208" t="s">
        <v>145</v>
      </c>
      <c r="L154" s="46"/>
      <c r="M154" s="213" t="s">
        <v>19</v>
      </c>
      <c r="N154" s="214" t="s">
        <v>43</v>
      </c>
      <c r="O154" s="86"/>
      <c r="P154" s="215">
        <f>O154*H154</f>
        <v>0</v>
      </c>
      <c r="Q154" s="215">
        <v>0.033579999999999999</v>
      </c>
      <c r="R154" s="215">
        <f>Q154*H154</f>
        <v>0.042814499999999998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146</v>
      </c>
      <c r="AT154" s="217" t="s">
        <v>141</v>
      </c>
      <c r="AU154" s="217" t="s">
        <v>139</v>
      </c>
      <c r="AY154" s="19" t="s">
        <v>138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80</v>
      </c>
      <c r="BK154" s="218">
        <f>ROUND(I154*H154,2)</f>
        <v>0</v>
      </c>
      <c r="BL154" s="19" t="s">
        <v>146</v>
      </c>
      <c r="BM154" s="217" t="s">
        <v>230</v>
      </c>
    </row>
    <row r="155" s="13" customFormat="1">
      <c r="A155" s="13"/>
      <c r="B155" s="219"/>
      <c r="C155" s="220"/>
      <c r="D155" s="221" t="s">
        <v>148</v>
      </c>
      <c r="E155" s="222" t="s">
        <v>19</v>
      </c>
      <c r="F155" s="223" t="s">
        <v>231</v>
      </c>
      <c r="G155" s="220"/>
      <c r="H155" s="224">
        <v>1.2749999999999999</v>
      </c>
      <c r="I155" s="225"/>
      <c r="J155" s="220"/>
      <c r="K155" s="220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148</v>
      </c>
      <c r="AU155" s="230" t="s">
        <v>139</v>
      </c>
      <c r="AV155" s="13" t="s">
        <v>82</v>
      </c>
      <c r="AW155" s="13" t="s">
        <v>33</v>
      </c>
      <c r="AX155" s="13" t="s">
        <v>72</v>
      </c>
      <c r="AY155" s="230" t="s">
        <v>138</v>
      </c>
    </row>
    <row r="156" s="14" customFormat="1">
      <c r="A156" s="14"/>
      <c r="B156" s="231"/>
      <c r="C156" s="232"/>
      <c r="D156" s="221" t="s">
        <v>148</v>
      </c>
      <c r="E156" s="233" t="s">
        <v>19</v>
      </c>
      <c r="F156" s="234" t="s">
        <v>151</v>
      </c>
      <c r="G156" s="232"/>
      <c r="H156" s="235">
        <v>1.2749999999999999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1" t="s">
        <v>148</v>
      </c>
      <c r="AU156" s="241" t="s">
        <v>139</v>
      </c>
      <c r="AV156" s="14" t="s">
        <v>139</v>
      </c>
      <c r="AW156" s="14" t="s">
        <v>33</v>
      </c>
      <c r="AX156" s="14" t="s">
        <v>80</v>
      </c>
      <c r="AY156" s="241" t="s">
        <v>138</v>
      </c>
    </row>
    <row r="157" s="2" customFormat="1" ht="21.75" customHeight="1">
      <c r="A157" s="40"/>
      <c r="B157" s="41"/>
      <c r="C157" s="206" t="s">
        <v>232</v>
      </c>
      <c r="D157" s="206" t="s">
        <v>141</v>
      </c>
      <c r="E157" s="207" t="s">
        <v>233</v>
      </c>
      <c r="F157" s="208" t="s">
        <v>234</v>
      </c>
      <c r="G157" s="209" t="s">
        <v>163</v>
      </c>
      <c r="H157" s="210">
        <v>30.09</v>
      </c>
      <c r="I157" s="211"/>
      <c r="J157" s="212">
        <f>ROUND(I157*H157,2)</f>
        <v>0</v>
      </c>
      <c r="K157" s="208" t="s">
        <v>145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0.020480000000000002</v>
      </c>
      <c r="R157" s="215">
        <f>Q157*H157</f>
        <v>0.6162432000000001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146</v>
      </c>
      <c r="AT157" s="217" t="s">
        <v>141</v>
      </c>
      <c r="AU157" s="217" t="s">
        <v>139</v>
      </c>
      <c r="AY157" s="19" t="s">
        <v>138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146</v>
      </c>
      <c r="BM157" s="217" t="s">
        <v>235</v>
      </c>
    </row>
    <row r="158" s="15" customFormat="1">
      <c r="A158" s="15"/>
      <c r="B158" s="243"/>
      <c r="C158" s="244"/>
      <c r="D158" s="221" t="s">
        <v>148</v>
      </c>
      <c r="E158" s="245" t="s">
        <v>19</v>
      </c>
      <c r="F158" s="246" t="s">
        <v>236</v>
      </c>
      <c r="G158" s="244"/>
      <c r="H158" s="245" t="s">
        <v>19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2" t="s">
        <v>148</v>
      </c>
      <c r="AU158" s="252" t="s">
        <v>139</v>
      </c>
      <c r="AV158" s="15" t="s">
        <v>80</v>
      </c>
      <c r="AW158" s="15" t="s">
        <v>33</v>
      </c>
      <c r="AX158" s="15" t="s">
        <v>72</v>
      </c>
      <c r="AY158" s="252" t="s">
        <v>138</v>
      </c>
    </row>
    <row r="159" s="13" customFormat="1">
      <c r="A159" s="13"/>
      <c r="B159" s="219"/>
      <c r="C159" s="220"/>
      <c r="D159" s="221" t="s">
        <v>148</v>
      </c>
      <c r="E159" s="222" t="s">
        <v>19</v>
      </c>
      <c r="F159" s="223" t="s">
        <v>237</v>
      </c>
      <c r="G159" s="220"/>
      <c r="H159" s="224">
        <v>30.09</v>
      </c>
      <c r="I159" s="225"/>
      <c r="J159" s="220"/>
      <c r="K159" s="220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148</v>
      </c>
      <c r="AU159" s="230" t="s">
        <v>139</v>
      </c>
      <c r="AV159" s="13" t="s">
        <v>82</v>
      </c>
      <c r="AW159" s="13" t="s">
        <v>33</v>
      </c>
      <c r="AX159" s="13" t="s">
        <v>72</v>
      </c>
      <c r="AY159" s="230" t="s">
        <v>138</v>
      </c>
    </row>
    <row r="160" s="14" customFormat="1">
      <c r="A160" s="14"/>
      <c r="B160" s="231"/>
      <c r="C160" s="232"/>
      <c r="D160" s="221" t="s">
        <v>148</v>
      </c>
      <c r="E160" s="233" t="s">
        <v>19</v>
      </c>
      <c r="F160" s="234" t="s">
        <v>151</v>
      </c>
      <c r="G160" s="232"/>
      <c r="H160" s="235">
        <v>30.09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148</v>
      </c>
      <c r="AU160" s="241" t="s">
        <v>139</v>
      </c>
      <c r="AV160" s="14" t="s">
        <v>139</v>
      </c>
      <c r="AW160" s="14" t="s">
        <v>33</v>
      </c>
      <c r="AX160" s="14" t="s">
        <v>80</v>
      </c>
      <c r="AY160" s="241" t="s">
        <v>138</v>
      </c>
    </row>
    <row r="161" s="12" customFormat="1" ht="20.88" customHeight="1">
      <c r="A161" s="12"/>
      <c r="B161" s="190"/>
      <c r="C161" s="191"/>
      <c r="D161" s="192" t="s">
        <v>71</v>
      </c>
      <c r="E161" s="204" t="s">
        <v>238</v>
      </c>
      <c r="F161" s="204" t="s">
        <v>239</v>
      </c>
      <c r="G161" s="191"/>
      <c r="H161" s="191"/>
      <c r="I161" s="194"/>
      <c r="J161" s="205">
        <f>BK161</f>
        <v>0</v>
      </c>
      <c r="K161" s="191"/>
      <c r="L161" s="196"/>
      <c r="M161" s="197"/>
      <c r="N161" s="198"/>
      <c r="O161" s="198"/>
      <c r="P161" s="199">
        <f>SUM(P162:P186)</f>
        <v>0</v>
      </c>
      <c r="Q161" s="198"/>
      <c r="R161" s="199">
        <f>SUM(R162:R186)</f>
        <v>0.0590416</v>
      </c>
      <c r="S161" s="198"/>
      <c r="T161" s="200">
        <f>SUM(T162:T186)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80</v>
      </c>
      <c r="AT161" s="202" t="s">
        <v>71</v>
      </c>
      <c r="AU161" s="202" t="s">
        <v>82</v>
      </c>
      <c r="AY161" s="201" t="s">
        <v>138</v>
      </c>
      <c r="BK161" s="203">
        <f>SUM(BK162:BK186)</f>
        <v>0</v>
      </c>
    </row>
    <row r="162" s="2" customFormat="1">
      <c r="A162" s="40"/>
      <c r="B162" s="41"/>
      <c r="C162" s="206" t="s">
        <v>240</v>
      </c>
      <c r="D162" s="206" t="s">
        <v>141</v>
      </c>
      <c r="E162" s="207" t="s">
        <v>241</v>
      </c>
      <c r="F162" s="208" t="s">
        <v>242</v>
      </c>
      <c r="G162" s="209" t="s">
        <v>163</v>
      </c>
      <c r="H162" s="210">
        <v>5.04</v>
      </c>
      <c r="I162" s="211"/>
      <c r="J162" s="212">
        <f>ROUND(I162*H162,2)</f>
        <v>0</v>
      </c>
      <c r="K162" s="208" t="s">
        <v>145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0.0043800000000000002</v>
      </c>
      <c r="R162" s="215">
        <f>Q162*H162</f>
        <v>0.0220752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146</v>
      </c>
      <c r="AT162" s="217" t="s">
        <v>141</v>
      </c>
      <c r="AU162" s="217" t="s">
        <v>139</v>
      </c>
      <c r="AY162" s="19" t="s">
        <v>138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146</v>
      </c>
      <c r="BM162" s="217" t="s">
        <v>243</v>
      </c>
    </row>
    <row r="163" s="13" customFormat="1">
      <c r="A163" s="13"/>
      <c r="B163" s="219"/>
      <c r="C163" s="220"/>
      <c r="D163" s="221" t="s">
        <v>148</v>
      </c>
      <c r="E163" s="222" t="s">
        <v>19</v>
      </c>
      <c r="F163" s="223" t="s">
        <v>244</v>
      </c>
      <c r="G163" s="220"/>
      <c r="H163" s="224">
        <v>5.04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0" t="s">
        <v>148</v>
      </c>
      <c r="AU163" s="230" t="s">
        <v>139</v>
      </c>
      <c r="AV163" s="13" t="s">
        <v>82</v>
      </c>
      <c r="AW163" s="13" t="s">
        <v>33</v>
      </c>
      <c r="AX163" s="13" t="s">
        <v>72</v>
      </c>
      <c r="AY163" s="230" t="s">
        <v>138</v>
      </c>
    </row>
    <row r="164" s="14" customFormat="1">
      <c r="A164" s="14"/>
      <c r="B164" s="231"/>
      <c r="C164" s="232"/>
      <c r="D164" s="221" t="s">
        <v>148</v>
      </c>
      <c r="E164" s="233" t="s">
        <v>19</v>
      </c>
      <c r="F164" s="234" t="s">
        <v>151</v>
      </c>
      <c r="G164" s="232"/>
      <c r="H164" s="235">
        <v>5.04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148</v>
      </c>
      <c r="AU164" s="241" t="s">
        <v>139</v>
      </c>
      <c r="AV164" s="14" t="s">
        <v>139</v>
      </c>
      <c r="AW164" s="14" t="s">
        <v>33</v>
      </c>
      <c r="AX164" s="14" t="s">
        <v>80</v>
      </c>
      <c r="AY164" s="241" t="s">
        <v>138</v>
      </c>
    </row>
    <row r="165" s="2" customFormat="1">
      <c r="A165" s="40"/>
      <c r="B165" s="41"/>
      <c r="C165" s="206" t="s">
        <v>245</v>
      </c>
      <c r="D165" s="206" t="s">
        <v>141</v>
      </c>
      <c r="E165" s="207" t="s">
        <v>246</v>
      </c>
      <c r="F165" s="208" t="s">
        <v>247</v>
      </c>
      <c r="G165" s="209" t="s">
        <v>192</v>
      </c>
      <c r="H165" s="210">
        <v>1</v>
      </c>
      <c r="I165" s="211"/>
      <c r="J165" s="212">
        <f>ROUND(I165*H165,2)</f>
        <v>0</v>
      </c>
      <c r="K165" s="208" t="s">
        <v>145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0.014659999999999999</v>
      </c>
      <c r="R165" s="215">
        <f>Q165*H165</f>
        <v>0.014659999999999999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146</v>
      </c>
      <c r="AT165" s="217" t="s">
        <v>141</v>
      </c>
      <c r="AU165" s="217" t="s">
        <v>139</v>
      </c>
      <c r="AY165" s="19" t="s">
        <v>138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146</v>
      </c>
      <c r="BM165" s="217" t="s">
        <v>248</v>
      </c>
    </row>
    <row r="166" s="2" customFormat="1" ht="21.75" customHeight="1">
      <c r="A166" s="40"/>
      <c r="B166" s="41"/>
      <c r="C166" s="206" t="s">
        <v>249</v>
      </c>
      <c r="D166" s="206" t="s">
        <v>141</v>
      </c>
      <c r="E166" s="207" t="s">
        <v>250</v>
      </c>
      <c r="F166" s="208" t="s">
        <v>251</v>
      </c>
      <c r="G166" s="209" t="s">
        <v>192</v>
      </c>
      <c r="H166" s="210">
        <v>2</v>
      </c>
      <c r="I166" s="211"/>
      <c r="J166" s="212">
        <f>ROUND(I166*H166,2)</f>
        <v>0</v>
      </c>
      <c r="K166" s="208" t="s">
        <v>145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0.0094999999999999998</v>
      </c>
      <c r="R166" s="215">
        <f>Q166*H166</f>
        <v>0.019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146</v>
      </c>
      <c r="AT166" s="217" t="s">
        <v>141</v>
      </c>
      <c r="AU166" s="217" t="s">
        <v>139</v>
      </c>
      <c r="AY166" s="19" t="s">
        <v>138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146</v>
      </c>
      <c r="BM166" s="217" t="s">
        <v>252</v>
      </c>
    </row>
    <row r="167" s="13" customFormat="1">
      <c r="A167" s="13"/>
      <c r="B167" s="219"/>
      <c r="C167" s="220"/>
      <c r="D167" s="221" t="s">
        <v>148</v>
      </c>
      <c r="E167" s="222" t="s">
        <v>19</v>
      </c>
      <c r="F167" s="223" t="s">
        <v>253</v>
      </c>
      <c r="G167" s="220"/>
      <c r="H167" s="224">
        <v>2</v>
      </c>
      <c r="I167" s="225"/>
      <c r="J167" s="220"/>
      <c r="K167" s="220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148</v>
      </c>
      <c r="AU167" s="230" t="s">
        <v>139</v>
      </c>
      <c r="AV167" s="13" t="s">
        <v>82</v>
      </c>
      <c r="AW167" s="13" t="s">
        <v>33</v>
      </c>
      <c r="AX167" s="13" t="s">
        <v>72</v>
      </c>
      <c r="AY167" s="230" t="s">
        <v>138</v>
      </c>
    </row>
    <row r="168" s="14" customFormat="1">
      <c r="A168" s="14"/>
      <c r="B168" s="231"/>
      <c r="C168" s="232"/>
      <c r="D168" s="221" t="s">
        <v>148</v>
      </c>
      <c r="E168" s="233" t="s">
        <v>19</v>
      </c>
      <c r="F168" s="234" t="s">
        <v>151</v>
      </c>
      <c r="G168" s="232"/>
      <c r="H168" s="235">
        <v>2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148</v>
      </c>
      <c r="AU168" s="241" t="s">
        <v>139</v>
      </c>
      <c r="AV168" s="14" t="s">
        <v>139</v>
      </c>
      <c r="AW168" s="14" t="s">
        <v>33</v>
      </c>
      <c r="AX168" s="14" t="s">
        <v>80</v>
      </c>
      <c r="AY168" s="241" t="s">
        <v>138</v>
      </c>
    </row>
    <row r="169" s="2" customFormat="1">
      <c r="A169" s="40"/>
      <c r="B169" s="41"/>
      <c r="C169" s="206" t="s">
        <v>254</v>
      </c>
      <c r="D169" s="206" t="s">
        <v>141</v>
      </c>
      <c r="E169" s="207" t="s">
        <v>255</v>
      </c>
      <c r="F169" s="208" t="s">
        <v>256</v>
      </c>
      <c r="G169" s="209" t="s">
        <v>192</v>
      </c>
      <c r="H169" s="210">
        <v>2</v>
      </c>
      <c r="I169" s="211"/>
      <c r="J169" s="212">
        <f>ROUND(I169*H169,2)</f>
        <v>0</v>
      </c>
      <c r="K169" s="208" t="s">
        <v>145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0.00125</v>
      </c>
      <c r="R169" s="215">
        <f>Q169*H169</f>
        <v>0.0025000000000000001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146</v>
      </c>
      <c r="AT169" s="217" t="s">
        <v>141</v>
      </c>
      <c r="AU169" s="217" t="s">
        <v>139</v>
      </c>
      <c r="AY169" s="19" t="s">
        <v>138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146</v>
      </c>
      <c r="BM169" s="217" t="s">
        <v>257</v>
      </c>
    </row>
    <row r="170" s="13" customFormat="1">
      <c r="A170" s="13"/>
      <c r="B170" s="219"/>
      <c r="C170" s="220"/>
      <c r="D170" s="221" t="s">
        <v>148</v>
      </c>
      <c r="E170" s="222" t="s">
        <v>19</v>
      </c>
      <c r="F170" s="223" t="s">
        <v>253</v>
      </c>
      <c r="G170" s="220"/>
      <c r="H170" s="224">
        <v>2</v>
      </c>
      <c r="I170" s="225"/>
      <c r="J170" s="220"/>
      <c r="K170" s="220"/>
      <c r="L170" s="226"/>
      <c r="M170" s="227"/>
      <c r="N170" s="228"/>
      <c r="O170" s="228"/>
      <c r="P170" s="228"/>
      <c r="Q170" s="228"/>
      <c r="R170" s="228"/>
      <c r="S170" s="228"/>
      <c r="T170" s="22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0" t="s">
        <v>148</v>
      </c>
      <c r="AU170" s="230" t="s">
        <v>139</v>
      </c>
      <c r="AV170" s="13" t="s">
        <v>82</v>
      </c>
      <c r="AW170" s="13" t="s">
        <v>33</v>
      </c>
      <c r="AX170" s="13" t="s">
        <v>72</v>
      </c>
      <c r="AY170" s="230" t="s">
        <v>138</v>
      </c>
    </row>
    <row r="171" s="14" customFormat="1">
      <c r="A171" s="14"/>
      <c r="B171" s="231"/>
      <c r="C171" s="232"/>
      <c r="D171" s="221" t="s">
        <v>148</v>
      </c>
      <c r="E171" s="233" t="s">
        <v>19</v>
      </c>
      <c r="F171" s="234" t="s">
        <v>151</v>
      </c>
      <c r="G171" s="232"/>
      <c r="H171" s="235">
        <v>2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1" t="s">
        <v>148</v>
      </c>
      <c r="AU171" s="241" t="s">
        <v>139</v>
      </c>
      <c r="AV171" s="14" t="s">
        <v>139</v>
      </c>
      <c r="AW171" s="14" t="s">
        <v>33</v>
      </c>
      <c r="AX171" s="14" t="s">
        <v>80</v>
      </c>
      <c r="AY171" s="241" t="s">
        <v>138</v>
      </c>
    </row>
    <row r="172" s="2" customFormat="1" ht="33" customHeight="1">
      <c r="A172" s="40"/>
      <c r="B172" s="41"/>
      <c r="C172" s="206" t="s">
        <v>7</v>
      </c>
      <c r="D172" s="206" t="s">
        <v>141</v>
      </c>
      <c r="E172" s="207" t="s">
        <v>258</v>
      </c>
      <c r="F172" s="208" t="s">
        <v>259</v>
      </c>
      <c r="G172" s="209" t="s">
        <v>200</v>
      </c>
      <c r="H172" s="210">
        <v>19.199999999999999</v>
      </c>
      <c r="I172" s="211"/>
      <c r="J172" s="212">
        <f>ROUND(I172*H172,2)</f>
        <v>0</v>
      </c>
      <c r="K172" s="208" t="s">
        <v>145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146</v>
      </c>
      <c r="AT172" s="217" t="s">
        <v>141</v>
      </c>
      <c r="AU172" s="217" t="s">
        <v>139</v>
      </c>
      <c r="AY172" s="19" t="s">
        <v>138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146</v>
      </c>
      <c r="BM172" s="217" t="s">
        <v>260</v>
      </c>
    </row>
    <row r="173" s="15" customFormat="1">
      <c r="A173" s="15"/>
      <c r="B173" s="243"/>
      <c r="C173" s="244"/>
      <c r="D173" s="221" t="s">
        <v>148</v>
      </c>
      <c r="E173" s="245" t="s">
        <v>19</v>
      </c>
      <c r="F173" s="246" t="s">
        <v>261</v>
      </c>
      <c r="G173" s="244"/>
      <c r="H173" s="245" t="s">
        <v>19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2" t="s">
        <v>148</v>
      </c>
      <c r="AU173" s="252" t="s">
        <v>139</v>
      </c>
      <c r="AV173" s="15" t="s">
        <v>80</v>
      </c>
      <c r="AW173" s="15" t="s">
        <v>33</v>
      </c>
      <c r="AX173" s="15" t="s">
        <v>72</v>
      </c>
      <c r="AY173" s="252" t="s">
        <v>138</v>
      </c>
    </row>
    <row r="174" s="13" customFormat="1">
      <c r="A174" s="13"/>
      <c r="B174" s="219"/>
      <c r="C174" s="220"/>
      <c r="D174" s="221" t="s">
        <v>148</v>
      </c>
      <c r="E174" s="222" t="s">
        <v>19</v>
      </c>
      <c r="F174" s="223" t="s">
        <v>262</v>
      </c>
      <c r="G174" s="220"/>
      <c r="H174" s="224">
        <v>19.199999999999999</v>
      </c>
      <c r="I174" s="225"/>
      <c r="J174" s="220"/>
      <c r="K174" s="220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148</v>
      </c>
      <c r="AU174" s="230" t="s">
        <v>139</v>
      </c>
      <c r="AV174" s="13" t="s">
        <v>82</v>
      </c>
      <c r="AW174" s="13" t="s">
        <v>33</v>
      </c>
      <c r="AX174" s="13" t="s">
        <v>72</v>
      </c>
      <c r="AY174" s="230" t="s">
        <v>138</v>
      </c>
    </row>
    <row r="175" s="14" customFormat="1">
      <c r="A175" s="14"/>
      <c r="B175" s="231"/>
      <c r="C175" s="232"/>
      <c r="D175" s="221" t="s">
        <v>148</v>
      </c>
      <c r="E175" s="233" t="s">
        <v>19</v>
      </c>
      <c r="F175" s="234" t="s">
        <v>151</v>
      </c>
      <c r="G175" s="232"/>
      <c r="H175" s="235">
        <v>19.199999999999999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148</v>
      </c>
      <c r="AU175" s="241" t="s">
        <v>139</v>
      </c>
      <c r="AV175" s="14" t="s">
        <v>139</v>
      </c>
      <c r="AW175" s="14" t="s">
        <v>33</v>
      </c>
      <c r="AX175" s="14" t="s">
        <v>80</v>
      </c>
      <c r="AY175" s="241" t="s">
        <v>138</v>
      </c>
    </row>
    <row r="176" s="2" customFormat="1" ht="16.5" customHeight="1">
      <c r="A176" s="40"/>
      <c r="B176" s="41"/>
      <c r="C176" s="253" t="s">
        <v>263</v>
      </c>
      <c r="D176" s="253" t="s">
        <v>175</v>
      </c>
      <c r="E176" s="255" t="s">
        <v>264</v>
      </c>
      <c r="F176" s="256" t="s">
        <v>265</v>
      </c>
      <c r="G176" s="257" t="s">
        <v>200</v>
      </c>
      <c r="H176" s="258">
        <v>20.16</v>
      </c>
      <c r="I176" s="259"/>
      <c r="J176" s="260">
        <f>ROUND(I176*H176,2)</f>
        <v>0</v>
      </c>
      <c r="K176" s="256" t="s">
        <v>145</v>
      </c>
      <c r="L176" s="261"/>
      <c r="M176" s="262" t="s">
        <v>19</v>
      </c>
      <c r="N176" s="263" t="s">
        <v>43</v>
      </c>
      <c r="O176" s="86"/>
      <c r="P176" s="215">
        <f>O176*H176</f>
        <v>0</v>
      </c>
      <c r="Q176" s="215">
        <v>4.0000000000000003E-05</v>
      </c>
      <c r="R176" s="215">
        <f>Q176*H176</f>
        <v>0.00080640000000000009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178</v>
      </c>
      <c r="AT176" s="217" t="s">
        <v>175</v>
      </c>
      <c r="AU176" s="217" t="s">
        <v>139</v>
      </c>
      <c r="AY176" s="19" t="s">
        <v>138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146</v>
      </c>
      <c r="BM176" s="217" t="s">
        <v>266</v>
      </c>
    </row>
    <row r="177" s="13" customFormat="1">
      <c r="A177" s="13"/>
      <c r="B177" s="219"/>
      <c r="C177" s="220"/>
      <c r="D177" s="221" t="s">
        <v>148</v>
      </c>
      <c r="E177" s="220"/>
      <c r="F177" s="223" t="s">
        <v>267</v>
      </c>
      <c r="G177" s="220"/>
      <c r="H177" s="224">
        <v>20.16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148</v>
      </c>
      <c r="AU177" s="230" t="s">
        <v>139</v>
      </c>
      <c r="AV177" s="13" t="s">
        <v>82</v>
      </c>
      <c r="AW177" s="13" t="s">
        <v>4</v>
      </c>
      <c r="AX177" s="13" t="s">
        <v>80</v>
      </c>
      <c r="AY177" s="230" t="s">
        <v>138</v>
      </c>
    </row>
    <row r="178" s="2" customFormat="1">
      <c r="A178" s="40"/>
      <c r="B178" s="41"/>
      <c r="C178" s="206" t="s">
        <v>268</v>
      </c>
      <c r="D178" s="206" t="s">
        <v>141</v>
      </c>
      <c r="E178" s="207" t="s">
        <v>269</v>
      </c>
      <c r="F178" s="208" t="s">
        <v>270</v>
      </c>
      <c r="G178" s="209" t="s">
        <v>163</v>
      </c>
      <c r="H178" s="210">
        <v>20.629999999999999</v>
      </c>
      <c r="I178" s="211"/>
      <c r="J178" s="212">
        <f>ROUND(I178*H178,2)</f>
        <v>0</v>
      </c>
      <c r="K178" s="208" t="s">
        <v>145</v>
      </c>
      <c r="L178" s="46"/>
      <c r="M178" s="213" t="s">
        <v>19</v>
      </c>
      <c r="N178" s="214" t="s">
        <v>43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146</v>
      </c>
      <c r="AT178" s="217" t="s">
        <v>141</v>
      </c>
      <c r="AU178" s="217" t="s">
        <v>139</v>
      </c>
      <c r="AY178" s="19" t="s">
        <v>138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80</v>
      </c>
      <c r="BK178" s="218">
        <f>ROUND(I178*H178,2)</f>
        <v>0</v>
      </c>
      <c r="BL178" s="19" t="s">
        <v>146</v>
      </c>
      <c r="BM178" s="217" t="s">
        <v>271</v>
      </c>
    </row>
    <row r="179" s="15" customFormat="1">
      <c r="A179" s="15"/>
      <c r="B179" s="243"/>
      <c r="C179" s="244"/>
      <c r="D179" s="221" t="s">
        <v>148</v>
      </c>
      <c r="E179" s="245" t="s">
        <v>19</v>
      </c>
      <c r="F179" s="246" t="s">
        <v>272</v>
      </c>
      <c r="G179" s="244"/>
      <c r="H179" s="245" t="s">
        <v>19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2" t="s">
        <v>148</v>
      </c>
      <c r="AU179" s="252" t="s">
        <v>139</v>
      </c>
      <c r="AV179" s="15" t="s">
        <v>80</v>
      </c>
      <c r="AW179" s="15" t="s">
        <v>33</v>
      </c>
      <c r="AX179" s="15" t="s">
        <v>72</v>
      </c>
      <c r="AY179" s="252" t="s">
        <v>138</v>
      </c>
    </row>
    <row r="180" s="13" customFormat="1">
      <c r="A180" s="13"/>
      <c r="B180" s="219"/>
      <c r="C180" s="220"/>
      <c r="D180" s="221" t="s">
        <v>148</v>
      </c>
      <c r="E180" s="222" t="s">
        <v>19</v>
      </c>
      <c r="F180" s="223" t="s">
        <v>273</v>
      </c>
      <c r="G180" s="220"/>
      <c r="H180" s="224">
        <v>18.800000000000001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148</v>
      </c>
      <c r="AU180" s="230" t="s">
        <v>139</v>
      </c>
      <c r="AV180" s="13" t="s">
        <v>82</v>
      </c>
      <c r="AW180" s="13" t="s">
        <v>33</v>
      </c>
      <c r="AX180" s="13" t="s">
        <v>72</v>
      </c>
      <c r="AY180" s="230" t="s">
        <v>138</v>
      </c>
    </row>
    <row r="181" s="15" customFormat="1">
      <c r="A181" s="15"/>
      <c r="B181" s="243"/>
      <c r="C181" s="244"/>
      <c r="D181" s="221" t="s">
        <v>148</v>
      </c>
      <c r="E181" s="245" t="s">
        <v>19</v>
      </c>
      <c r="F181" s="246" t="s">
        <v>274</v>
      </c>
      <c r="G181" s="244"/>
      <c r="H181" s="245" t="s">
        <v>19</v>
      </c>
      <c r="I181" s="247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2" t="s">
        <v>148</v>
      </c>
      <c r="AU181" s="252" t="s">
        <v>139</v>
      </c>
      <c r="AV181" s="15" t="s">
        <v>80</v>
      </c>
      <c r="AW181" s="15" t="s">
        <v>33</v>
      </c>
      <c r="AX181" s="15" t="s">
        <v>72</v>
      </c>
      <c r="AY181" s="252" t="s">
        <v>138</v>
      </c>
    </row>
    <row r="182" s="13" customFormat="1">
      <c r="A182" s="13"/>
      <c r="B182" s="219"/>
      <c r="C182" s="220"/>
      <c r="D182" s="221" t="s">
        <v>148</v>
      </c>
      <c r="E182" s="222" t="s">
        <v>19</v>
      </c>
      <c r="F182" s="223" t="s">
        <v>275</v>
      </c>
      <c r="G182" s="220"/>
      <c r="H182" s="224">
        <v>1.8300000000000001</v>
      </c>
      <c r="I182" s="225"/>
      <c r="J182" s="220"/>
      <c r="K182" s="220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148</v>
      </c>
      <c r="AU182" s="230" t="s">
        <v>139</v>
      </c>
      <c r="AV182" s="13" t="s">
        <v>82</v>
      </c>
      <c r="AW182" s="13" t="s">
        <v>33</v>
      </c>
      <c r="AX182" s="13" t="s">
        <v>72</v>
      </c>
      <c r="AY182" s="230" t="s">
        <v>138</v>
      </c>
    </row>
    <row r="183" s="14" customFormat="1">
      <c r="A183" s="14"/>
      <c r="B183" s="231"/>
      <c r="C183" s="232"/>
      <c r="D183" s="221" t="s">
        <v>148</v>
      </c>
      <c r="E183" s="233" t="s">
        <v>19</v>
      </c>
      <c r="F183" s="234" t="s">
        <v>151</v>
      </c>
      <c r="G183" s="232"/>
      <c r="H183" s="235">
        <v>20.629999999999999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148</v>
      </c>
      <c r="AU183" s="241" t="s">
        <v>139</v>
      </c>
      <c r="AV183" s="14" t="s">
        <v>139</v>
      </c>
      <c r="AW183" s="14" t="s">
        <v>33</v>
      </c>
      <c r="AX183" s="14" t="s">
        <v>80</v>
      </c>
      <c r="AY183" s="241" t="s">
        <v>138</v>
      </c>
    </row>
    <row r="184" s="2" customFormat="1" ht="21.75" customHeight="1">
      <c r="A184" s="40"/>
      <c r="B184" s="41"/>
      <c r="C184" s="206" t="s">
        <v>276</v>
      </c>
      <c r="D184" s="206" t="s">
        <v>141</v>
      </c>
      <c r="E184" s="207" t="s">
        <v>277</v>
      </c>
      <c r="F184" s="208" t="s">
        <v>278</v>
      </c>
      <c r="G184" s="209" t="s">
        <v>200</v>
      </c>
      <c r="H184" s="210">
        <v>6.5999999999999996</v>
      </c>
      <c r="I184" s="211"/>
      <c r="J184" s="212">
        <f>ROUND(I184*H184,2)</f>
        <v>0</v>
      </c>
      <c r="K184" s="208" t="s">
        <v>145</v>
      </c>
      <c r="L184" s="46"/>
      <c r="M184" s="213" t="s">
        <v>19</v>
      </c>
      <c r="N184" s="214" t="s">
        <v>43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146</v>
      </c>
      <c r="AT184" s="217" t="s">
        <v>141</v>
      </c>
      <c r="AU184" s="217" t="s">
        <v>139</v>
      </c>
      <c r="AY184" s="19" t="s">
        <v>138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80</v>
      </c>
      <c r="BK184" s="218">
        <f>ROUND(I184*H184,2)</f>
        <v>0</v>
      </c>
      <c r="BL184" s="19" t="s">
        <v>146</v>
      </c>
      <c r="BM184" s="217" t="s">
        <v>279</v>
      </c>
    </row>
    <row r="185" s="13" customFormat="1">
      <c r="A185" s="13"/>
      <c r="B185" s="219"/>
      <c r="C185" s="220"/>
      <c r="D185" s="221" t="s">
        <v>148</v>
      </c>
      <c r="E185" s="222" t="s">
        <v>19</v>
      </c>
      <c r="F185" s="223" t="s">
        <v>280</v>
      </c>
      <c r="G185" s="220"/>
      <c r="H185" s="224">
        <v>6.5999999999999996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148</v>
      </c>
      <c r="AU185" s="230" t="s">
        <v>139</v>
      </c>
      <c r="AV185" s="13" t="s">
        <v>82</v>
      </c>
      <c r="AW185" s="13" t="s">
        <v>33</v>
      </c>
      <c r="AX185" s="13" t="s">
        <v>72</v>
      </c>
      <c r="AY185" s="230" t="s">
        <v>138</v>
      </c>
    </row>
    <row r="186" s="14" customFormat="1">
      <c r="A186" s="14"/>
      <c r="B186" s="231"/>
      <c r="C186" s="232"/>
      <c r="D186" s="221" t="s">
        <v>148</v>
      </c>
      <c r="E186" s="233" t="s">
        <v>19</v>
      </c>
      <c r="F186" s="234" t="s">
        <v>151</v>
      </c>
      <c r="G186" s="232"/>
      <c r="H186" s="235">
        <v>6.5999999999999996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148</v>
      </c>
      <c r="AU186" s="241" t="s">
        <v>139</v>
      </c>
      <c r="AV186" s="14" t="s">
        <v>139</v>
      </c>
      <c r="AW186" s="14" t="s">
        <v>33</v>
      </c>
      <c r="AX186" s="14" t="s">
        <v>80</v>
      </c>
      <c r="AY186" s="241" t="s">
        <v>138</v>
      </c>
    </row>
    <row r="187" s="12" customFormat="1" ht="20.88" customHeight="1">
      <c r="A187" s="12"/>
      <c r="B187" s="190"/>
      <c r="C187" s="191"/>
      <c r="D187" s="192" t="s">
        <v>71</v>
      </c>
      <c r="E187" s="204" t="s">
        <v>281</v>
      </c>
      <c r="F187" s="204" t="s">
        <v>282</v>
      </c>
      <c r="G187" s="191"/>
      <c r="H187" s="191"/>
      <c r="I187" s="194"/>
      <c r="J187" s="205">
        <f>BK187</f>
        <v>0</v>
      </c>
      <c r="K187" s="191"/>
      <c r="L187" s="196"/>
      <c r="M187" s="197"/>
      <c r="N187" s="198"/>
      <c r="O187" s="198"/>
      <c r="P187" s="199">
        <f>SUM(P188:P191)</f>
        <v>0</v>
      </c>
      <c r="Q187" s="198"/>
      <c r="R187" s="199">
        <f>SUM(R188:R191)</f>
        <v>0.16922549999999997</v>
      </c>
      <c r="S187" s="198"/>
      <c r="T187" s="200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80</v>
      </c>
      <c r="AT187" s="202" t="s">
        <v>71</v>
      </c>
      <c r="AU187" s="202" t="s">
        <v>82</v>
      </c>
      <c r="AY187" s="201" t="s">
        <v>138</v>
      </c>
      <c r="BK187" s="203">
        <f>SUM(BK188:BK191)</f>
        <v>0</v>
      </c>
    </row>
    <row r="188" s="2" customFormat="1">
      <c r="A188" s="40"/>
      <c r="B188" s="41"/>
      <c r="C188" s="206" t="s">
        <v>283</v>
      </c>
      <c r="D188" s="206" t="s">
        <v>141</v>
      </c>
      <c r="E188" s="207" t="s">
        <v>284</v>
      </c>
      <c r="F188" s="208" t="s">
        <v>285</v>
      </c>
      <c r="G188" s="209" t="s">
        <v>144</v>
      </c>
      <c r="H188" s="210">
        <v>0.074999999999999997</v>
      </c>
      <c r="I188" s="211"/>
      <c r="J188" s="212">
        <f>ROUND(I188*H188,2)</f>
        <v>0</v>
      </c>
      <c r="K188" s="208" t="s">
        <v>145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2.2563399999999998</v>
      </c>
      <c r="R188" s="215">
        <f>Q188*H188</f>
        <v>0.16922549999999997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146</v>
      </c>
      <c r="AT188" s="217" t="s">
        <v>141</v>
      </c>
      <c r="AU188" s="217" t="s">
        <v>139</v>
      </c>
      <c r="AY188" s="19" t="s">
        <v>138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146</v>
      </c>
      <c r="BM188" s="217" t="s">
        <v>286</v>
      </c>
    </row>
    <row r="189" s="15" customFormat="1">
      <c r="A189" s="15"/>
      <c r="B189" s="243"/>
      <c r="C189" s="244"/>
      <c r="D189" s="221" t="s">
        <v>148</v>
      </c>
      <c r="E189" s="245" t="s">
        <v>19</v>
      </c>
      <c r="F189" s="246" t="s">
        <v>287</v>
      </c>
      <c r="G189" s="244"/>
      <c r="H189" s="245" t="s">
        <v>19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2" t="s">
        <v>148</v>
      </c>
      <c r="AU189" s="252" t="s">
        <v>139</v>
      </c>
      <c r="AV189" s="15" t="s">
        <v>80</v>
      </c>
      <c r="AW189" s="15" t="s">
        <v>33</v>
      </c>
      <c r="AX189" s="15" t="s">
        <v>72</v>
      </c>
      <c r="AY189" s="252" t="s">
        <v>138</v>
      </c>
    </row>
    <row r="190" s="13" customFormat="1">
      <c r="A190" s="13"/>
      <c r="B190" s="219"/>
      <c r="C190" s="220"/>
      <c r="D190" s="221" t="s">
        <v>148</v>
      </c>
      <c r="E190" s="222" t="s">
        <v>19</v>
      </c>
      <c r="F190" s="223" t="s">
        <v>288</v>
      </c>
      <c r="G190" s="220"/>
      <c r="H190" s="224">
        <v>0.074999999999999997</v>
      </c>
      <c r="I190" s="225"/>
      <c r="J190" s="220"/>
      <c r="K190" s="220"/>
      <c r="L190" s="226"/>
      <c r="M190" s="227"/>
      <c r="N190" s="228"/>
      <c r="O190" s="228"/>
      <c r="P190" s="228"/>
      <c r="Q190" s="228"/>
      <c r="R190" s="228"/>
      <c r="S190" s="228"/>
      <c r="T190" s="22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0" t="s">
        <v>148</v>
      </c>
      <c r="AU190" s="230" t="s">
        <v>139</v>
      </c>
      <c r="AV190" s="13" t="s">
        <v>82</v>
      </c>
      <c r="AW190" s="13" t="s">
        <v>33</v>
      </c>
      <c r="AX190" s="13" t="s">
        <v>72</v>
      </c>
      <c r="AY190" s="230" t="s">
        <v>138</v>
      </c>
    </row>
    <row r="191" s="14" customFormat="1">
      <c r="A191" s="14"/>
      <c r="B191" s="231"/>
      <c r="C191" s="232"/>
      <c r="D191" s="221" t="s">
        <v>148</v>
      </c>
      <c r="E191" s="233" t="s">
        <v>19</v>
      </c>
      <c r="F191" s="234" t="s">
        <v>151</v>
      </c>
      <c r="G191" s="232"/>
      <c r="H191" s="235">
        <v>0.074999999999999997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148</v>
      </c>
      <c r="AU191" s="241" t="s">
        <v>139</v>
      </c>
      <c r="AV191" s="14" t="s">
        <v>139</v>
      </c>
      <c r="AW191" s="14" t="s">
        <v>33</v>
      </c>
      <c r="AX191" s="14" t="s">
        <v>80</v>
      </c>
      <c r="AY191" s="241" t="s">
        <v>138</v>
      </c>
    </row>
    <row r="192" s="12" customFormat="1" ht="20.88" customHeight="1">
      <c r="A192" s="12"/>
      <c r="B192" s="190"/>
      <c r="C192" s="191"/>
      <c r="D192" s="192" t="s">
        <v>71</v>
      </c>
      <c r="E192" s="204" t="s">
        <v>289</v>
      </c>
      <c r="F192" s="204" t="s">
        <v>290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SUM(P193:P194)</f>
        <v>0</v>
      </c>
      <c r="Q192" s="198"/>
      <c r="R192" s="199">
        <f>SUM(R193:R194)</f>
        <v>0.0014</v>
      </c>
      <c r="S192" s="198"/>
      <c r="T192" s="200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80</v>
      </c>
      <c r="AT192" s="202" t="s">
        <v>71</v>
      </c>
      <c r="AU192" s="202" t="s">
        <v>82</v>
      </c>
      <c r="AY192" s="201" t="s">
        <v>138</v>
      </c>
      <c r="BK192" s="203">
        <f>SUM(BK193:BK194)</f>
        <v>0</v>
      </c>
    </row>
    <row r="193" s="2" customFormat="1" ht="16.5" customHeight="1">
      <c r="A193" s="40"/>
      <c r="B193" s="41"/>
      <c r="C193" s="206" t="s">
        <v>291</v>
      </c>
      <c r="D193" s="206" t="s">
        <v>141</v>
      </c>
      <c r="E193" s="207" t="s">
        <v>292</v>
      </c>
      <c r="F193" s="208" t="s">
        <v>293</v>
      </c>
      <c r="G193" s="209" t="s">
        <v>192</v>
      </c>
      <c r="H193" s="210">
        <v>4</v>
      </c>
      <c r="I193" s="211"/>
      <c r="J193" s="212">
        <f>ROUND(I193*H193,2)</f>
        <v>0</v>
      </c>
      <c r="K193" s="208" t="s">
        <v>145</v>
      </c>
      <c r="L193" s="46"/>
      <c r="M193" s="213" t="s">
        <v>19</v>
      </c>
      <c r="N193" s="214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146</v>
      </c>
      <c r="AT193" s="217" t="s">
        <v>141</v>
      </c>
      <c r="AU193" s="217" t="s">
        <v>139</v>
      </c>
      <c r="AY193" s="19" t="s">
        <v>138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146</v>
      </c>
      <c r="BM193" s="217" t="s">
        <v>294</v>
      </c>
    </row>
    <row r="194" s="2" customFormat="1" ht="16.5" customHeight="1">
      <c r="A194" s="40"/>
      <c r="B194" s="41"/>
      <c r="C194" s="253" t="s">
        <v>295</v>
      </c>
      <c r="D194" s="253" t="s">
        <v>175</v>
      </c>
      <c r="E194" s="255" t="s">
        <v>296</v>
      </c>
      <c r="F194" s="256" t="s">
        <v>297</v>
      </c>
      <c r="G194" s="257" t="s">
        <v>192</v>
      </c>
      <c r="H194" s="258">
        <v>4</v>
      </c>
      <c r="I194" s="259"/>
      <c r="J194" s="260">
        <f>ROUND(I194*H194,2)</f>
        <v>0</v>
      </c>
      <c r="K194" s="256" t="s">
        <v>145</v>
      </c>
      <c r="L194" s="261"/>
      <c r="M194" s="262" t="s">
        <v>19</v>
      </c>
      <c r="N194" s="263" t="s">
        <v>43</v>
      </c>
      <c r="O194" s="86"/>
      <c r="P194" s="215">
        <f>O194*H194</f>
        <v>0</v>
      </c>
      <c r="Q194" s="215">
        <v>0.00035</v>
      </c>
      <c r="R194" s="215">
        <f>Q194*H194</f>
        <v>0.0014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178</v>
      </c>
      <c r="AT194" s="217" t="s">
        <v>175</v>
      </c>
      <c r="AU194" s="217" t="s">
        <v>139</v>
      </c>
      <c r="AY194" s="19" t="s">
        <v>138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146</v>
      </c>
      <c r="BM194" s="217" t="s">
        <v>298</v>
      </c>
    </row>
    <row r="195" s="12" customFormat="1" ht="22.8" customHeight="1">
      <c r="A195" s="12"/>
      <c r="B195" s="190"/>
      <c r="C195" s="191"/>
      <c r="D195" s="192" t="s">
        <v>71</v>
      </c>
      <c r="E195" s="204" t="s">
        <v>189</v>
      </c>
      <c r="F195" s="204" t="s">
        <v>299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P196+P213+P220</f>
        <v>0</v>
      </c>
      <c r="Q195" s="198"/>
      <c r="R195" s="199">
        <f>R196+R213+R220</f>
        <v>0.15108674999999999</v>
      </c>
      <c r="S195" s="198"/>
      <c r="T195" s="200">
        <f>T196+T213+T220</f>
        <v>9.8157019999999999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80</v>
      </c>
      <c r="AT195" s="202" t="s">
        <v>71</v>
      </c>
      <c r="AU195" s="202" t="s">
        <v>80</v>
      </c>
      <c r="AY195" s="201" t="s">
        <v>138</v>
      </c>
      <c r="BK195" s="203">
        <f>BK196+BK213+BK220</f>
        <v>0</v>
      </c>
    </row>
    <row r="196" s="12" customFormat="1" ht="20.88" customHeight="1">
      <c r="A196" s="12"/>
      <c r="B196" s="190"/>
      <c r="C196" s="191"/>
      <c r="D196" s="192" t="s">
        <v>71</v>
      </c>
      <c r="E196" s="204" t="s">
        <v>300</v>
      </c>
      <c r="F196" s="204" t="s">
        <v>301</v>
      </c>
      <c r="G196" s="191"/>
      <c r="H196" s="191"/>
      <c r="I196" s="194"/>
      <c r="J196" s="205">
        <f>BK196</f>
        <v>0</v>
      </c>
      <c r="K196" s="191"/>
      <c r="L196" s="196"/>
      <c r="M196" s="197"/>
      <c r="N196" s="198"/>
      <c r="O196" s="198"/>
      <c r="P196" s="199">
        <f>SUM(P197:P212)</f>
        <v>0</v>
      </c>
      <c r="Q196" s="198"/>
      <c r="R196" s="199">
        <f>SUM(R197:R212)</f>
        <v>0.026886749999999997</v>
      </c>
      <c r="S196" s="198"/>
      <c r="T196" s="200">
        <f>SUM(T197:T212)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80</v>
      </c>
      <c r="AT196" s="202" t="s">
        <v>71</v>
      </c>
      <c r="AU196" s="202" t="s">
        <v>82</v>
      </c>
      <c r="AY196" s="201" t="s">
        <v>138</v>
      </c>
      <c r="BK196" s="203">
        <f>SUM(BK197:BK212)</f>
        <v>0</v>
      </c>
    </row>
    <row r="197" s="2" customFormat="1">
      <c r="A197" s="40"/>
      <c r="B197" s="41"/>
      <c r="C197" s="206" t="s">
        <v>302</v>
      </c>
      <c r="D197" s="206" t="s">
        <v>141</v>
      </c>
      <c r="E197" s="207" t="s">
        <v>303</v>
      </c>
      <c r="F197" s="208" t="s">
        <v>304</v>
      </c>
      <c r="G197" s="209" t="s">
        <v>163</v>
      </c>
      <c r="H197" s="210">
        <v>219.30500000000001</v>
      </c>
      <c r="I197" s="211"/>
      <c r="J197" s="212">
        <f>ROUND(I197*H197,2)</f>
        <v>0</v>
      </c>
      <c r="K197" s="208" t="s">
        <v>145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146</v>
      </c>
      <c r="AT197" s="217" t="s">
        <v>141</v>
      </c>
      <c r="AU197" s="217" t="s">
        <v>139</v>
      </c>
      <c r="AY197" s="19" t="s">
        <v>138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146</v>
      </c>
      <c r="BM197" s="217" t="s">
        <v>305</v>
      </c>
    </row>
    <row r="198" s="15" customFormat="1">
      <c r="A198" s="15"/>
      <c r="B198" s="243"/>
      <c r="C198" s="244"/>
      <c r="D198" s="221" t="s">
        <v>148</v>
      </c>
      <c r="E198" s="245" t="s">
        <v>19</v>
      </c>
      <c r="F198" s="246" t="s">
        <v>306</v>
      </c>
      <c r="G198" s="244"/>
      <c r="H198" s="245" t="s">
        <v>19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2" t="s">
        <v>148</v>
      </c>
      <c r="AU198" s="252" t="s">
        <v>139</v>
      </c>
      <c r="AV198" s="15" t="s">
        <v>80</v>
      </c>
      <c r="AW198" s="15" t="s">
        <v>33</v>
      </c>
      <c r="AX198" s="15" t="s">
        <v>72</v>
      </c>
      <c r="AY198" s="252" t="s">
        <v>138</v>
      </c>
    </row>
    <row r="199" s="13" customFormat="1">
      <c r="A199" s="13"/>
      <c r="B199" s="219"/>
      <c r="C199" s="220"/>
      <c r="D199" s="221" t="s">
        <v>148</v>
      </c>
      <c r="E199" s="222" t="s">
        <v>19</v>
      </c>
      <c r="F199" s="223" t="s">
        <v>307</v>
      </c>
      <c r="G199" s="220"/>
      <c r="H199" s="224">
        <v>94.870000000000005</v>
      </c>
      <c r="I199" s="225"/>
      <c r="J199" s="220"/>
      <c r="K199" s="220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148</v>
      </c>
      <c r="AU199" s="230" t="s">
        <v>139</v>
      </c>
      <c r="AV199" s="13" t="s">
        <v>82</v>
      </c>
      <c r="AW199" s="13" t="s">
        <v>33</v>
      </c>
      <c r="AX199" s="13" t="s">
        <v>72</v>
      </c>
      <c r="AY199" s="230" t="s">
        <v>138</v>
      </c>
    </row>
    <row r="200" s="13" customFormat="1">
      <c r="A200" s="13"/>
      <c r="B200" s="219"/>
      <c r="C200" s="220"/>
      <c r="D200" s="221" t="s">
        <v>148</v>
      </c>
      <c r="E200" s="222" t="s">
        <v>19</v>
      </c>
      <c r="F200" s="223" t="s">
        <v>308</v>
      </c>
      <c r="G200" s="220"/>
      <c r="H200" s="224">
        <v>124.435</v>
      </c>
      <c r="I200" s="225"/>
      <c r="J200" s="220"/>
      <c r="K200" s="220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148</v>
      </c>
      <c r="AU200" s="230" t="s">
        <v>139</v>
      </c>
      <c r="AV200" s="13" t="s">
        <v>82</v>
      </c>
      <c r="AW200" s="13" t="s">
        <v>33</v>
      </c>
      <c r="AX200" s="13" t="s">
        <v>72</v>
      </c>
      <c r="AY200" s="230" t="s">
        <v>138</v>
      </c>
    </row>
    <row r="201" s="14" customFormat="1">
      <c r="A201" s="14"/>
      <c r="B201" s="231"/>
      <c r="C201" s="232"/>
      <c r="D201" s="221" t="s">
        <v>148</v>
      </c>
      <c r="E201" s="233" t="s">
        <v>19</v>
      </c>
      <c r="F201" s="234" t="s">
        <v>151</v>
      </c>
      <c r="G201" s="232"/>
      <c r="H201" s="235">
        <v>219.30500000000001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1" t="s">
        <v>148</v>
      </c>
      <c r="AU201" s="241" t="s">
        <v>139</v>
      </c>
      <c r="AV201" s="14" t="s">
        <v>139</v>
      </c>
      <c r="AW201" s="14" t="s">
        <v>33</v>
      </c>
      <c r="AX201" s="14" t="s">
        <v>80</v>
      </c>
      <c r="AY201" s="241" t="s">
        <v>138</v>
      </c>
    </row>
    <row r="202" s="2" customFormat="1">
      <c r="A202" s="40"/>
      <c r="B202" s="41"/>
      <c r="C202" s="206" t="s">
        <v>309</v>
      </c>
      <c r="D202" s="206" t="s">
        <v>141</v>
      </c>
      <c r="E202" s="207" t="s">
        <v>310</v>
      </c>
      <c r="F202" s="208" t="s">
        <v>311</v>
      </c>
      <c r="G202" s="209" t="s">
        <v>163</v>
      </c>
      <c r="H202" s="210">
        <v>6579.1499999999996</v>
      </c>
      <c r="I202" s="211"/>
      <c r="J202" s="212">
        <f>ROUND(I202*H202,2)</f>
        <v>0</v>
      </c>
      <c r="K202" s="208" t="s">
        <v>145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146</v>
      </c>
      <c r="AT202" s="217" t="s">
        <v>141</v>
      </c>
      <c r="AU202" s="217" t="s">
        <v>139</v>
      </c>
      <c r="AY202" s="19" t="s">
        <v>138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146</v>
      </c>
      <c r="BM202" s="217" t="s">
        <v>312</v>
      </c>
    </row>
    <row r="203" s="15" customFormat="1">
      <c r="A203" s="15"/>
      <c r="B203" s="243"/>
      <c r="C203" s="244"/>
      <c r="D203" s="221" t="s">
        <v>148</v>
      </c>
      <c r="E203" s="245" t="s">
        <v>19</v>
      </c>
      <c r="F203" s="246" t="s">
        <v>313</v>
      </c>
      <c r="G203" s="244"/>
      <c r="H203" s="245" t="s">
        <v>19</v>
      </c>
      <c r="I203" s="247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2" t="s">
        <v>148</v>
      </c>
      <c r="AU203" s="252" t="s">
        <v>139</v>
      </c>
      <c r="AV203" s="15" t="s">
        <v>80</v>
      </c>
      <c r="AW203" s="15" t="s">
        <v>33</v>
      </c>
      <c r="AX203" s="15" t="s">
        <v>72</v>
      </c>
      <c r="AY203" s="252" t="s">
        <v>138</v>
      </c>
    </row>
    <row r="204" s="13" customFormat="1">
      <c r="A204" s="13"/>
      <c r="B204" s="219"/>
      <c r="C204" s="220"/>
      <c r="D204" s="221" t="s">
        <v>148</v>
      </c>
      <c r="E204" s="222" t="s">
        <v>19</v>
      </c>
      <c r="F204" s="223" t="s">
        <v>314</v>
      </c>
      <c r="G204" s="220"/>
      <c r="H204" s="224">
        <v>6579.1499999999996</v>
      </c>
      <c r="I204" s="225"/>
      <c r="J204" s="220"/>
      <c r="K204" s="220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148</v>
      </c>
      <c r="AU204" s="230" t="s">
        <v>139</v>
      </c>
      <c r="AV204" s="13" t="s">
        <v>82</v>
      </c>
      <c r="AW204" s="13" t="s">
        <v>33</v>
      </c>
      <c r="AX204" s="13" t="s">
        <v>72</v>
      </c>
      <c r="AY204" s="230" t="s">
        <v>138</v>
      </c>
    </row>
    <row r="205" s="14" customFormat="1">
      <c r="A205" s="14"/>
      <c r="B205" s="231"/>
      <c r="C205" s="232"/>
      <c r="D205" s="221" t="s">
        <v>148</v>
      </c>
      <c r="E205" s="233" t="s">
        <v>19</v>
      </c>
      <c r="F205" s="234" t="s">
        <v>151</v>
      </c>
      <c r="G205" s="232"/>
      <c r="H205" s="235">
        <v>6579.1499999999996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1" t="s">
        <v>148</v>
      </c>
      <c r="AU205" s="241" t="s">
        <v>139</v>
      </c>
      <c r="AV205" s="14" t="s">
        <v>139</v>
      </c>
      <c r="AW205" s="14" t="s">
        <v>33</v>
      </c>
      <c r="AX205" s="14" t="s">
        <v>80</v>
      </c>
      <c r="AY205" s="241" t="s">
        <v>138</v>
      </c>
    </row>
    <row r="206" s="2" customFormat="1">
      <c r="A206" s="40"/>
      <c r="B206" s="41"/>
      <c r="C206" s="206" t="s">
        <v>315</v>
      </c>
      <c r="D206" s="206" t="s">
        <v>141</v>
      </c>
      <c r="E206" s="207" t="s">
        <v>316</v>
      </c>
      <c r="F206" s="208" t="s">
        <v>317</v>
      </c>
      <c r="G206" s="209" t="s">
        <v>163</v>
      </c>
      <c r="H206" s="210">
        <v>219.30500000000001</v>
      </c>
      <c r="I206" s="211"/>
      <c r="J206" s="212">
        <f>ROUND(I206*H206,2)</f>
        <v>0</v>
      </c>
      <c r="K206" s="208" t="s">
        <v>145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146</v>
      </c>
      <c r="AT206" s="217" t="s">
        <v>141</v>
      </c>
      <c r="AU206" s="217" t="s">
        <v>139</v>
      </c>
      <c r="AY206" s="19" t="s">
        <v>138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146</v>
      </c>
      <c r="BM206" s="217" t="s">
        <v>318</v>
      </c>
    </row>
    <row r="207" s="2" customFormat="1">
      <c r="A207" s="40"/>
      <c r="B207" s="41"/>
      <c r="C207" s="206" t="s">
        <v>319</v>
      </c>
      <c r="D207" s="206" t="s">
        <v>141</v>
      </c>
      <c r="E207" s="207" t="s">
        <v>320</v>
      </c>
      <c r="F207" s="208" t="s">
        <v>321</v>
      </c>
      <c r="G207" s="209" t="s">
        <v>163</v>
      </c>
      <c r="H207" s="210">
        <v>42.899999999999999</v>
      </c>
      <c r="I207" s="211"/>
      <c r="J207" s="212">
        <f>ROUND(I207*H207,2)</f>
        <v>0</v>
      </c>
      <c r="K207" s="208" t="s">
        <v>145</v>
      </c>
      <c r="L207" s="46"/>
      <c r="M207" s="213" t="s">
        <v>19</v>
      </c>
      <c r="N207" s="214" t="s">
        <v>43</v>
      </c>
      <c r="O207" s="86"/>
      <c r="P207" s="215">
        <f>O207*H207</f>
        <v>0</v>
      </c>
      <c r="Q207" s="215">
        <v>0.00012999999999999999</v>
      </c>
      <c r="R207" s="215">
        <f>Q207*H207</f>
        <v>0.0055769999999999995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146</v>
      </c>
      <c r="AT207" s="217" t="s">
        <v>141</v>
      </c>
      <c r="AU207" s="217" t="s">
        <v>139</v>
      </c>
      <c r="AY207" s="19" t="s">
        <v>138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146</v>
      </c>
      <c r="BM207" s="217" t="s">
        <v>322</v>
      </c>
    </row>
    <row r="208" s="13" customFormat="1">
      <c r="A208" s="13"/>
      <c r="B208" s="219"/>
      <c r="C208" s="220"/>
      <c r="D208" s="221" t="s">
        <v>148</v>
      </c>
      <c r="E208" s="222" t="s">
        <v>19</v>
      </c>
      <c r="F208" s="223" t="s">
        <v>323</v>
      </c>
      <c r="G208" s="220"/>
      <c r="H208" s="224">
        <v>42.899999999999999</v>
      </c>
      <c r="I208" s="225"/>
      <c r="J208" s="220"/>
      <c r="K208" s="220"/>
      <c r="L208" s="226"/>
      <c r="M208" s="227"/>
      <c r="N208" s="228"/>
      <c r="O208" s="228"/>
      <c r="P208" s="228"/>
      <c r="Q208" s="228"/>
      <c r="R208" s="228"/>
      <c r="S208" s="228"/>
      <c r="T208" s="22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0" t="s">
        <v>148</v>
      </c>
      <c r="AU208" s="230" t="s">
        <v>139</v>
      </c>
      <c r="AV208" s="13" t="s">
        <v>82</v>
      </c>
      <c r="AW208" s="13" t="s">
        <v>33</v>
      </c>
      <c r="AX208" s="13" t="s">
        <v>72</v>
      </c>
      <c r="AY208" s="230" t="s">
        <v>138</v>
      </c>
    </row>
    <row r="209" s="14" customFormat="1">
      <c r="A209" s="14"/>
      <c r="B209" s="231"/>
      <c r="C209" s="232"/>
      <c r="D209" s="221" t="s">
        <v>148</v>
      </c>
      <c r="E209" s="233" t="s">
        <v>19</v>
      </c>
      <c r="F209" s="234" t="s">
        <v>151</v>
      </c>
      <c r="G209" s="232"/>
      <c r="H209" s="235">
        <v>42.899999999999999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1" t="s">
        <v>148</v>
      </c>
      <c r="AU209" s="241" t="s">
        <v>139</v>
      </c>
      <c r="AV209" s="14" t="s">
        <v>139</v>
      </c>
      <c r="AW209" s="14" t="s">
        <v>33</v>
      </c>
      <c r="AX209" s="14" t="s">
        <v>80</v>
      </c>
      <c r="AY209" s="241" t="s">
        <v>138</v>
      </c>
    </row>
    <row r="210" s="2" customFormat="1">
      <c r="A210" s="40"/>
      <c r="B210" s="41"/>
      <c r="C210" s="206" t="s">
        <v>324</v>
      </c>
      <c r="D210" s="206" t="s">
        <v>141</v>
      </c>
      <c r="E210" s="207" t="s">
        <v>325</v>
      </c>
      <c r="F210" s="208" t="s">
        <v>326</v>
      </c>
      <c r="G210" s="209" t="s">
        <v>163</v>
      </c>
      <c r="H210" s="210">
        <v>101.47499999999999</v>
      </c>
      <c r="I210" s="211"/>
      <c r="J210" s="212">
        <f>ROUND(I210*H210,2)</f>
        <v>0</v>
      </c>
      <c r="K210" s="208" t="s">
        <v>145</v>
      </c>
      <c r="L210" s="46"/>
      <c r="M210" s="213" t="s">
        <v>19</v>
      </c>
      <c r="N210" s="214" t="s">
        <v>43</v>
      </c>
      <c r="O210" s="86"/>
      <c r="P210" s="215">
        <f>O210*H210</f>
        <v>0</v>
      </c>
      <c r="Q210" s="215">
        <v>0.00021000000000000001</v>
      </c>
      <c r="R210" s="215">
        <f>Q210*H210</f>
        <v>0.021309749999999999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146</v>
      </c>
      <c r="AT210" s="217" t="s">
        <v>141</v>
      </c>
      <c r="AU210" s="217" t="s">
        <v>139</v>
      </c>
      <c r="AY210" s="19" t="s">
        <v>138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80</v>
      </c>
      <c r="BK210" s="218">
        <f>ROUND(I210*H210,2)</f>
        <v>0</v>
      </c>
      <c r="BL210" s="19" t="s">
        <v>146</v>
      </c>
      <c r="BM210" s="217" t="s">
        <v>327</v>
      </c>
    </row>
    <row r="211" s="13" customFormat="1">
      <c r="A211" s="13"/>
      <c r="B211" s="219"/>
      <c r="C211" s="220"/>
      <c r="D211" s="221" t="s">
        <v>148</v>
      </c>
      <c r="E211" s="222" t="s">
        <v>19</v>
      </c>
      <c r="F211" s="223" t="s">
        <v>328</v>
      </c>
      <c r="G211" s="220"/>
      <c r="H211" s="224">
        <v>101.47499999999999</v>
      </c>
      <c r="I211" s="225"/>
      <c r="J211" s="220"/>
      <c r="K211" s="220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148</v>
      </c>
      <c r="AU211" s="230" t="s">
        <v>139</v>
      </c>
      <c r="AV211" s="13" t="s">
        <v>82</v>
      </c>
      <c r="AW211" s="13" t="s">
        <v>33</v>
      </c>
      <c r="AX211" s="13" t="s">
        <v>72</v>
      </c>
      <c r="AY211" s="230" t="s">
        <v>138</v>
      </c>
    </row>
    <row r="212" s="14" customFormat="1">
      <c r="A212" s="14"/>
      <c r="B212" s="231"/>
      <c r="C212" s="232"/>
      <c r="D212" s="221" t="s">
        <v>148</v>
      </c>
      <c r="E212" s="233" t="s">
        <v>19</v>
      </c>
      <c r="F212" s="234" t="s">
        <v>151</v>
      </c>
      <c r="G212" s="232"/>
      <c r="H212" s="235">
        <v>101.47499999999999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148</v>
      </c>
      <c r="AU212" s="241" t="s">
        <v>139</v>
      </c>
      <c r="AV212" s="14" t="s">
        <v>139</v>
      </c>
      <c r="AW212" s="14" t="s">
        <v>33</v>
      </c>
      <c r="AX212" s="14" t="s">
        <v>80</v>
      </c>
      <c r="AY212" s="241" t="s">
        <v>138</v>
      </c>
    </row>
    <row r="213" s="12" customFormat="1" ht="20.88" customHeight="1">
      <c r="A213" s="12"/>
      <c r="B213" s="190"/>
      <c r="C213" s="191"/>
      <c r="D213" s="192" t="s">
        <v>71</v>
      </c>
      <c r="E213" s="204" t="s">
        <v>329</v>
      </c>
      <c r="F213" s="204" t="s">
        <v>330</v>
      </c>
      <c r="G213" s="191"/>
      <c r="H213" s="191"/>
      <c r="I213" s="194"/>
      <c r="J213" s="205">
        <f>BK213</f>
        <v>0</v>
      </c>
      <c r="K213" s="191"/>
      <c r="L213" s="196"/>
      <c r="M213" s="197"/>
      <c r="N213" s="198"/>
      <c r="O213" s="198"/>
      <c r="P213" s="199">
        <f>SUM(P214:P219)</f>
        <v>0</v>
      </c>
      <c r="Q213" s="198"/>
      <c r="R213" s="199">
        <f>SUM(R214:R219)</f>
        <v>0.0057750000000000006</v>
      </c>
      <c r="S213" s="198"/>
      <c r="T213" s="200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80</v>
      </c>
      <c r="AT213" s="202" t="s">
        <v>71</v>
      </c>
      <c r="AU213" s="202" t="s">
        <v>82</v>
      </c>
      <c r="AY213" s="201" t="s">
        <v>138</v>
      </c>
      <c r="BK213" s="203">
        <f>SUM(BK214:BK219)</f>
        <v>0</v>
      </c>
    </row>
    <row r="214" s="2" customFormat="1">
      <c r="A214" s="40"/>
      <c r="B214" s="41"/>
      <c r="C214" s="206" t="s">
        <v>331</v>
      </c>
      <c r="D214" s="206" t="s">
        <v>141</v>
      </c>
      <c r="E214" s="207" t="s">
        <v>332</v>
      </c>
      <c r="F214" s="208" t="s">
        <v>333</v>
      </c>
      <c r="G214" s="209" t="s">
        <v>163</v>
      </c>
      <c r="H214" s="210">
        <v>42.899999999999999</v>
      </c>
      <c r="I214" s="211"/>
      <c r="J214" s="212">
        <f>ROUND(I214*H214,2)</f>
        <v>0</v>
      </c>
      <c r="K214" s="208" t="s">
        <v>334</v>
      </c>
      <c r="L214" s="46"/>
      <c r="M214" s="213" t="s">
        <v>19</v>
      </c>
      <c r="N214" s="214" t="s">
        <v>43</v>
      </c>
      <c r="O214" s="86"/>
      <c r="P214" s="215">
        <f>O214*H214</f>
        <v>0</v>
      </c>
      <c r="Q214" s="215">
        <v>4.0000000000000003E-05</v>
      </c>
      <c r="R214" s="215">
        <f>Q214*H214</f>
        <v>0.0017160000000000001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232</v>
      </c>
      <c r="AT214" s="217" t="s">
        <v>141</v>
      </c>
      <c r="AU214" s="217" t="s">
        <v>139</v>
      </c>
      <c r="AY214" s="19" t="s">
        <v>138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80</v>
      </c>
      <c r="BK214" s="218">
        <f>ROUND(I214*H214,2)</f>
        <v>0</v>
      </c>
      <c r="BL214" s="19" t="s">
        <v>232</v>
      </c>
      <c r="BM214" s="217" t="s">
        <v>335</v>
      </c>
    </row>
    <row r="215" s="13" customFormat="1">
      <c r="A215" s="13"/>
      <c r="B215" s="219"/>
      <c r="C215" s="220"/>
      <c r="D215" s="221" t="s">
        <v>148</v>
      </c>
      <c r="E215" s="222" t="s">
        <v>19</v>
      </c>
      <c r="F215" s="223" t="s">
        <v>323</v>
      </c>
      <c r="G215" s="220"/>
      <c r="H215" s="224">
        <v>42.899999999999999</v>
      </c>
      <c r="I215" s="225"/>
      <c r="J215" s="220"/>
      <c r="K215" s="220"/>
      <c r="L215" s="226"/>
      <c r="M215" s="227"/>
      <c r="N215" s="228"/>
      <c r="O215" s="228"/>
      <c r="P215" s="228"/>
      <c r="Q215" s="228"/>
      <c r="R215" s="228"/>
      <c r="S215" s="228"/>
      <c r="T215" s="22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0" t="s">
        <v>148</v>
      </c>
      <c r="AU215" s="230" t="s">
        <v>139</v>
      </c>
      <c r="AV215" s="13" t="s">
        <v>82</v>
      </c>
      <c r="AW215" s="13" t="s">
        <v>33</v>
      </c>
      <c r="AX215" s="13" t="s">
        <v>72</v>
      </c>
      <c r="AY215" s="230" t="s">
        <v>138</v>
      </c>
    </row>
    <row r="216" s="14" customFormat="1">
      <c r="A216" s="14"/>
      <c r="B216" s="231"/>
      <c r="C216" s="232"/>
      <c r="D216" s="221" t="s">
        <v>148</v>
      </c>
      <c r="E216" s="233" t="s">
        <v>19</v>
      </c>
      <c r="F216" s="234" t="s">
        <v>151</v>
      </c>
      <c r="G216" s="232"/>
      <c r="H216" s="235">
        <v>42.899999999999999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148</v>
      </c>
      <c r="AU216" s="241" t="s">
        <v>139</v>
      </c>
      <c r="AV216" s="14" t="s">
        <v>139</v>
      </c>
      <c r="AW216" s="14" t="s">
        <v>33</v>
      </c>
      <c r="AX216" s="14" t="s">
        <v>80</v>
      </c>
      <c r="AY216" s="241" t="s">
        <v>138</v>
      </c>
    </row>
    <row r="217" s="2" customFormat="1">
      <c r="A217" s="40"/>
      <c r="B217" s="41"/>
      <c r="C217" s="206" t="s">
        <v>336</v>
      </c>
      <c r="D217" s="206" t="s">
        <v>141</v>
      </c>
      <c r="E217" s="207" t="s">
        <v>337</v>
      </c>
      <c r="F217" s="208" t="s">
        <v>338</v>
      </c>
      <c r="G217" s="209" t="s">
        <v>163</v>
      </c>
      <c r="H217" s="210">
        <v>101.47499999999999</v>
      </c>
      <c r="I217" s="211"/>
      <c r="J217" s="212">
        <f>ROUND(I217*H217,2)</f>
        <v>0</v>
      </c>
      <c r="K217" s="208" t="s">
        <v>145</v>
      </c>
      <c r="L217" s="46"/>
      <c r="M217" s="213" t="s">
        <v>19</v>
      </c>
      <c r="N217" s="214" t="s">
        <v>43</v>
      </c>
      <c r="O217" s="86"/>
      <c r="P217" s="215">
        <f>O217*H217</f>
        <v>0</v>
      </c>
      <c r="Q217" s="215">
        <v>4.0000000000000003E-05</v>
      </c>
      <c r="R217" s="215">
        <f>Q217*H217</f>
        <v>0.0040590000000000001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146</v>
      </c>
      <c r="AT217" s="217" t="s">
        <v>141</v>
      </c>
      <c r="AU217" s="217" t="s">
        <v>139</v>
      </c>
      <c r="AY217" s="19" t="s">
        <v>138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80</v>
      </c>
      <c r="BK217" s="218">
        <f>ROUND(I217*H217,2)</f>
        <v>0</v>
      </c>
      <c r="BL217" s="19" t="s">
        <v>146</v>
      </c>
      <c r="BM217" s="217" t="s">
        <v>339</v>
      </c>
    </row>
    <row r="218" s="13" customFormat="1">
      <c r="A218" s="13"/>
      <c r="B218" s="219"/>
      <c r="C218" s="220"/>
      <c r="D218" s="221" t="s">
        <v>148</v>
      </c>
      <c r="E218" s="222" t="s">
        <v>19</v>
      </c>
      <c r="F218" s="223" t="s">
        <v>328</v>
      </c>
      <c r="G218" s="220"/>
      <c r="H218" s="224">
        <v>101.47499999999999</v>
      </c>
      <c r="I218" s="225"/>
      <c r="J218" s="220"/>
      <c r="K218" s="220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148</v>
      </c>
      <c r="AU218" s="230" t="s">
        <v>139</v>
      </c>
      <c r="AV218" s="13" t="s">
        <v>82</v>
      </c>
      <c r="AW218" s="13" t="s">
        <v>33</v>
      </c>
      <c r="AX218" s="13" t="s">
        <v>72</v>
      </c>
      <c r="AY218" s="230" t="s">
        <v>138</v>
      </c>
    </row>
    <row r="219" s="14" customFormat="1">
      <c r="A219" s="14"/>
      <c r="B219" s="231"/>
      <c r="C219" s="232"/>
      <c r="D219" s="221" t="s">
        <v>148</v>
      </c>
      <c r="E219" s="233" t="s">
        <v>19</v>
      </c>
      <c r="F219" s="234" t="s">
        <v>151</v>
      </c>
      <c r="G219" s="232"/>
      <c r="H219" s="235">
        <v>101.47499999999999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1" t="s">
        <v>148</v>
      </c>
      <c r="AU219" s="241" t="s">
        <v>139</v>
      </c>
      <c r="AV219" s="14" t="s">
        <v>139</v>
      </c>
      <c r="AW219" s="14" t="s">
        <v>33</v>
      </c>
      <c r="AX219" s="14" t="s">
        <v>80</v>
      </c>
      <c r="AY219" s="241" t="s">
        <v>138</v>
      </c>
    </row>
    <row r="220" s="12" customFormat="1" ht="20.88" customHeight="1">
      <c r="A220" s="12"/>
      <c r="B220" s="190"/>
      <c r="C220" s="191"/>
      <c r="D220" s="192" t="s">
        <v>71</v>
      </c>
      <c r="E220" s="204" t="s">
        <v>340</v>
      </c>
      <c r="F220" s="204" t="s">
        <v>341</v>
      </c>
      <c r="G220" s="191"/>
      <c r="H220" s="191"/>
      <c r="I220" s="194"/>
      <c r="J220" s="205">
        <f>BK220</f>
        <v>0</v>
      </c>
      <c r="K220" s="191"/>
      <c r="L220" s="196"/>
      <c r="M220" s="197"/>
      <c r="N220" s="198"/>
      <c r="O220" s="198"/>
      <c r="P220" s="199">
        <f>SUM(P221:P283)</f>
        <v>0</v>
      </c>
      <c r="Q220" s="198"/>
      <c r="R220" s="199">
        <f>SUM(R221:R283)</f>
        <v>0.118425</v>
      </c>
      <c r="S220" s="198"/>
      <c r="T220" s="200">
        <f>SUM(T221:T283)</f>
        <v>9.8157019999999999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1" t="s">
        <v>80</v>
      </c>
      <c r="AT220" s="202" t="s">
        <v>71</v>
      </c>
      <c r="AU220" s="202" t="s">
        <v>82</v>
      </c>
      <c r="AY220" s="201" t="s">
        <v>138</v>
      </c>
      <c r="BK220" s="203">
        <f>SUM(BK221:BK283)</f>
        <v>0</v>
      </c>
    </row>
    <row r="221" s="2" customFormat="1" ht="16.5" customHeight="1">
      <c r="A221" s="40"/>
      <c r="B221" s="41"/>
      <c r="C221" s="206" t="s">
        <v>342</v>
      </c>
      <c r="D221" s="206" t="s">
        <v>141</v>
      </c>
      <c r="E221" s="207" t="s">
        <v>343</v>
      </c>
      <c r="F221" s="208" t="s">
        <v>344</v>
      </c>
      <c r="G221" s="209" t="s">
        <v>163</v>
      </c>
      <c r="H221" s="210">
        <v>150.15000000000001</v>
      </c>
      <c r="I221" s="211"/>
      <c r="J221" s="212">
        <f>ROUND(I221*H221,2)</f>
        <v>0</v>
      </c>
      <c r="K221" s="208" t="s">
        <v>145</v>
      </c>
      <c r="L221" s="46"/>
      <c r="M221" s="213" t="s">
        <v>19</v>
      </c>
      <c r="N221" s="214" t="s">
        <v>43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0.0020999999999999999</v>
      </c>
      <c r="T221" s="216">
        <f>S221*H221</f>
        <v>0.31531500000000001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146</v>
      </c>
      <c r="AT221" s="217" t="s">
        <v>141</v>
      </c>
      <c r="AU221" s="217" t="s">
        <v>139</v>
      </c>
      <c r="AY221" s="19" t="s">
        <v>138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80</v>
      </c>
      <c r="BK221" s="218">
        <f>ROUND(I221*H221,2)</f>
        <v>0</v>
      </c>
      <c r="BL221" s="19" t="s">
        <v>146</v>
      </c>
      <c r="BM221" s="217" t="s">
        <v>345</v>
      </c>
    </row>
    <row r="222" s="13" customFormat="1">
      <c r="A222" s="13"/>
      <c r="B222" s="219"/>
      <c r="C222" s="220"/>
      <c r="D222" s="221" t="s">
        <v>148</v>
      </c>
      <c r="E222" s="222" t="s">
        <v>19</v>
      </c>
      <c r="F222" s="223" t="s">
        <v>346</v>
      </c>
      <c r="G222" s="220"/>
      <c r="H222" s="224">
        <v>150.15000000000001</v>
      </c>
      <c r="I222" s="225"/>
      <c r="J222" s="220"/>
      <c r="K222" s="220"/>
      <c r="L222" s="226"/>
      <c r="M222" s="227"/>
      <c r="N222" s="228"/>
      <c r="O222" s="228"/>
      <c r="P222" s="228"/>
      <c r="Q222" s="228"/>
      <c r="R222" s="228"/>
      <c r="S222" s="228"/>
      <c r="T222" s="22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0" t="s">
        <v>148</v>
      </c>
      <c r="AU222" s="230" t="s">
        <v>139</v>
      </c>
      <c r="AV222" s="13" t="s">
        <v>82</v>
      </c>
      <c r="AW222" s="13" t="s">
        <v>33</v>
      </c>
      <c r="AX222" s="13" t="s">
        <v>72</v>
      </c>
      <c r="AY222" s="230" t="s">
        <v>138</v>
      </c>
    </row>
    <row r="223" s="14" customFormat="1">
      <c r="A223" s="14"/>
      <c r="B223" s="231"/>
      <c r="C223" s="232"/>
      <c r="D223" s="221" t="s">
        <v>148</v>
      </c>
      <c r="E223" s="233" t="s">
        <v>19</v>
      </c>
      <c r="F223" s="234" t="s">
        <v>151</v>
      </c>
      <c r="G223" s="232"/>
      <c r="H223" s="235">
        <v>150.15000000000001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148</v>
      </c>
      <c r="AU223" s="241" t="s">
        <v>139</v>
      </c>
      <c r="AV223" s="14" t="s">
        <v>139</v>
      </c>
      <c r="AW223" s="14" t="s">
        <v>33</v>
      </c>
      <c r="AX223" s="14" t="s">
        <v>80</v>
      </c>
      <c r="AY223" s="241" t="s">
        <v>138</v>
      </c>
    </row>
    <row r="224" s="2" customFormat="1" ht="16.5" customHeight="1">
      <c r="A224" s="40"/>
      <c r="B224" s="41"/>
      <c r="C224" s="206" t="s">
        <v>347</v>
      </c>
      <c r="D224" s="206" t="s">
        <v>141</v>
      </c>
      <c r="E224" s="207" t="s">
        <v>348</v>
      </c>
      <c r="F224" s="208" t="s">
        <v>349</v>
      </c>
      <c r="G224" s="209" t="s">
        <v>200</v>
      </c>
      <c r="H224" s="210">
        <v>175.5</v>
      </c>
      <c r="I224" s="211"/>
      <c r="J224" s="212">
        <f>ROUND(I224*H224,2)</f>
        <v>0</v>
      </c>
      <c r="K224" s="208" t="s">
        <v>145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0.0080000000000000002</v>
      </c>
      <c r="T224" s="216">
        <f>S224*H224</f>
        <v>1.4040000000000001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146</v>
      </c>
      <c r="AT224" s="217" t="s">
        <v>141</v>
      </c>
      <c r="AU224" s="217" t="s">
        <v>139</v>
      </c>
      <c r="AY224" s="19" t="s">
        <v>138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146</v>
      </c>
      <c r="BM224" s="217" t="s">
        <v>350</v>
      </c>
    </row>
    <row r="225" s="15" customFormat="1">
      <c r="A225" s="15"/>
      <c r="B225" s="243"/>
      <c r="C225" s="244"/>
      <c r="D225" s="221" t="s">
        <v>148</v>
      </c>
      <c r="E225" s="245" t="s">
        <v>19</v>
      </c>
      <c r="F225" s="246" t="s">
        <v>351</v>
      </c>
      <c r="G225" s="244"/>
      <c r="H225" s="245" t="s">
        <v>19</v>
      </c>
      <c r="I225" s="247"/>
      <c r="J225" s="244"/>
      <c r="K225" s="244"/>
      <c r="L225" s="248"/>
      <c r="M225" s="249"/>
      <c r="N225" s="250"/>
      <c r="O225" s="250"/>
      <c r="P225" s="250"/>
      <c r="Q225" s="250"/>
      <c r="R225" s="250"/>
      <c r="S225" s="250"/>
      <c r="T225" s="25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2" t="s">
        <v>148</v>
      </c>
      <c r="AU225" s="252" t="s">
        <v>139</v>
      </c>
      <c r="AV225" s="15" t="s">
        <v>80</v>
      </c>
      <c r="AW225" s="15" t="s">
        <v>33</v>
      </c>
      <c r="AX225" s="15" t="s">
        <v>72</v>
      </c>
      <c r="AY225" s="252" t="s">
        <v>138</v>
      </c>
    </row>
    <row r="226" s="13" customFormat="1">
      <c r="A226" s="13"/>
      <c r="B226" s="219"/>
      <c r="C226" s="220"/>
      <c r="D226" s="221" t="s">
        <v>148</v>
      </c>
      <c r="E226" s="222" t="s">
        <v>19</v>
      </c>
      <c r="F226" s="223" t="s">
        <v>352</v>
      </c>
      <c r="G226" s="220"/>
      <c r="H226" s="224">
        <v>175.5</v>
      </c>
      <c r="I226" s="225"/>
      <c r="J226" s="220"/>
      <c r="K226" s="220"/>
      <c r="L226" s="226"/>
      <c r="M226" s="227"/>
      <c r="N226" s="228"/>
      <c r="O226" s="228"/>
      <c r="P226" s="228"/>
      <c r="Q226" s="228"/>
      <c r="R226" s="228"/>
      <c r="S226" s="228"/>
      <c r="T226" s="22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0" t="s">
        <v>148</v>
      </c>
      <c r="AU226" s="230" t="s">
        <v>139</v>
      </c>
      <c r="AV226" s="13" t="s">
        <v>82</v>
      </c>
      <c r="AW226" s="13" t="s">
        <v>33</v>
      </c>
      <c r="AX226" s="13" t="s">
        <v>72</v>
      </c>
      <c r="AY226" s="230" t="s">
        <v>138</v>
      </c>
    </row>
    <row r="227" s="14" customFormat="1">
      <c r="A227" s="14"/>
      <c r="B227" s="231"/>
      <c r="C227" s="232"/>
      <c r="D227" s="221" t="s">
        <v>148</v>
      </c>
      <c r="E227" s="233" t="s">
        <v>19</v>
      </c>
      <c r="F227" s="234" t="s">
        <v>151</v>
      </c>
      <c r="G227" s="232"/>
      <c r="H227" s="235">
        <v>175.5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1" t="s">
        <v>148</v>
      </c>
      <c r="AU227" s="241" t="s">
        <v>139</v>
      </c>
      <c r="AV227" s="14" t="s">
        <v>139</v>
      </c>
      <c r="AW227" s="14" t="s">
        <v>33</v>
      </c>
      <c r="AX227" s="14" t="s">
        <v>80</v>
      </c>
      <c r="AY227" s="241" t="s">
        <v>138</v>
      </c>
    </row>
    <row r="228" s="2" customFormat="1">
      <c r="A228" s="40"/>
      <c r="B228" s="41"/>
      <c r="C228" s="206" t="s">
        <v>353</v>
      </c>
      <c r="D228" s="206" t="s">
        <v>141</v>
      </c>
      <c r="E228" s="207" t="s">
        <v>354</v>
      </c>
      <c r="F228" s="208" t="s">
        <v>355</v>
      </c>
      <c r="G228" s="209" t="s">
        <v>163</v>
      </c>
      <c r="H228" s="210">
        <v>144.375</v>
      </c>
      <c r="I228" s="211"/>
      <c r="J228" s="212">
        <f>ROUND(I228*H228,2)</f>
        <v>0</v>
      </c>
      <c r="K228" s="208" t="s">
        <v>145</v>
      </c>
      <c r="L228" s="46"/>
      <c r="M228" s="213" t="s">
        <v>19</v>
      </c>
      <c r="N228" s="214" t="s">
        <v>43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0.0014</v>
      </c>
      <c r="T228" s="216">
        <f>S228*H228</f>
        <v>0.202125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146</v>
      </c>
      <c r="AT228" s="217" t="s">
        <v>141</v>
      </c>
      <c r="AU228" s="217" t="s">
        <v>139</v>
      </c>
      <c r="AY228" s="19" t="s">
        <v>138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146</v>
      </c>
      <c r="BM228" s="217" t="s">
        <v>356</v>
      </c>
    </row>
    <row r="229" s="13" customFormat="1">
      <c r="A229" s="13"/>
      <c r="B229" s="219"/>
      <c r="C229" s="220"/>
      <c r="D229" s="221" t="s">
        <v>148</v>
      </c>
      <c r="E229" s="222" t="s">
        <v>19</v>
      </c>
      <c r="F229" s="223" t="s">
        <v>357</v>
      </c>
      <c r="G229" s="220"/>
      <c r="H229" s="224">
        <v>144.375</v>
      </c>
      <c r="I229" s="225"/>
      <c r="J229" s="220"/>
      <c r="K229" s="220"/>
      <c r="L229" s="226"/>
      <c r="M229" s="227"/>
      <c r="N229" s="228"/>
      <c r="O229" s="228"/>
      <c r="P229" s="228"/>
      <c r="Q229" s="228"/>
      <c r="R229" s="228"/>
      <c r="S229" s="228"/>
      <c r="T229" s="22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0" t="s">
        <v>148</v>
      </c>
      <c r="AU229" s="230" t="s">
        <v>139</v>
      </c>
      <c r="AV229" s="13" t="s">
        <v>82</v>
      </c>
      <c r="AW229" s="13" t="s">
        <v>33</v>
      </c>
      <c r="AX229" s="13" t="s">
        <v>72</v>
      </c>
      <c r="AY229" s="230" t="s">
        <v>138</v>
      </c>
    </row>
    <row r="230" s="14" customFormat="1">
      <c r="A230" s="14"/>
      <c r="B230" s="231"/>
      <c r="C230" s="232"/>
      <c r="D230" s="221" t="s">
        <v>148</v>
      </c>
      <c r="E230" s="233" t="s">
        <v>19</v>
      </c>
      <c r="F230" s="234" t="s">
        <v>151</v>
      </c>
      <c r="G230" s="232"/>
      <c r="H230" s="235">
        <v>144.375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1" t="s">
        <v>148</v>
      </c>
      <c r="AU230" s="241" t="s">
        <v>139</v>
      </c>
      <c r="AV230" s="14" t="s">
        <v>139</v>
      </c>
      <c r="AW230" s="14" t="s">
        <v>33</v>
      </c>
      <c r="AX230" s="14" t="s">
        <v>80</v>
      </c>
      <c r="AY230" s="241" t="s">
        <v>138</v>
      </c>
    </row>
    <row r="231" s="2" customFormat="1" ht="16.5" customHeight="1">
      <c r="A231" s="40"/>
      <c r="B231" s="41"/>
      <c r="C231" s="206" t="s">
        <v>166</v>
      </c>
      <c r="D231" s="206" t="s">
        <v>141</v>
      </c>
      <c r="E231" s="207" t="s">
        <v>358</v>
      </c>
      <c r="F231" s="208" t="s">
        <v>359</v>
      </c>
      <c r="G231" s="209" t="s">
        <v>163</v>
      </c>
      <c r="H231" s="210">
        <v>22.800000000000001</v>
      </c>
      <c r="I231" s="211"/>
      <c r="J231" s="212">
        <f>ROUND(I231*H231,2)</f>
        <v>0</v>
      </c>
      <c r="K231" s="208" t="s">
        <v>145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0.055</v>
      </c>
      <c r="T231" s="216">
        <f>S231*H231</f>
        <v>1.254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146</v>
      </c>
      <c r="AT231" s="217" t="s">
        <v>141</v>
      </c>
      <c r="AU231" s="217" t="s">
        <v>139</v>
      </c>
      <c r="AY231" s="19" t="s">
        <v>138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146</v>
      </c>
      <c r="BM231" s="217" t="s">
        <v>360</v>
      </c>
    </row>
    <row r="232" s="13" customFormat="1">
      <c r="A232" s="13"/>
      <c r="B232" s="219"/>
      <c r="C232" s="220"/>
      <c r="D232" s="221" t="s">
        <v>148</v>
      </c>
      <c r="E232" s="222" t="s">
        <v>19</v>
      </c>
      <c r="F232" s="223" t="s">
        <v>361</v>
      </c>
      <c r="G232" s="220"/>
      <c r="H232" s="224">
        <v>22.800000000000001</v>
      </c>
      <c r="I232" s="225"/>
      <c r="J232" s="220"/>
      <c r="K232" s="220"/>
      <c r="L232" s="226"/>
      <c r="M232" s="227"/>
      <c r="N232" s="228"/>
      <c r="O232" s="228"/>
      <c r="P232" s="228"/>
      <c r="Q232" s="228"/>
      <c r="R232" s="228"/>
      <c r="S232" s="228"/>
      <c r="T232" s="22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0" t="s">
        <v>148</v>
      </c>
      <c r="AU232" s="230" t="s">
        <v>139</v>
      </c>
      <c r="AV232" s="13" t="s">
        <v>82</v>
      </c>
      <c r="AW232" s="13" t="s">
        <v>33</v>
      </c>
      <c r="AX232" s="13" t="s">
        <v>72</v>
      </c>
      <c r="AY232" s="230" t="s">
        <v>138</v>
      </c>
    </row>
    <row r="233" s="14" customFormat="1">
      <c r="A233" s="14"/>
      <c r="B233" s="231"/>
      <c r="C233" s="232"/>
      <c r="D233" s="221" t="s">
        <v>148</v>
      </c>
      <c r="E233" s="233" t="s">
        <v>19</v>
      </c>
      <c r="F233" s="234" t="s">
        <v>151</v>
      </c>
      <c r="G233" s="232"/>
      <c r="H233" s="235">
        <v>22.800000000000001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1" t="s">
        <v>148</v>
      </c>
      <c r="AU233" s="241" t="s">
        <v>139</v>
      </c>
      <c r="AV233" s="14" t="s">
        <v>139</v>
      </c>
      <c r="AW233" s="14" t="s">
        <v>33</v>
      </c>
      <c r="AX233" s="14" t="s">
        <v>80</v>
      </c>
      <c r="AY233" s="241" t="s">
        <v>138</v>
      </c>
    </row>
    <row r="234" s="2" customFormat="1">
      <c r="A234" s="40"/>
      <c r="B234" s="41"/>
      <c r="C234" s="206" t="s">
        <v>362</v>
      </c>
      <c r="D234" s="206" t="s">
        <v>141</v>
      </c>
      <c r="E234" s="207" t="s">
        <v>363</v>
      </c>
      <c r="F234" s="208" t="s">
        <v>364</v>
      </c>
      <c r="G234" s="209" t="s">
        <v>163</v>
      </c>
      <c r="H234" s="210">
        <v>4.7999999999999998</v>
      </c>
      <c r="I234" s="211"/>
      <c r="J234" s="212">
        <f>ROUND(I234*H234,2)</f>
        <v>0</v>
      </c>
      <c r="K234" s="208" t="s">
        <v>145</v>
      </c>
      <c r="L234" s="46"/>
      <c r="M234" s="213" t="s">
        <v>19</v>
      </c>
      <c r="N234" s="214" t="s">
        <v>43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0.074999999999999997</v>
      </c>
      <c r="T234" s="216">
        <f>S234*H234</f>
        <v>0.35999999999999999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146</v>
      </c>
      <c r="AT234" s="217" t="s">
        <v>141</v>
      </c>
      <c r="AU234" s="217" t="s">
        <v>139</v>
      </c>
      <c r="AY234" s="19" t="s">
        <v>138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146</v>
      </c>
      <c r="BM234" s="217" t="s">
        <v>365</v>
      </c>
    </row>
    <row r="235" s="13" customFormat="1">
      <c r="A235" s="13"/>
      <c r="B235" s="219"/>
      <c r="C235" s="220"/>
      <c r="D235" s="221" t="s">
        <v>148</v>
      </c>
      <c r="E235" s="222" t="s">
        <v>19</v>
      </c>
      <c r="F235" s="223" t="s">
        <v>366</v>
      </c>
      <c r="G235" s="220"/>
      <c r="H235" s="224">
        <v>4.7999999999999998</v>
      </c>
      <c r="I235" s="225"/>
      <c r="J235" s="220"/>
      <c r="K235" s="220"/>
      <c r="L235" s="226"/>
      <c r="M235" s="227"/>
      <c r="N235" s="228"/>
      <c r="O235" s="228"/>
      <c r="P235" s="228"/>
      <c r="Q235" s="228"/>
      <c r="R235" s="228"/>
      <c r="S235" s="228"/>
      <c r="T235" s="22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0" t="s">
        <v>148</v>
      </c>
      <c r="AU235" s="230" t="s">
        <v>139</v>
      </c>
      <c r="AV235" s="13" t="s">
        <v>82</v>
      </c>
      <c r="AW235" s="13" t="s">
        <v>33</v>
      </c>
      <c r="AX235" s="13" t="s">
        <v>72</v>
      </c>
      <c r="AY235" s="230" t="s">
        <v>138</v>
      </c>
    </row>
    <row r="236" s="14" customFormat="1">
      <c r="A236" s="14"/>
      <c r="B236" s="231"/>
      <c r="C236" s="232"/>
      <c r="D236" s="221" t="s">
        <v>148</v>
      </c>
      <c r="E236" s="233" t="s">
        <v>19</v>
      </c>
      <c r="F236" s="234" t="s">
        <v>151</v>
      </c>
      <c r="G236" s="232"/>
      <c r="H236" s="235">
        <v>4.7999999999999998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1" t="s">
        <v>148</v>
      </c>
      <c r="AU236" s="241" t="s">
        <v>139</v>
      </c>
      <c r="AV236" s="14" t="s">
        <v>139</v>
      </c>
      <c r="AW236" s="14" t="s">
        <v>33</v>
      </c>
      <c r="AX236" s="14" t="s">
        <v>80</v>
      </c>
      <c r="AY236" s="241" t="s">
        <v>138</v>
      </c>
    </row>
    <row r="237" s="2" customFormat="1">
      <c r="A237" s="40"/>
      <c r="B237" s="41"/>
      <c r="C237" s="206" t="s">
        <v>367</v>
      </c>
      <c r="D237" s="206" t="s">
        <v>141</v>
      </c>
      <c r="E237" s="207" t="s">
        <v>368</v>
      </c>
      <c r="F237" s="208" t="s">
        <v>369</v>
      </c>
      <c r="G237" s="209" t="s">
        <v>163</v>
      </c>
      <c r="H237" s="210">
        <v>5.4000000000000004</v>
      </c>
      <c r="I237" s="211"/>
      <c r="J237" s="212">
        <f>ROUND(I237*H237,2)</f>
        <v>0</v>
      </c>
      <c r="K237" s="208" t="s">
        <v>145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0.053999999999999999</v>
      </c>
      <c r="T237" s="216">
        <f>S237*H237</f>
        <v>0.29160000000000003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146</v>
      </c>
      <c r="AT237" s="217" t="s">
        <v>141</v>
      </c>
      <c r="AU237" s="217" t="s">
        <v>139</v>
      </c>
      <c r="AY237" s="19" t="s">
        <v>138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146</v>
      </c>
      <c r="BM237" s="217" t="s">
        <v>370</v>
      </c>
    </row>
    <row r="238" s="13" customFormat="1">
      <c r="A238" s="13"/>
      <c r="B238" s="219"/>
      <c r="C238" s="220"/>
      <c r="D238" s="221" t="s">
        <v>148</v>
      </c>
      <c r="E238" s="222" t="s">
        <v>19</v>
      </c>
      <c r="F238" s="223" t="s">
        <v>371</v>
      </c>
      <c r="G238" s="220"/>
      <c r="H238" s="224">
        <v>5.4000000000000004</v>
      </c>
      <c r="I238" s="225"/>
      <c r="J238" s="220"/>
      <c r="K238" s="220"/>
      <c r="L238" s="226"/>
      <c r="M238" s="227"/>
      <c r="N238" s="228"/>
      <c r="O238" s="228"/>
      <c r="P238" s="228"/>
      <c r="Q238" s="228"/>
      <c r="R238" s="228"/>
      <c r="S238" s="228"/>
      <c r="T238" s="22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0" t="s">
        <v>148</v>
      </c>
      <c r="AU238" s="230" t="s">
        <v>139</v>
      </c>
      <c r="AV238" s="13" t="s">
        <v>82</v>
      </c>
      <c r="AW238" s="13" t="s">
        <v>33</v>
      </c>
      <c r="AX238" s="13" t="s">
        <v>72</v>
      </c>
      <c r="AY238" s="230" t="s">
        <v>138</v>
      </c>
    </row>
    <row r="239" s="14" customFormat="1">
      <c r="A239" s="14"/>
      <c r="B239" s="231"/>
      <c r="C239" s="232"/>
      <c r="D239" s="221" t="s">
        <v>148</v>
      </c>
      <c r="E239" s="233" t="s">
        <v>19</v>
      </c>
      <c r="F239" s="234" t="s">
        <v>151</v>
      </c>
      <c r="G239" s="232"/>
      <c r="H239" s="235">
        <v>5.4000000000000004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148</v>
      </c>
      <c r="AU239" s="241" t="s">
        <v>139</v>
      </c>
      <c r="AV239" s="14" t="s">
        <v>139</v>
      </c>
      <c r="AW239" s="14" t="s">
        <v>33</v>
      </c>
      <c r="AX239" s="14" t="s">
        <v>80</v>
      </c>
      <c r="AY239" s="241" t="s">
        <v>138</v>
      </c>
    </row>
    <row r="240" s="2" customFormat="1" ht="16.5" customHeight="1">
      <c r="A240" s="40"/>
      <c r="B240" s="41"/>
      <c r="C240" s="206" t="s">
        <v>372</v>
      </c>
      <c r="D240" s="206" t="s">
        <v>141</v>
      </c>
      <c r="E240" s="207" t="s">
        <v>373</v>
      </c>
      <c r="F240" s="208" t="s">
        <v>374</v>
      </c>
      <c r="G240" s="209" t="s">
        <v>200</v>
      </c>
      <c r="H240" s="210">
        <v>6.0999999999999996</v>
      </c>
      <c r="I240" s="211"/>
      <c r="J240" s="212">
        <f>ROUND(I240*H240,2)</f>
        <v>0</v>
      </c>
      <c r="K240" s="208" t="s">
        <v>145</v>
      </c>
      <c r="L240" s="46"/>
      <c r="M240" s="213" t="s">
        <v>19</v>
      </c>
      <c r="N240" s="214" t="s">
        <v>43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0.00167</v>
      </c>
      <c r="T240" s="216">
        <f>S240*H240</f>
        <v>0.010187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146</v>
      </c>
      <c r="AT240" s="217" t="s">
        <v>141</v>
      </c>
      <c r="AU240" s="217" t="s">
        <v>139</v>
      </c>
      <c r="AY240" s="19" t="s">
        <v>138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146</v>
      </c>
      <c r="BM240" s="217" t="s">
        <v>375</v>
      </c>
    </row>
    <row r="241" s="13" customFormat="1">
      <c r="A241" s="13"/>
      <c r="B241" s="219"/>
      <c r="C241" s="220"/>
      <c r="D241" s="221" t="s">
        <v>148</v>
      </c>
      <c r="E241" s="222" t="s">
        <v>19</v>
      </c>
      <c r="F241" s="223" t="s">
        <v>376</v>
      </c>
      <c r="G241" s="220"/>
      <c r="H241" s="224">
        <v>6.0999999999999996</v>
      </c>
      <c r="I241" s="225"/>
      <c r="J241" s="220"/>
      <c r="K241" s="220"/>
      <c r="L241" s="226"/>
      <c r="M241" s="227"/>
      <c r="N241" s="228"/>
      <c r="O241" s="228"/>
      <c r="P241" s="228"/>
      <c r="Q241" s="228"/>
      <c r="R241" s="228"/>
      <c r="S241" s="228"/>
      <c r="T241" s="22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0" t="s">
        <v>148</v>
      </c>
      <c r="AU241" s="230" t="s">
        <v>139</v>
      </c>
      <c r="AV241" s="13" t="s">
        <v>82</v>
      </c>
      <c r="AW241" s="13" t="s">
        <v>33</v>
      </c>
      <c r="AX241" s="13" t="s">
        <v>72</v>
      </c>
      <c r="AY241" s="230" t="s">
        <v>138</v>
      </c>
    </row>
    <row r="242" s="14" customFormat="1">
      <c r="A242" s="14"/>
      <c r="B242" s="231"/>
      <c r="C242" s="232"/>
      <c r="D242" s="221" t="s">
        <v>148</v>
      </c>
      <c r="E242" s="233" t="s">
        <v>19</v>
      </c>
      <c r="F242" s="234" t="s">
        <v>151</v>
      </c>
      <c r="G242" s="232"/>
      <c r="H242" s="235">
        <v>6.0999999999999996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1" t="s">
        <v>148</v>
      </c>
      <c r="AU242" s="241" t="s">
        <v>139</v>
      </c>
      <c r="AV242" s="14" t="s">
        <v>139</v>
      </c>
      <c r="AW242" s="14" t="s">
        <v>33</v>
      </c>
      <c r="AX242" s="14" t="s">
        <v>80</v>
      </c>
      <c r="AY242" s="241" t="s">
        <v>138</v>
      </c>
    </row>
    <row r="243" s="2" customFormat="1">
      <c r="A243" s="40"/>
      <c r="B243" s="41"/>
      <c r="C243" s="206" t="s">
        <v>377</v>
      </c>
      <c r="D243" s="206" t="s">
        <v>141</v>
      </c>
      <c r="E243" s="207" t="s">
        <v>378</v>
      </c>
      <c r="F243" s="208" t="s">
        <v>379</v>
      </c>
      <c r="G243" s="209" t="s">
        <v>163</v>
      </c>
      <c r="H243" s="210">
        <v>6.75</v>
      </c>
      <c r="I243" s="211"/>
      <c r="J243" s="212">
        <f>ROUND(I243*H243,2)</f>
        <v>0</v>
      </c>
      <c r="K243" s="208" t="s">
        <v>145</v>
      </c>
      <c r="L243" s="46"/>
      <c r="M243" s="213" t="s">
        <v>19</v>
      </c>
      <c r="N243" s="214" t="s">
        <v>43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0.063</v>
      </c>
      <c r="T243" s="216">
        <f>S243*H243</f>
        <v>0.42525000000000002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146</v>
      </c>
      <c r="AT243" s="217" t="s">
        <v>141</v>
      </c>
      <c r="AU243" s="217" t="s">
        <v>139</v>
      </c>
      <c r="AY243" s="19" t="s">
        <v>138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146</v>
      </c>
      <c r="BM243" s="217" t="s">
        <v>380</v>
      </c>
    </row>
    <row r="244" s="13" customFormat="1">
      <c r="A244" s="13"/>
      <c r="B244" s="219"/>
      <c r="C244" s="220"/>
      <c r="D244" s="221" t="s">
        <v>148</v>
      </c>
      <c r="E244" s="222" t="s">
        <v>19</v>
      </c>
      <c r="F244" s="223" t="s">
        <v>381</v>
      </c>
      <c r="G244" s="220"/>
      <c r="H244" s="224">
        <v>6.75</v>
      </c>
      <c r="I244" s="225"/>
      <c r="J244" s="220"/>
      <c r="K244" s="220"/>
      <c r="L244" s="226"/>
      <c r="M244" s="227"/>
      <c r="N244" s="228"/>
      <c r="O244" s="228"/>
      <c r="P244" s="228"/>
      <c r="Q244" s="228"/>
      <c r="R244" s="228"/>
      <c r="S244" s="228"/>
      <c r="T244" s="22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0" t="s">
        <v>148</v>
      </c>
      <c r="AU244" s="230" t="s">
        <v>139</v>
      </c>
      <c r="AV244" s="13" t="s">
        <v>82</v>
      </c>
      <c r="AW244" s="13" t="s">
        <v>33</v>
      </c>
      <c r="AX244" s="13" t="s">
        <v>72</v>
      </c>
      <c r="AY244" s="230" t="s">
        <v>138</v>
      </c>
    </row>
    <row r="245" s="14" customFormat="1">
      <c r="A245" s="14"/>
      <c r="B245" s="231"/>
      <c r="C245" s="232"/>
      <c r="D245" s="221" t="s">
        <v>148</v>
      </c>
      <c r="E245" s="233" t="s">
        <v>19</v>
      </c>
      <c r="F245" s="234" t="s">
        <v>151</v>
      </c>
      <c r="G245" s="232"/>
      <c r="H245" s="235">
        <v>6.75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1" t="s">
        <v>148</v>
      </c>
      <c r="AU245" s="241" t="s">
        <v>139</v>
      </c>
      <c r="AV245" s="14" t="s">
        <v>139</v>
      </c>
      <c r="AW245" s="14" t="s">
        <v>33</v>
      </c>
      <c r="AX245" s="14" t="s">
        <v>80</v>
      </c>
      <c r="AY245" s="241" t="s">
        <v>138</v>
      </c>
    </row>
    <row r="246" s="2" customFormat="1">
      <c r="A246" s="40"/>
      <c r="B246" s="41"/>
      <c r="C246" s="206" t="s">
        <v>382</v>
      </c>
      <c r="D246" s="206" t="s">
        <v>141</v>
      </c>
      <c r="E246" s="207" t="s">
        <v>383</v>
      </c>
      <c r="F246" s="208" t="s">
        <v>384</v>
      </c>
      <c r="G246" s="209" t="s">
        <v>163</v>
      </c>
      <c r="H246" s="210">
        <v>20.039999999999999</v>
      </c>
      <c r="I246" s="211"/>
      <c r="J246" s="212">
        <f>ROUND(I246*H246,2)</f>
        <v>0</v>
      </c>
      <c r="K246" s="208" t="s">
        <v>145</v>
      </c>
      <c r="L246" s="46"/>
      <c r="M246" s="213" t="s">
        <v>19</v>
      </c>
      <c r="N246" s="214" t="s">
        <v>43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0.055</v>
      </c>
      <c r="T246" s="216">
        <f>S246*H246</f>
        <v>1.1022000000000001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146</v>
      </c>
      <c r="AT246" s="217" t="s">
        <v>141</v>
      </c>
      <c r="AU246" s="217" t="s">
        <v>139</v>
      </c>
      <c r="AY246" s="19" t="s">
        <v>138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146</v>
      </c>
      <c r="BM246" s="217" t="s">
        <v>385</v>
      </c>
    </row>
    <row r="247" s="13" customFormat="1">
      <c r="A247" s="13"/>
      <c r="B247" s="219"/>
      <c r="C247" s="220"/>
      <c r="D247" s="221" t="s">
        <v>148</v>
      </c>
      <c r="E247" s="222" t="s">
        <v>19</v>
      </c>
      <c r="F247" s="223" t="s">
        <v>386</v>
      </c>
      <c r="G247" s="220"/>
      <c r="H247" s="224">
        <v>3.96</v>
      </c>
      <c r="I247" s="225"/>
      <c r="J247" s="220"/>
      <c r="K247" s="220"/>
      <c r="L247" s="226"/>
      <c r="M247" s="227"/>
      <c r="N247" s="228"/>
      <c r="O247" s="228"/>
      <c r="P247" s="228"/>
      <c r="Q247" s="228"/>
      <c r="R247" s="228"/>
      <c r="S247" s="228"/>
      <c r="T247" s="22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0" t="s">
        <v>148</v>
      </c>
      <c r="AU247" s="230" t="s">
        <v>139</v>
      </c>
      <c r="AV247" s="13" t="s">
        <v>82</v>
      </c>
      <c r="AW247" s="13" t="s">
        <v>33</v>
      </c>
      <c r="AX247" s="13" t="s">
        <v>72</v>
      </c>
      <c r="AY247" s="230" t="s">
        <v>138</v>
      </c>
    </row>
    <row r="248" s="13" customFormat="1">
      <c r="A248" s="13"/>
      <c r="B248" s="219"/>
      <c r="C248" s="220"/>
      <c r="D248" s="221" t="s">
        <v>148</v>
      </c>
      <c r="E248" s="222" t="s">
        <v>19</v>
      </c>
      <c r="F248" s="223" t="s">
        <v>387</v>
      </c>
      <c r="G248" s="220"/>
      <c r="H248" s="224">
        <v>12.24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148</v>
      </c>
      <c r="AU248" s="230" t="s">
        <v>139</v>
      </c>
      <c r="AV248" s="13" t="s">
        <v>82</v>
      </c>
      <c r="AW248" s="13" t="s">
        <v>33</v>
      </c>
      <c r="AX248" s="13" t="s">
        <v>72</v>
      </c>
      <c r="AY248" s="230" t="s">
        <v>138</v>
      </c>
    </row>
    <row r="249" s="13" customFormat="1">
      <c r="A249" s="13"/>
      <c r="B249" s="219"/>
      <c r="C249" s="220"/>
      <c r="D249" s="221" t="s">
        <v>148</v>
      </c>
      <c r="E249" s="222" t="s">
        <v>19</v>
      </c>
      <c r="F249" s="223" t="s">
        <v>388</v>
      </c>
      <c r="G249" s="220"/>
      <c r="H249" s="224">
        <v>3.8399999999999999</v>
      </c>
      <c r="I249" s="225"/>
      <c r="J249" s="220"/>
      <c r="K249" s="220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148</v>
      </c>
      <c r="AU249" s="230" t="s">
        <v>139</v>
      </c>
      <c r="AV249" s="13" t="s">
        <v>82</v>
      </c>
      <c r="AW249" s="13" t="s">
        <v>33</v>
      </c>
      <c r="AX249" s="13" t="s">
        <v>72</v>
      </c>
      <c r="AY249" s="230" t="s">
        <v>138</v>
      </c>
    </row>
    <row r="250" s="14" customFormat="1">
      <c r="A250" s="14"/>
      <c r="B250" s="231"/>
      <c r="C250" s="232"/>
      <c r="D250" s="221" t="s">
        <v>148</v>
      </c>
      <c r="E250" s="233" t="s">
        <v>19</v>
      </c>
      <c r="F250" s="234" t="s">
        <v>151</v>
      </c>
      <c r="G250" s="232"/>
      <c r="H250" s="235">
        <v>20.039999999999999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1" t="s">
        <v>148</v>
      </c>
      <c r="AU250" s="241" t="s">
        <v>139</v>
      </c>
      <c r="AV250" s="14" t="s">
        <v>139</v>
      </c>
      <c r="AW250" s="14" t="s">
        <v>33</v>
      </c>
      <c r="AX250" s="14" t="s">
        <v>80</v>
      </c>
      <c r="AY250" s="241" t="s">
        <v>138</v>
      </c>
    </row>
    <row r="251" s="2" customFormat="1">
      <c r="A251" s="40"/>
      <c r="B251" s="41"/>
      <c r="C251" s="206" t="s">
        <v>389</v>
      </c>
      <c r="D251" s="206" t="s">
        <v>141</v>
      </c>
      <c r="E251" s="207" t="s">
        <v>390</v>
      </c>
      <c r="F251" s="208" t="s">
        <v>391</v>
      </c>
      <c r="G251" s="209" t="s">
        <v>200</v>
      </c>
      <c r="H251" s="210">
        <v>13</v>
      </c>
      <c r="I251" s="211"/>
      <c r="J251" s="212">
        <f>ROUND(I251*H251,2)</f>
        <v>0</v>
      </c>
      <c r="K251" s="208" t="s">
        <v>145</v>
      </c>
      <c r="L251" s="46"/>
      <c r="M251" s="213" t="s">
        <v>19</v>
      </c>
      <c r="N251" s="214" t="s">
        <v>43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0.017999999999999999</v>
      </c>
      <c r="T251" s="216">
        <f>S251*H251</f>
        <v>0.23399999999999999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146</v>
      </c>
      <c r="AT251" s="217" t="s">
        <v>141</v>
      </c>
      <c r="AU251" s="217" t="s">
        <v>139</v>
      </c>
      <c r="AY251" s="19" t="s">
        <v>138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80</v>
      </c>
      <c r="BK251" s="218">
        <f>ROUND(I251*H251,2)</f>
        <v>0</v>
      </c>
      <c r="BL251" s="19" t="s">
        <v>146</v>
      </c>
      <c r="BM251" s="217" t="s">
        <v>392</v>
      </c>
    </row>
    <row r="252" s="15" customFormat="1">
      <c r="A252" s="15"/>
      <c r="B252" s="243"/>
      <c r="C252" s="244"/>
      <c r="D252" s="221" t="s">
        <v>148</v>
      </c>
      <c r="E252" s="245" t="s">
        <v>19</v>
      </c>
      <c r="F252" s="246" t="s">
        <v>393</v>
      </c>
      <c r="G252" s="244"/>
      <c r="H252" s="245" t="s">
        <v>19</v>
      </c>
      <c r="I252" s="247"/>
      <c r="J252" s="244"/>
      <c r="K252" s="244"/>
      <c r="L252" s="248"/>
      <c r="M252" s="249"/>
      <c r="N252" s="250"/>
      <c r="O252" s="250"/>
      <c r="P252" s="250"/>
      <c r="Q252" s="250"/>
      <c r="R252" s="250"/>
      <c r="S252" s="250"/>
      <c r="T252" s="25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2" t="s">
        <v>148</v>
      </c>
      <c r="AU252" s="252" t="s">
        <v>139</v>
      </c>
      <c r="AV252" s="15" t="s">
        <v>80</v>
      </c>
      <c r="AW252" s="15" t="s">
        <v>33</v>
      </c>
      <c r="AX252" s="15" t="s">
        <v>72</v>
      </c>
      <c r="AY252" s="252" t="s">
        <v>138</v>
      </c>
    </row>
    <row r="253" s="13" customFormat="1">
      <c r="A253" s="13"/>
      <c r="B253" s="219"/>
      <c r="C253" s="220"/>
      <c r="D253" s="221" t="s">
        <v>148</v>
      </c>
      <c r="E253" s="222" t="s">
        <v>19</v>
      </c>
      <c r="F253" s="223" t="s">
        <v>394</v>
      </c>
      <c r="G253" s="220"/>
      <c r="H253" s="224">
        <v>13</v>
      </c>
      <c r="I253" s="225"/>
      <c r="J253" s="220"/>
      <c r="K253" s="220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148</v>
      </c>
      <c r="AU253" s="230" t="s">
        <v>139</v>
      </c>
      <c r="AV253" s="13" t="s">
        <v>82</v>
      </c>
      <c r="AW253" s="13" t="s">
        <v>33</v>
      </c>
      <c r="AX253" s="13" t="s">
        <v>72</v>
      </c>
      <c r="AY253" s="230" t="s">
        <v>138</v>
      </c>
    </row>
    <row r="254" s="14" customFormat="1">
      <c r="A254" s="14"/>
      <c r="B254" s="231"/>
      <c r="C254" s="232"/>
      <c r="D254" s="221" t="s">
        <v>148</v>
      </c>
      <c r="E254" s="233" t="s">
        <v>19</v>
      </c>
      <c r="F254" s="234" t="s">
        <v>151</v>
      </c>
      <c r="G254" s="232"/>
      <c r="H254" s="235">
        <v>13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1" t="s">
        <v>148</v>
      </c>
      <c r="AU254" s="241" t="s">
        <v>139</v>
      </c>
      <c r="AV254" s="14" t="s">
        <v>139</v>
      </c>
      <c r="AW254" s="14" t="s">
        <v>33</v>
      </c>
      <c r="AX254" s="14" t="s">
        <v>80</v>
      </c>
      <c r="AY254" s="241" t="s">
        <v>138</v>
      </c>
    </row>
    <row r="255" s="2" customFormat="1">
      <c r="A255" s="40"/>
      <c r="B255" s="41"/>
      <c r="C255" s="206" t="s">
        <v>395</v>
      </c>
      <c r="D255" s="206" t="s">
        <v>141</v>
      </c>
      <c r="E255" s="207" t="s">
        <v>396</v>
      </c>
      <c r="F255" s="208" t="s">
        <v>397</v>
      </c>
      <c r="G255" s="209" t="s">
        <v>200</v>
      </c>
      <c r="H255" s="210">
        <v>4.2000000000000002</v>
      </c>
      <c r="I255" s="211"/>
      <c r="J255" s="212">
        <f>ROUND(I255*H255,2)</f>
        <v>0</v>
      </c>
      <c r="K255" s="208" t="s">
        <v>145</v>
      </c>
      <c r="L255" s="46"/>
      <c r="M255" s="213" t="s">
        <v>19</v>
      </c>
      <c r="N255" s="214" t="s">
        <v>43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0.097000000000000003</v>
      </c>
      <c r="T255" s="216">
        <f>S255*H255</f>
        <v>0.40740000000000004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146</v>
      </c>
      <c r="AT255" s="217" t="s">
        <v>141</v>
      </c>
      <c r="AU255" s="217" t="s">
        <v>139</v>
      </c>
      <c r="AY255" s="19" t="s">
        <v>138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146</v>
      </c>
      <c r="BM255" s="217" t="s">
        <v>398</v>
      </c>
    </row>
    <row r="256" s="13" customFormat="1">
      <c r="A256" s="13"/>
      <c r="B256" s="219"/>
      <c r="C256" s="220"/>
      <c r="D256" s="221" t="s">
        <v>148</v>
      </c>
      <c r="E256" s="222" t="s">
        <v>19</v>
      </c>
      <c r="F256" s="223" t="s">
        <v>399</v>
      </c>
      <c r="G256" s="220"/>
      <c r="H256" s="224">
        <v>4.2000000000000002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0" t="s">
        <v>148</v>
      </c>
      <c r="AU256" s="230" t="s">
        <v>139</v>
      </c>
      <c r="AV256" s="13" t="s">
        <v>82</v>
      </c>
      <c r="AW256" s="13" t="s">
        <v>33</v>
      </c>
      <c r="AX256" s="13" t="s">
        <v>72</v>
      </c>
      <c r="AY256" s="230" t="s">
        <v>138</v>
      </c>
    </row>
    <row r="257" s="14" customFormat="1">
      <c r="A257" s="14"/>
      <c r="B257" s="231"/>
      <c r="C257" s="232"/>
      <c r="D257" s="221" t="s">
        <v>148</v>
      </c>
      <c r="E257" s="233" t="s">
        <v>19</v>
      </c>
      <c r="F257" s="234" t="s">
        <v>151</v>
      </c>
      <c r="G257" s="232"/>
      <c r="H257" s="235">
        <v>4.2000000000000002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1" t="s">
        <v>148</v>
      </c>
      <c r="AU257" s="241" t="s">
        <v>139</v>
      </c>
      <c r="AV257" s="14" t="s">
        <v>139</v>
      </c>
      <c r="AW257" s="14" t="s">
        <v>33</v>
      </c>
      <c r="AX257" s="14" t="s">
        <v>80</v>
      </c>
      <c r="AY257" s="241" t="s">
        <v>138</v>
      </c>
    </row>
    <row r="258" s="2" customFormat="1">
      <c r="A258" s="40"/>
      <c r="B258" s="41"/>
      <c r="C258" s="206" t="s">
        <v>400</v>
      </c>
      <c r="D258" s="206" t="s">
        <v>141</v>
      </c>
      <c r="E258" s="207" t="s">
        <v>401</v>
      </c>
      <c r="F258" s="208" t="s">
        <v>402</v>
      </c>
      <c r="G258" s="209" t="s">
        <v>200</v>
      </c>
      <c r="H258" s="210">
        <v>2.5</v>
      </c>
      <c r="I258" s="211"/>
      <c r="J258" s="212">
        <f>ROUND(I258*H258,2)</f>
        <v>0</v>
      </c>
      <c r="K258" s="208" t="s">
        <v>145</v>
      </c>
      <c r="L258" s="46"/>
      <c r="M258" s="213" t="s">
        <v>19</v>
      </c>
      <c r="N258" s="214" t="s">
        <v>43</v>
      </c>
      <c r="O258" s="86"/>
      <c r="P258" s="215">
        <f>O258*H258</f>
        <v>0</v>
      </c>
      <c r="Q258" s="215">
        <v>0.047370000000000002</v>
      </c>
      <c r="R258" s="215">
        <f>Q258*H258</f>
        <v>0.118425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146</v>
      </c>
      <c r="AT258" s="217" t="s">
        <v>141</v>
      </c>
      <c r="AU258" s="217" t="s">
        <v>139</v>
      </c>
      <c r="AY258" s="19" t="s">
        <v>138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80</v>
      </c>
      <c r="BK258" s="218">
        <f>ROUND(I258*H258,2)</f>
        <v>0</v>
      </c>
      <c r="BL258" s="19" t="s">
        <v>146</v>
      </c>
      <c r="BM258" s="217" t="s">
        <v>403</v>
      </c>
    </row>
    <row r="259" s="2" customFormat="1" ht="16.5" customHeight="1">
      <c r="A259" s="40"/>
      <c r="B259" s="41"/>
      <c r="C259" s="206" t="s">
        <v>404</v>
      </c>
      <c r="D259" s="206" t="s">
        <v>141</v>
      </c>
      <c r="E259" s="207" t="s">
        <v>405</v>
      </c>
      <c r="F259" s="208" t="s">
        <v>406</v>
      </c>
      <c r="G259" s="209" t="s">
        <v>200</v>
      </c>
      <c r="H259" s="210">
        <v>12.199999999999999</v>
      </c>
      <c r="I259" s="211"/>
      <c r="J259" s="212">
        <f>ROUND(I259*H259,2)</f>
        <v>0</v>
      </c>
      <c r="K259" s="208" t="s">
        <v>145</v>
      </c>
      <c r="L259" s="46"/>
      <c r="M259" s="213" t="s">
        <v>19</v>
      </c>
      <c r="N259" s="214" t="s">
        <v>43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146</v>
      </c>
      <c r="AT259" s="217" t="s">
        <v>141</v>
      </c>
      <c r="AU259" s="217" t="s">
        <v>139</v>
      </c>
      <c r="AY259" s="19" t="s">
        <v>138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80</v>
      </c>
      <c r="BK259" s="218">
        <f>ROUND(I259*H259,2)</f>
        <v>0</v>
      </c>
      <c r="BL259" s="19" t="s">
        <v>146</v>
      </c>
      <c r="BM259" s="217" t="s">
        <v>407</v>
      </c>
    </row>
    <row r="260" s="13" customFormat="1">
      <c r="A260" s="13"/>
      <c r="B260" s="219"/>
      <c r="C260" s="220"/>
      <c r="D260" s="221" t="s">
        <v>148</v>
      </c>
      <c r="E260" s="222" t="s">
        <v>19</v>
      </c>
      <c r="F260" s="223" t="s">
        <v>408</v>
      </c>
      <c r="G260" s="220"/>
      <c r="H260" s="224">
        <v>12.199999999999999</v>
      </c>
      <c r="I260" s="225"/>
      <c r="J260" s="220"/>
      <c r="K260" s="220"/>
      <c r="L260" s="226"/>
      <c r="M260" s="227"/>
      <c r="N260" s="228"/>
      <c r="O260" s="228"/>
      <c r="P260" s="228"/>
      <c r="Q260" s="228"/>
      <c r="R260" s="228"/>
      <c r="S260" s="228"/>
      <c r="T260" s="22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0" t="s">
        <v>148</v>
      </c>
      <c r="AU260" s="230" t="s">
        <v>139</v>
      </c>
      <c r="AV260" s="13" t="s">
        <v>82</v>
      </c>
      <c r="AW260" s="13" t="s">
        <v>33</v>
      </c>
      <c r="AX260" s="13" t="s">
        <v>72</v>
      </c>
      <c r="AY260" s="230" t="s">
        <v>138</v>
      </c>
    </row>
    <row r="261" s="14" customFormat="1">
      <c r="A261" s="14"/>
      <c r="B261" s="231"/>
      <c r="C261" s="232"/>
      <c r="D261" s="221" t="s">
        <v>148</v>
      </c>
      <c r="E261" s="233" t="s">
        <v>19</v>
      </c>
      <c r="F261" s="234" t="s">
        <v>151</v>
      </c>
      <c r="G261" s="232"/>
      <c r="H261" s="235">
        <v>12.199999999999999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1" t="s">
        <v>148</v>
      </c>
      <c r="AU261" s="241" t="s">
        <v>139</v>
      </c>
      <c r="AV261" s="14" t="s">
        <v>139</v>
      </c>
      <c r="AW261" s="14" t="s">
        <v>33</v>
      </c>
      <c r="AX261" s="14" t="s">
        <v>80</v>
      </c>
      <c r="AY261" s="241" t="s">
        <v>138</v>
      </c>
    </row>
    <row r="262" s="2" customFormat="1">
      <c r="A262" s="40"/>
      <c r="B262" s="41"/>
      <c r="C262" s="206" t="s">
        <v>409</v>
      </c>
      <c r="D262" s="206" t="s">
        <v>141</v>
      </c>
      <c r="E262" s="207" t="s">
        <v>410</v>
      </c>
      <c r="F262" s="208" t="s">
        <v>411</v>
      </c>
      <c r="G262" s="209" t="s">
        <v>200</v>
      </c>
      <c r="H262" s="210">
        <v>3.3999999999999999</v>
      </c>
      <c r="I262" s="211"/>
      <c r="J262" s="212">
        <f>ROUND(I262*H262,2)</f>
        <v>0</v>
      </c>
      <c r="K262" s="208" t="s">
        <v>145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0.021999999999999999</v>
      </c>
      <c r="T262" s="216">
        <f>S262*H262</f>
        <v>0.074799999999999991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146</v>
      </c>
      <c r="AT262" s="217" t="s">
        <v>141</v>
      </c>
      <c r="AU262" s="217" t="s">
        <v>139</v>
      </c>
      <c r="AY262" s="19" t="s">
        <v>138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146</v>
      </c>
      <c r="BM262" s="217" t="s">
        <v>412</v>
      </c>
    </row>
    <row r="263" s="13" customFormat="1">
      <c r="A263" s="13"/>
      <c r="B263" s="219"/>
      <c r="C263" s="220"/>
      <c r="D263" s="221" t="s">
        <v>148</v>
      </c>
      <c r="E263" s="222" t="s">
        <v>19</v>
      </c>
      <c r="F263" s="223" t="s">
        <v>413</v>
      </c>
      <c r="G263" s="220"/>
      <c r="H263" s="224">
        <v>3.3999999999999999</v>
      </c>
      <c r="I263" s="225"/>
      <c r="J263" s="220"/>
      <c r="K263" s="220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148</v>
      </c>
      <c r="AU263" s="230" t="s">
        <v>139</v>
      </c>
      <c r="AV263" s="13" t="s">
        <v>82</v>
      </c>
      <c r="AW263" s="13" t="s">
        <v>33</v>
      </c>
      <c r="AX263" s="13" t="s">
        <v>72</v>
      </c>
      <c r="AY263" s="230" t="s">
        <v>138</v>
      </c>
    </row>
    <row r="264" s="14" customFormat="1">
      <c r="A264" s="14"/>
      <c r="B264" s="231"/>
      <c r="C264" s="232"/>
      <c r="D264" s="221" t="s">
        <v>148</v>
      </c>
      <c r="E264" s="233" t="s">
        <v>19</v>
      </c>
      <c r="F264" s="234" t="s">
        <v>151</v>
      </c>
      <c r="G264" s="232"/>
      <c r="H264" s="235">
        <v>3.3999999999999999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1" t="s">
        <v>148</v>
      </c>
      <c r="AU264" s="241" t="s">
        <v>139</v>
      </c>
      <c r="AV264" s="14" t="s">
        <v>139</v>
      </c>
      <c r="AW264" s="14" t="s">
        <v>33</v>
      </c>
      <c r="AX264" s="14" t="s">
        <v>80</v>
      </c>
      <c r="AY264" s="241" t="s">
        <v>138</v>
      </c>
    </row>
    <row r="265" s="2" customFormat="1">
      <c r="A265" s="40"/>
      <c r="B265" s="41"/>
      <c r="C265" s="206" t="s">
        <v>414</v>
      </c>
      <c r="D265" s="206" t="s">
        <v>141</v>
      </c>
      <c r="E265" s="207" t="s">
        <v>415</v>
      </c>
      <c r="F265" s="208" t="s">
        <v>416</v>
      </c>
      <c r="G265" s="209" t="s">
        <v>200</v>
      </c>
      <c r="H265" s="210">
        <v>2.7000000000000002</v>
      </c>
      <c r="I265" s="211"/>
      <c r="J265" s="212">
        <f>ROUND(I265*H265,2)</f>
        <v>0</v>
      </c>
      <c r="K265" s="208" t="s">
        <v>145</v>
      </c>
      <c r="L265" s="46"/>
      <c r="M265" s="213" t="s">
        <v>19</v>
      </c>
      <c r="N265" s="214" t="s">
        <v>43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0.033000000000000002</v>
      </c>
      <c r="T265" s="216">
        <f>S265*H265</f>
        <v>0.089100000000000013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146</v>
      </c>
      <c r="AT265" s="217" t="s">
        <v>141</v>
      </c>
      <c r="AU265" s="217" t="s">
        <v>139</v>
      </c>
      <c r="AY265" s="19" t="s">
        <v>138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80</v>
      </c>
      <c r="BK265" s="218">
        <f>ROUND(I265*H265,2)</f>
        <v>0</v>
      </c>
      <c r="BL265" s="19" t="s">
        <v>146</v>
      </c>
      <c r="BM265" s="217" t="s">
        <v>417</v>
      </c>
    </row>
    <row r="266" s="13" customFormat="1">
      <c r="A266" s="13"/>
      <c r="B266" s="219"/>
      <c r="C266" s="220"/>
      <c r="D266" s="221" t="s">
        <v>148</v>
      </c>
      <c r="E266" s="222" t="s">
        <v>19</v>
      </c>
      <c r="F266" s="223" t="s">
        <v>418</v>
      </c>
      <c r="G266" s="220"/>
      <c r="H266" s="224">
        <v>2.7000000000000002</v>
      </c>
      <c r="I266" s="225"/>
      <c r="J266" s="220"/>
      <c r="K266" s="220"/>
      <c r="L266" s="226"/>
      <c r="M266" s="227"/>
      <c r="N266" s="228"/>
      <c r="O266" s="228"/>
      <c r="P266" s="228"/>
      <c r="Q266" s="228"/>
      <c r="R266" s="228"/>
      <c r="S266" s="228"/>
      <c r="T266" s="22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0" t="s">
        <v>148</v>
      </c>
      <c r="AU266" s="230" t="s">
        <v>139</v>
      </c>
      <c r="AV266" s="13" t="s">
        <v>82</v>
      </c>
      <c r="AW266" s="13" t="s">
        <v>33</v>
      </c>
      <c r="AX266" s="13" t="s">
        <v>72</v>
      </c>
      <c r="AY266" s="230" t="s">
        <v>138</v>
      </c>
    </row>
    <row r="267" s="14" customFormat="1">
      <c r="A267" s="14"/>
      <c r="B267" s="231"/>
      <c r="C267" s="232"/>
      <c r="D267" s="221" t="s">
        <v>148</v>
      </c>
      <c r="E267" s="233" t="s">
        <v>19</v>
      </c>
      <c r="F267" s="234" t="s">
        <v>151</v>
      </c>
      <c r="G267" s="232"/>
      <c r="H267" s="235">
        <v>2.7000000000000002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1" t="s">
        <v>148</v>
      </c>
      <c r="AU267" s="241" t="s">
        <v>139</v>
      </c>
      <c r="AV267" s="14" t="s">
        <v>139</v>
      </c>
      <c r="AW267" s="14" t="s">
        <v>33</v>
      </c>
      <c r="AX267" s="14" t="s">
        <v>80</v>
      </c>
      <c r="AY267" s="241" t="s">
        <v>138</v>
      </c>
    </row>
    <row r="268" s="2" customFormat="1" ht="16.5" customHeight="1">
      <c r="A268" s="40"/>
      <c r="B268" s="41"/>
      <c r="C268" s="206" t="s">
        <v>419</v>
      </c>
      <c r="D268" s="206" t="s">
        <v>141</v>
      </c>
      <c r="E268" s="207" t="s">
        <v>420</v>
      </c>
      <c r="F268" s="208" t="s">
        <v>421</v>
      </c>
      <c r="G268" s="209" t="s">
        <v>422</v>
      </c>
      <c r="H268" s="210">
        <v>2</v>
      </c>
      <c r="I268" s="211"/>
      <c r="J268" s="212">
        <f>ROUND(I268*H268,2)</f>
        <v>0</v>
      </c>
      <c r="K268" s="208" t="s">
        <v>145</v>
      </c>
      <c r="L268" s="46"/>
      <c r="M268" s="213" t="s">
        <v>19</v>
      </c>
      <c r="N268" s="214" t="s">
        <v>43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0.043499999999999997</v>
      </c>
      <c r="T268" s="216">
        <f>S268*H268</f>
        <v>0.086999999999999994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146</v>
      </c>
      <c r="AT268" s="217" t="s">
        <v>141</v>
      </c>
      <c r="AU268" s="217" t="s">
        <v>139</v>
      </c>
      <c r="AY268" s="19" t="s">
        <v>138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80</v>
      </c>
      <c r="BK268" s="218">
        <f>ROUND(I268*H268,2)</f>
        <v>0</v>
      </c>
      <c r="BL268" s="19" t="s">
        <v>146</v>
      </c>
      <c r="BM268" s="217" t="s">
        <v>423</v>
      </c>
    </row>
    <row r="269" s="2" customFormat="1">
      <c r="A269" s="40"/>
      <c r="B269" s="41"/>
      <c r="C269" s="206" t="s">
        <v>424</v>
      </c>
      <c r="D269" s="206" t="s">
        <v>141</v>
      </c>
      <c r="E269" s="207" t="s">
        <v>425</v>
      </c>
      <c r="F269" s="208" t="s">
        <v>426</v>
      </c>
      <c r="G269" s="209" t="s">
        <v>192</v>
      </c>
      <c r="H269" s="210">
        <v>4</v>
      </c>
      <c r="I269" s="211"/>
      <c r="J269" s="212">
        <f>ROUND(I269*H269,2)</f>
        <v>0</v>
      </c>
      <c r="K269" s="208" t="s">
        <v>145</v>
      </c>
      <c r="L269" s="46"/>
      <c r="M269" s="213" t="s">
        <v>19</v>
      </c>
      <c r="N269" s="214" t="s">
        <v>43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0.0080000000000000002</v>
      </c>
      <c r="T269" s="216">
        <f>S269*H269</f>
        <v>0.032000000000000001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146</v>
      </c>
      <c r="AT269" s="217" t="s">
        <v>141</v>
      </c>
      <c r="AU269" s="217" t="s">
        <v>139</v>
      </c>
      <c r="AY269" s="19" t="s">
        <v>138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80</v>
      </c>
      <c r="BK269" s="218">
        <f>ROUND(I269*H269,2)</f>
        <v>0</v>
      </c>
      <c r="BL269" s="19" t="s">
        <v>146</v>
      </c>
      <c r="BM269" s="217" t="s">
        <v>427</v>
      </c>
    </row>
    <row r="270" s="13" customFormat="1">
      <c r="A270" s="13"/>
      <c r="B270" s="219"/>
      <c r="C270" s="220"/>
      <c r="D270" s="221" t="s">
        <v>148</v>
      </c>
      <c r="E270" s="222" t="s">
        <v>19</v>
      </c>
      <c r="F270" s="223" t="s">
        <v>428</v>
      </c>
      <c r="G270" s="220"/>
      <c r="H270" s="224">
        <v>4</v>
      </c>
      <c r="I270" s="225"/>
      <c r="J270" s="220"/>
      <c r="K270" s="220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148</v>
      </c>
      <c r="AU270" s="230" t="s">
        <v>139</v>
      </c>
      <c r="AV270" s="13" t="s">
        <v>82</v>
      </c>
      <c r="AW270" s="13" t="s">
        <v>33</v>
      </c>
      <c r="AX270" s="13" t="s">
        <v>72</v>
      </c>
      <c r="AY270" s="230" t="s">
        <v>138</v>
      </c>
    </row>
    <row r="271" s="14" customFormat="1">
      <c r="A271" s="14"/>
      <c r="B271" s="231"/>
      <c r="C271" s="232"/>
      <c r="D271" s="221" t="s">
        <v>148</v>
      </c>
      <c r="E271" s="233" t="s">
        <v>19</v>
      </c>
      <c r="F271" s="234" t="s">
        <v>151</v>
      </c>
      <c r="G271" s="232"/>
      <c r="H271" s="235">
        <v>4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1" t="s">
        <v>148</v>
      </c>
      <c r="AU271" s="241" t="s">
        <v>139</v>
      </c>
      <c r="AV271" s="14" t="s">
        <v>139</v>
      </c>
      <c r="AW271" s="14" t="s">
        <v>33</v>
      </c>
      <c r="AX271" s="14" t="s">
        <v>80</v>
      </c>
      <c r="AY271" s="241" t="s">
        <v>138</v>
      </c>
    </row>
    <row r="272" s="2" customFormat="1">
      <c r="A272" s="40"/>
      <c r="B272" s="41"/>
      <c r="C272" s="206" t="s">
        <v>429</v>
      </c>
      <c r="D272" s="206" t="s">
        <v>141</v>
      </c>
      <c r="E272" s="207" t="s">
        <v>430</v>
      </c>
      <c r="F272" s="208" t="s">
        <v>431</v>
      </c>
      <c r="G272" s="209" t="s">
        <v>192</v>
      </c>
      <c r="H272" s="210">
        <v>2</v>
      </c>
      <c r="I272" s="211"/>
      <c r="J272" s="212">
        <f>ROUND(I272*H272,2)</f>
        <v>0</v>
      </c>
      <c r="K272" s="208" t="s">
        <v>145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0.081000000000000003</v>
      </c>
      <c r="T272" s="216">
        <f>S272*H272</f>
        <v>0.16200000000000001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146</v>
      </c>
      <c r="AT272" s="217" t="s">
        <v>141</v>
      </c>
      <c r="AU272" s="217" t="s">
        <v>139</v>
      </c>
      <c r="AY272" s="19" t="s">
        <v>138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146</v>
      </c>
      <c r="BM272" s="217" t="s">
        <v>432</v>
      </c>
    </row>
    <row r="273" s="13" customFormat="1">
      <c r="A273" s="13"/>
      <c r="B273" s="219"/>
      <c r="C273" s="220"/>
      <c r="D273" s="221" t="s">
        <v>148</v>
      </c>
      <c r="E273" s="222" t="s">
        <v>19</v>
      </c>
      <c r="F273" s="223" t="s">
        <v>433</v>
      </c>
      <c r="G273" s="220"/>
      <c r="H273" s="224">
        <v>2</v>
      </c>
      <c r="I273" s="225"/>
      <c r="J273" s="220"/>
      <c r="K273" s="220"/>
      <c r="L273" s="226"/>
      <c r="M273" s="227"/>
      <c r="N273" s="228"/>
      <c r="O273" s="228"/>
      <c r="P273" s="228"/>
      <c r="Q273" s="228"/>
      <c r="R273" s="228"/>
      <c r="S273" s="228"/>
      <c r="T273" s="22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0" t="s">
        <v>148</v>
      </c>
      <c r="AU273" s="230" t="s">
        <v>139</v>
      </c>
      <c r="AV273" s="13" t="s">
        <v>82</v>
      </c>
      <c r="AW273" s="13" t="s">
        <v>33</v>
      </c>
      <c r="AX273" s="13" t="s">
        <v>72</v>
      </c>
      <c r="AY273" s="230" t="s">
        <v>138</v>
      </c>
    </row>
    <row r="274" s="14" customFormat="1">
      <c r="A274" s="14"/>
      <c r="B274" s="231"/>
      <c r="C274" s="232"/>
      <c r="D274" s="221" t="s">
        <v>148</v>
      </c>
      <c r="E274" s="233" t="s">
        <v>19</v>
      </c>
      <c r="F274" s="234" t="s">
        <v>151</v>
      </c>
      <c r="G274" s="232"/>
      <c r="H274" s="235">
        <v>2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1" t="s">
        <v>148</v>
      </c>
      <c r="AU274" s="241" t="s">
        <v>139</v>
      </c>
      <c r="AV274" s="14" t="s">
        <v>139</v>
      </c>
      <c r="AW274" s="14" t="s">
        <v>33</v>
      </c>
      <c r="AX274" s="14" t="s">
        <v>80</v>
      </c>
      <c r="AY274" s="241" t="s">
        <v>138</v>
      </c>
    </row>
    <row r="275" s="2" customFormat="1" ht="16.5" customHeight="1">
      <c r="A275" s="40"/>
      <c r="B275" s="41"/>
      <c r="C275" s="206" t="s">
        <v>434</v>
      </c>
      <c r="D275" s="206" t="s">
        <v>141</v>
      </c>
      <c r="E275" s="207" t="s">
        <v>435</v>
      </c>
      <c r="F275" s="208" t="s">
        <v>436</v>
      </c>
      <c r="G275" s="209" t="s">
        <v>163</v>
      </c>
      <c r="H275" s="210">
        <v>26.390000000000001</v>
      </c>
      <c r="I275" s="211"/>
      <c r="J275" s="212">
        <f>ROUND(I275*H275,2)</f>
        <v>0</v>
      </c>
      <c r="K275" s="208" t="s">
        <v>145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0.081500000000000003</v>
      </c>
      <c r="T275" s="216">
        <f>S275*H275</f>
        <v>2.1507849999999999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146</v>
      </c>
      <c r="AT275" s="217" t="s">
        <v>141</v>
      </c>
      <c r="AU275" s="217" t="s">
        <v>139</v>
      </c>
      <c r="AY275" s="19" t="s">
        <v>138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146</v>
      </c>
      <c r="BM275" s="217" t="s">
        <v>437</v>
      </c>
    </row>
    <row r="276" s="13" customFormat="1">
      <c r="A276" s="13"/>
      <c r="B276" s="219"/>
      <c r="C276" s="220"/>
      <c r="D276" s="221" t="s">
        <v>148</v>
      </c>
      <c r="E276" s="222" t="s">
        <v>19</v>
      </c>
      <c r="F276" s="223" t="s">
        <v>438</v>
      </c>
      <c r="G276" s="220"/>
      <c r="H276" s="224">
        <v>24.690000000000001</v>
      </c>
      <c r="I276" s="225"/>
      <c r="J276" s="220"/>
      <c r="K276" s="220"/>
      <c r="L276" s="226"/>
      <c r="M276" s="227"/>
      <c r="N276" s="228"/>
      <c r="O276" s="228"/>
      <c r="P276" s="228"/>
      <c r="Q276" s="228"/>
      <c r="R276" s="228"/>
      <c r="S276" s="228"/>
      <c r="T276" s="22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0" t="s">
        <v>148</v>
      </c>
      <c r="AU276" s="230" t="s">
        <v>139</v>
      </c>
      <c r="AV276" s="13" t="s">
        <v>82</v>
      </c>
      <c r="AW276" s="13" t="s">
        <v>33</v>
      </c>
      <c r="AX276" s="13" t="s">
        <v>72</v>
      </c>
      <c r="AY276" s="230" t="s">
        <v>138</v>
      </c>
    </row>
    <row r="277" s="13" customFormat="1">
      <c r="A277" s="13"/>
      <c r="B277" s="219"/>
      <c r="C277" s="220"/>
      <c r="D277" s="221" t="s">
        <v>148</v>
      </c>
      <c r="E277" s="222" t="s">
        <v>19</v>
      </c>
      <c r="F277" s="223" t="s">
        <v>439</v>
      </c>
      <c r="G277" s="220"/>
      <c r="H277" s="224">
        <v>1.7</v>
      </c>
      <c r="I277" s="225"/>
      <c r="J277" s="220"/>
      <c r="K277" s="220"/>
      <c r="L277" s="226"/>
      <c r="M277" s="227"/>
      <c r="N277" s="228"/>
      <c r="O277" s="228"/>
      <c r="P277" s="228"/>
      <c r="Q277" s="228"/>
      <c r="R277" s="228"/>
      <c r="S277" s="228"/>
      <c r="T277" s="22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0" t="s">
        <v>148</v>
      </c>
      <c r="AU277" s="230" t="s">
        <v>139</v>
      </c>
      <c r="AV277" s="13" t="s">
        <v>82</v>
      </c>
      <c r="AW277" s="13" t="s">
        <v>33</v>
      </c>
      <c r="AX277" s="13" t="s">
        <v>72</v>
      </c>
      <c r="AY277" s="230" t="s">
        <v>138</v>
      </c>
    </row>
    <row r="278" s="14" customFormat="1">
      <c r="A278" s="14"/>
      <c r="B278" s="231"/>
      <c r="C278" s="232"/>
      <c r="D278" s="221" t="s">
        <v>148</v>
      </c>
      <c r="E278" s="233" t="s">
        <v>19</v>
      </c>
      <c r="F278" s="234" t="s">
        <v>151</v>
      </c>
      <c r="G278" s="232"/>
      <c r="H278" s="235">
        <v>26.390000000000001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1" t="s">
        <v>148</v>
      </c>
      <c r="AU278" s="241" t="s">
        <v>139</v>
      </c>
      <c r="AV278" s="14" t="s">
        <v>139</v>
      </c>
      <c r="AW278" s="14" t="s">
        <v>33</v>
      </c>
      <c r="AX278" s="14" t="s">
        <v>80</v>
      </c>
      <c r="AY278" s="241" t="s">
        <v>138</v>
      </c>
    </row>
    <row r="279" s="2" customFormat="1">
      <c r="A279" s="40"/>
      <c r="B279" s="41"/>
      <c r="C279" s="206" t="s">
        <v>440</v>
      </c>
      <c r="D279" s="206" t="s">
        <v>141</v>
      </c>
      <c r="E279" s="207" t="s">
        <v>441</v>
      </c>
      <c r="F279" s="208" t="s">
        <v>442</v>
      </c>
      <c r="G279" s="209" t="s">
        <v>163</v>
      </c>
      <c r="H279" s="210">
        <v>26.390000000000001</v>
      </c>
      <c r="I279" s="211"/>
      <c r="J279" s="212">
        <f>ROUND(I279*H279,2)</f>
        <v>0</v>
      </c>
      <c r="K279" s="208" t="s">
        <v>145</v>
      </c>
      <c r="L279" s="46"/>
      <c r="M279" s="213" t="s">
        <v>19</v>
      </c>
      <c r="N279" s="214" t="s">
        <v>43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0.045999999999999999</v>
      </c>
      <c r="T279" s="216">
        <f>S279*H279</f>
        <v>1.21394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146</v>
      </c>
      <c r="AT279" s="217" t="s">
        <v>141</v>
      </c>
      <c r="AU279" s="217" t="s">
        <v>139</v>
      </c>
      <c r="AY279" s="19" t="s">
        <v>138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80</v>
      </c>
      <c r="BK279" s="218">
        <f>ROUND(I279*H279,2)</f>
        <v>0</v>
      </c>
      <c r="BL279" s="19" t="s">
        <v>146</v>
      </c>
      <c r="BM279" s="217" t="s">
        <v>443</v>
      </c>
    </row>
    <row r="280" s="15" customFormat="1">
      <c r="A280" s="15"/>
      <c r="B280" s="243"/>
      <c r="C280" s="244"/>
      <c r="D280" s="221" t="s">
        <v>148</v>
      </c>
      <c r="E280" s="245" t="s">
        <v>19</v>
      </c>
      <c r="F280" s="246" t="s">
        <v>444</v>
      </c>
      <c r="G280" s="244"/>
      <c r="H280" s="245" t="s">
        <v>19</v>
      </c>
      <c r="I280" s="247"/>
      <c r="J280" s="244"/>
      <c r="K280" s="244"/>
      <c r="L280" s="248"/>
      <c r="M280" s="249"/>
      <c r="N280" s="250"/>
      <c r="O280" s="250"/>
      <c r="P280" s="250"/>
      <c r="Q280" s="250"/>
      <c r="R280" s="250"/>
      <c r="S280" s="250"/>
      <c r="T280" s="251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2" t="s">
        <v>148</v>
      </c>
      <c r="AU280" s="252" t="s">
        <v>139</v>
      </c>
      <c r="AV280" s="15" t="s">
        <v>80</v>
      </c>
      <c r="AW280" s="15" t="s">
        <v>33</v>
      </c>
      <c r="AX280" s="15" t="s">
        <v>72</v>
      </c>
      <c r="AY280" s="252" t="s">
        <v>138</v>
      </c>
    </row>
    <row r="281" s="13" customFormat="1">
      <c r="A281" s="13"/>
      <c r="B281" s="219"/>
      <c r="C281" s="220"/>
      <c r="D281" s="221" t="s">
        <v>148</v>
      </c>
      <c r="E281" s="222" t="s">
        <v>19</v>
      </c>
      <c r="F281" s="223" t="s">
        <v>438</v>
      </c>
      <c r="G281" s="220"/>
      <c r="H281" s="224">
        <v>24.690000000000001</v>
      </c>
      <c r="I281" s="225"/>
      <c r="J281" s="220"/>
      <c r="K281" s="220"/>
      <c r="L281" s="226"/>
      <c r="M281" s="227"/>
      <c r="N281" s="228"/>
      <c r="O281" s="228"/>
      <c r="P281" s="228"/>
      <c r="Q281" s="228"/>
      <c r="R281" s="228"/>
      <c r="S281" s="228"/>
      <c r="T281" s="22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0" t="s">
        <v>148</v>
      </c>
      <c r="AU281" s="230" t="s">
        <v>139</v>
      </c>
      <c r="AV281" s="13" t="s">
        <v>82</v>
      </c>
      <c r="AW281" s="13" t="s">
        <v>33</v>
      </c>
      <c r="AX281" s="13" t="s">
        <v>72</v>
      </c>
      <c r="AY281" s="230" t="s">
        <v>138</v>
      </c>
    </row>
    <row r="282" s="13" customFormat="1">
      <c r="A282" s="13"/>
      <c r="B282" s="219"/>
      <c r="C282" s="220"/>
      <c r="D282" s="221" t="s">
        <v>148</v>
      </c>
      <c r="E282" s="222" t="s">
        <v>19</v>
      </c>
      <c r="F282" s="223" t="s">
        <v>439</v>
      </c>
      <c r="G282" s="220"/>
      <c r="H282" s="224">
        <v>1.7</v>
      </c>
      <c r="I282" s="225"/>
      <c r="J282" s="220"/>
      <c r="K282" s="220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148</v>
      </c>
      <c r="AU282" s="230" t="s">
        <v>139</v>
      </c>
      <c r="AV282" s="13" t="s">
        <v>82</v>
      </c>
      <c r="AW282" s="13" t="s">
        <v>33</v>
      </c>
      <c r="AX282" s="13" t="s">
        <v>72</v>
      </c>
      <c r="AY282" s="230" t="s">
        <v>138</v>
      </c>
    </row>
    <row r="283" s="14" customFormat="1">
      <c r="A283" s="14"/>
      <c r="B283" s="231"/>
      <c r="C283" s="232"/>
      <c r="D283" s="221" t="s">
        <v>148</v>
      </c>
      <c r="E283" s="233" t="s">
        <v>19</v>
      </c>
      <c r="F283" s="234" t="s">
        <v>151</v>
      </c>
      <c r="G283" s="232"/>
      <c r="H283" s="235">
        <v>26.390000000000001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1" t="s">
        <v>148</v>
      </c>
      <c r="AU283" s="241" t="s">
        <v>139</v>
      </c>
      <c r="AV283" s="14" t="s">
        <v>139</v>
      </c>
      <c r="AW283" s="14" t="s">
        <v>33</v>
      </c>
      <c r="AX283" s="14" t="s">
        <v>80</v>
      </c>
      <c r="AY283" s="241" t="s">
        <v>138</v>
      </c>
    </row>
    <row r="284" s="12" customFormat="1" ht="22.8" customHeight="1">
      <c r="A284" s="12"/>
      <c r="B284" s="190"/>
      <c r="C284" s="191"/>
      <c r="D284" s="192" t="s">
        <v>71</v>
      </c>
      <c r="E284" s="204" t="s">
        <v>445</v>
      </c>
      <c r="F284" s="204" t="s">
        <v>446</v>
      </c>
      <c r="G284" s="191"/>
      <c r="H284" s="191"/>
      <c r="I284" s="194"/>
      <c r="J284" s="205">
        <f>BK284</f>
        <v>0</v>
      </c>
      <c r="K284" s="191"/>
      <c r="L284" s="196"/>
      <c r="M284" s="197"/>
      <c r="N284" s="198"/>
      <c r="O284" s="198"/>
      <c r="P284" s="199">
        <f>SUM(P285:P289)</f>
        <v>0</v>
      </c>
      <c r="Q284" s="198"/>
      <c r="R284" s="199">
        <f>SUM(R285:R289)</f>
        <v>0</v>
      </c>
      <c r="S284" s="198"/>
      <c r="T284" s="200">
        <f>SUM(T285:T289)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80</v>
      </c>
      <c r="AT284" s="202" t="s">
        <v>71</v>
      </c>
      <c r="AU284" s="202" t="s">
        <v>80</v>
      </c>
      <c r="AY284" s="201" t="s">
        <v>138</v>
      </c>
      <c r="BK284" s="203">
        <f>SUM(BK285:BK289)</f>
        <v>0</v>
      </c>
    </row>
    <row r="285" s="2" customFormat="1">
      <c r="A285" s="40"/>
      <c r="B285" s="41"/>
      <c r="C285" s="206" t="s">
        <v>447</v>
      </c>
      <c r="D285" s="206" t="s">
        <v>141</v>
      </c>
      <c r="E285" s="207" t="s">
        <v>448</v>
      </c>
      <c r="F285" s="208" t="s">
        <v>449</v>
      </c>
      <c r="G285" s="209" t="s">
        <v>154</v>
      </c>
      <c r="H285" s="210">
        <v>9.8160000000000007</v>
      </c>
      <c r="I285" s="211"/>
      <c r="J285" s="212">
        <f>ROUND(I285*H285,2)</f>
        <v>0</v>
      </c>
      <c r="K285" s="208" t="s">
        <v>145</v>
      </c>
      <c r="L285" s="46"/>
      <c r="M285" s="213" t="s">
        <v>19</v>
      </c>
      <c r="N285" s="214" t="s">
        <v>43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146</v>
      </c>
      <c r="AT285" s="217" t="s">
        <v>141</v>
      </c>
      <c r="AU285" s="217" t="s">
        <v>82</v>
      </c>
      <c r="AY285" s="19" t="s">
        <v>138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80</v>
      </c>
      <c r="BK285" s="218">
        <f>ROUND(I285*H285,2)</f>
        <v>0</v>
      </c>
      <c r="BL285" s="19" t="s">
        <v>146</v>
      </c>
      <c r="BM285" s="217" t="s">
        <v>450</v>
      </c>
    </row>
    <row r="286" s="2" customFormat="1" ht="21.75" customHeight="1">
      <c r="A286" s="40"/>
      <c r="B286" s="41"/>
      <c r="C286" s="206" t="s">
        <v>451</v>
      </c>
      <c r="D286" s="206" t="s">
        <v>141</v>
      </c>
      <c r="E286" s="207" t="s">
        <v>452</v>
      </c>
      <c r="F286" s="208" t="s">
        <v>453</v>
      </c>
      <c r="G286" s="209" t="s">
        <v>154</v>
      </c>
      <c r="H286" s="210">
        <v>9.8160000000000007</v>
      </c>
      <c r="I286" s="211"/>
      <c r="J286" s="212">
        <f>ROUND(I286*H286,2)</f>
        <v>0</v>
      </c>
      <c r="K286" s="208" t="s">
        <v>145</v>
      </c>
      <c r="L286" s="46"/>
      <c r="M286" s="213" t="s">
        <v>19</v>
      </c>
      <c r="N286" s="214" t="s">
        <v>43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146</v>
      </c>
      <c r="AT286" s="217" t="s">
        <v>141</v>
      </c>
      <c r="AU286" s="217" t="s">
        <v>82</v>
      </c>
      <c r="AY286" s="19" t="s">
        <v>138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80</v>
      </c>
      <c r="BK286" s="218">
        <f>ROUND(I286*H286,2)</f>
        <v>0</v>
      </c>
      <c r="BL286" s="19" t="s">
        <v>146</v>
      </c>
      <c r="BM286" s="217" t="s">
        <v>454</v>
      </c>
    </row>
    <row r="287" s="2" customFormat="1">
      <c r="A287" s="40"/>
      <c r="B287" s="41"/>
      <c r="C287" s="206" t="s">
        <v>455</v>
      </c>
      <c r="D287" s="206" t="s">
        <v>141</v>
      </c>
      <c r="E287" s="207" t="s">
        <v>456</v>
      </c>
      <c r="F287" s="208" t="s">
        <v>457</v>
      </c>
      <c r="G287" s="209" t="s">
        <v>154</v>
      </c>
      <c r="H287" s="210">
        <v>88.343999999999994</v>
      </c>
      <c r="I287" s="211"/>
      <c r="J287" s="212">
        <f>ROUND(I287*H287,2)</f>
        <v>0</v>
      </c>
      <c r="K287" s="208" t="s">
        <v>145</v>
      </c>
      <c r="L287" s="46"/>
      <c r="M287" s="213" t="s">
        <v>19</v>
      </c>
      <c r="N287" s="214" t="s">
        <v>43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146</v>
      </c>
      <c r="AT287" s="217" t="s">
        <v>141</v>
      </c>
      <c r="AU287" s="217" t="s">
        <v>82</v>
      </c>
      <c r="AY287" s="19" t="s">
        <v>138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146</v>
      </c>
      <c r="BM287" s="217" t="s">
        <v>458</v>
      </c>
    </row>
    <row r="288" s="13" customFormat="1">
      <c r="A288" s="13"/>
      <c r="B288" s="219"/>
      <c r="C288" s="220"/>
      <c r="D288" s="221" t="s">
        <v>148</v>
      </c>
      <c r="E288" s="220"/>
      <c r="F288" s="223" t="s">
        <v>459</v>
      </c>
      <c r="G288" s="220"/>
      <c r="H288" s="224">
        <v>88.343999999999994</v>
      </c>
      <c r="I288" s="225"/>
      <c r="J288" s="220"/>
      <c r="K288" s="220"/>
      <c r="L288" s="226"/>
      <c r="M288" s="227"/>
      <c r="N288" s="228"/>
      <c r="O288" s="228"/>
      <c r="P288" s="228"/>
      <c r="Q288" s="228"/>
      <c r="R288" s="228"/>
      <c r="S288" s="228"/>
      <c r="T288" s="22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0" t="s">
        <v>148</v>
      </c>
      <c r="AU288" s="230" t="s">
        <v>82</v>
      </c>
      <c r="AV288" s="13" t="s">
        <v>82</v>
      </c>
      <c r="AW288" s="13" t="s">
        <v>4</v>
      </c>
      <c r="AX288" s="13" t="s">
        <v>80</v>
      </c>
      <c r="AY288" s="230" t="s">
        <v>138</v>
      </c>
    </row>
    <row r="289" s="2" customFormat="1">
      <c r="A289" s="40"/>
      <c r="B289" s="41"/>
      <c r="C289" s="206" t="s">
        <v>460</v>
      </c>
      <c r="D289" s="206" t="s">
        <v>141</v>
      </c>
      <c r="E289" s="207" t="s">
        <v>461</v>
      </c>
      <c r="F289" s="208" t="s">
        <v>462</v>
      </c>
      <c r="G289" s="209" t="s">
        <v>154</v>
      </c>
      <c r="H289" s="210">
        <v>9.8160000000000007</v>
      </c>
      <c r="I289" s="211"/>
      <c r="J289" s="212">
        <f>ROUND(I289*H289,2)</f>
        <v>0</v>
      </c>
      <c r="K289" s="208" t="s">
        <v>145</v>
      </c>
      <c r="L289" s="46"/>
      <c r="M289" s="213" t="s">
        <v>19</v>
      </c>
      <c r="N289" s="214" t="s">
        <v>43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146</v>
      </c>
      <c r="AT289" s="217" t="s">
        <v>141</v>
      </c>
      <c r="AU289" s="217" t="s">
        <v>82</v>
      </c>
      <c r="AY289" s="19" t="s">
        <v>138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80</v>
      </c>
      <c r="BK289" s="218">
        <f>ROUND(I289*H289,2)</f>
        <v>0</v>
      </c>
      <c r="BL289" s="19" t="s">
        <v>146</v>
      </c>
      <c r="BM289" s="217" t="s">
        <v>463</v>
      </c>
    </row>
    <row r="290" s="12" customFormat="1" ht="22.8" customHeight="1">
      <c r="A290" s="12"/>
      <c r="B290" s="190"/>
      <c r="C290" s="191"/>
      <c r="D290" s="192" t="s">
        <v>71</v>
      </c>
      <c r="E290" s="204" t="s">
        <v>464</v>
      </c>
      <c r="F290" s="204" t="s">
        <v>465</v>
      </c>
      <c r="G290" s="191"/>
      <c r="H290" s="191"/>
      <c r="I290" s="194"/>
      <c r="J290" s="205">
        <f>BK290</f>
        <v>0</v>
      </c>
      <c r="K290" s="191"/>
      <c r="L290" s="196"/>
      <c r="M290" s="197"/>
      <c r="N290" s="198"/>
      <c r="O290" s="198"/>
      <c r="P290" s="199">
        <f>P291</f>
        <v>0</v>
      </c>
      <c r="Q290" s="198"/>
      <c r="R290" s="199">
        <f>R291</f>
        <v>0</v>
      </c>
      <c r="S290" s="198"/>
      <c r="T290" s="200">
        <f>T291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1" t="s">
        <v>80</v>
      </c>
      <c r="AT290" s="202" t="s">
        <v>71</v>
      </c>
      <c r="AU290" s="202" t="s">
        <v>80</v>
      </c>
      <c r="AY290" s="201" t="s">
        <v>138</v>
      </c>
      <c r="BK290" s="203">
        <f>BK291</f>
        <v>0</v>
      </c>
    </row>
    <row r="291" s="2" customFormat="1" ht="33" customHeight="1">
      <c r="A291" s="40"/>
      <c r="B291" s="41"/>
      <c r="C291" s="206" t="s">
        <v>466</v>
      </c>
      <c r="D291" s="206" t="s">
        <v>141</v>
      </c>
      <c r="E291" s="207" t="s">
        <v>467</v>
      </c>
      <c r="F291" s="208" t="s">
        <v>468</v>
      </c>
      <c r="G291" s="209" t="s">
        <v>154</v>
      </c>
      <c r="H291" s="210">
        <v>9.4830000000000005</v>
      </c>
      <c r="I291" s="211"/>
      <c r="J291" s="212">
        <f>ROUND(I291*H291,2)</f>
        <v>0</v>
      </c>
      <c r="K291" s="208" t="s">
        <v>145</v>
      </c>
      <c r="L291" s="46"/>
      <c r="M291" s="213" t="s">
        <v>19</v>
      </c>
      <c r="N291" s="214" t="s">
        <v>43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146</v>
      </c>
      <c r="AT291" s="217" t="s">
        <v>141</v>
      </c>
      <c r="AU291" s="217" t="s">
        <v>82</v>
      </c>
      <c r="AY291" s="19" t="s">
        <v>138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80</v>
      </c>
      <c r="BK291" s="218">
        <f>ROUND(I291*H291,2)</f>
        <v>0</v>
      </c>
      <c r="BL291" s="19" t="s">
        <v>146</v>
      </c>
      <c r="BM291" s="217" t="s">
        <v>469</v>
      </c>
    </row>
    <row r="292" s="12" customFormat="1" ht="25.92" customHeight="1">
      <c r="A292" s="12"/>
      <c r="B292" s="190"/>
      <c r="C292" s="191"/>
      <c r="D292" s="192" t="s">
        <v>71</v>
      </c>
      <c r="E292" s="193" t="s">
        <v>470</v>
      </c>
      <c r="F292" s="193" t="s">
        <v>471</v>
      </c>
      <c r="G292" s="191"/>
      <c r="H292" s="191"/>
      <c r="I292" s="194"/>
      <c r="J292" s="195">
        <f>BK292</f>
        <v>0</v>
      </c>
      <c r="K292" s="191"/>
      <c r="L292" s="196"/>
      <c r="M292" s="197"/>
      <c r="N292" s="198"/>
      <c r="O292" s="198"/>
      <c r="P292" s="199">
        <f>P293+P298+P334+P342+P365+P369</f>
        <v>0</v>
      </c>
      <c r="Q292" s="198"/>
      <c r="R292" s="199">
        <f>R293+R298+R334+R342+R365+R369</f>
        <v>0.33152605999999996</v>
      </c>
      <c r="S292" s="198"/>
      <c r="T292" s="200">
        <f>T293+T298+T334+T342+T365+T369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1" t="s">
        <v>82</v>
      </c>
      <c r="AT292" s="202" t="s">
        <v>71</v>
      </c>
      <c r="AU292" s="202" t="s">
        <v>72</v>
      </c>
      <c r="AY292" s="201" t="s">
        <v>138</v>
      </c>
      <c r="BK292" s="203">
        <f>BK293+BK298+BK334+BK342+BK365+BK369</f>
        <v>0</v>
      </c>
    </row>
    <row r="293" s="12" customFormat="1" ht="22.8" customHeight="1">
      <c r="A293" s="12"/>
      <c r="B293" s="190"/>
      <c r="C293" s="191"/>
      <c r="D293" s="192" t="s">
        <v>71</v>
      </c>
      <c r="E293" s="204" t="s">
        <v>472</v>
      </c>
      <c r="F293" s="204" t="s">
        <v>473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SUM(P294:P297)</f>
        <v>0</v>
      </c>
      <c r="Q293" s="198"/>
      <c r="R293" s="199">
        <f>SUM(R294:R297)</f>
        <v>0.021471999999999998</v>
      </c>
      <c r="S293" s="198"/>
      <c r="T293" s="200">
        <f>SUM(T294:T297)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82</v>
      </c>
      <c r="AT293" s="202" t="s">
        <v>71</v>
      </c>
      <c r="AU293" s="202" t="s">
        <v>80</v>
      </c>
      <c r="AY293" s="201" t="s">
        <v>138</v>
      </c>
      <c r="BK293" s="203">
        <f>SUM(BK294:BK297)</f>
        <v>0</v>
      </c>
    </row>
    <row r="294" s="2" customFormat="1">
      <c r="A294" s="40"/>
      <c r="B294" s="41"/>
      <c r="C294" s="206" t="s">
        <v>474</v>
      </c>
      <c r="D294" s="206" t="s">
        <v>141</v>
      </c>
      <c r="E294" s="207" t="s">
        <v>475</v>
      </c>
      <c r="F294" s="208" t="s">
        <v>476</v>
      </c>
      <c r="G294" s="209" t="s">
        <v>200</v>
      </c>
      <c r="H294" s="210">
        <v>6.0999999999999996</v>
      </c>
      <c r="I294" s="211"/>
      <c r="J294" s="212">
        <f>ROUND(I294*H294,2)</f>
        <v>0</v>
      </c>
      <c r="K294" s="208" t="s">
        <v>145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0.0035200000000000001</v>
      </c>
      <c r="R294" s="215">
        <f>Q294*H294</f>
        <v>0.021471999999999998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232</v>
      </c>
      <c r="AT294" s="217" t="s">
        <v>141</v>
      </c>
      <c r="AU294" s="217" t="s">
        <v>82</v>
      </c>
      <c r="AY294" s="19" t="s">
        <v>138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232</v>
      </c>
      <c r="BM294" s="217" t="s">
        <v>477</v>
      </c>
    </row>
    <row r="295" s="13" customFormat="1">
      <c r="A295" s="13"/>
      <c r="B295" s="219"/>
      <c r="C295" s="220"/>
      <c r="D295" s="221" t="s">
        <v>148</v>
      </c>
      <c r="E295" s="222" t="s">
        <v>19</v>
      </c>
      <c r="F295" s="223" t="s">
        <v>376</v>
      </c>
      <c r="G295" s="220"/>
      <c r="H295" s="224">
        <v>6.0999999999999996</v>
      </c>
      <c r="I295" s="225"/>
      <c r="J295" s="220"/>
      <c r="K295" s="220"/>
      <c r="L295" s="226"/>
      <c r="M295" s="227"/>
      <c r="N295" s="228"/>
      <c r="O295" s="228"/>
      <c r="P295" s="228"/>
      <c r="Q295" s="228"/>
      <c r="R295" s="228"/>
      <c r="S295" s="228"/>
      <c r="T295" s="22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0" t="s">
        <v>148</v>
      </c>
      <c r="AU295" s="230" t="s">
        <v>82</v>
      </c>
      <c r="AV295" s="13" t="s">
        <v>82</v>
      </c>
      <c r="AW295" s="13" t="s">
        <v>33</v>
      </c>
      <c r="AX295" s="13" t="s">
        <v>72</v>
      </c>
      <c r="AY295" s="230" t="s">
        <v>138</v>
      </c>
    </row>
    <row r="296" s="14" customFormat="1">
      <c r="A296" s="14"/>
      <c r="B296" s="231"/>
      <c r="C296" s="232"/>
      <c r="D296" s="221" t="s">
        <v>148</v>
      </c>
      <c r="E296" s="233" t="s">
        <v>19</v>
      </c>
      <c r="F296" s="234" t="s">
        <v>151</v>
      </c>
      <c r="G296" s="232"/>
      <c r="H296" s="235">
        <v>6.0999999999999996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1" t="s">
        <v>148</v>
      </c>
      <c r="AU296" s="241" t="s">
        <v>82</v>
      </c>
      <c r="AV296" s="14" t="s">
        <v>139</v>
      </c>
      <c r="AW296" s="14" t="s">
        <v>33</v>
      </c>
      <c r="AX296" s="14" t="s">
        <v>80</v>
      </c>
      <c r="AY296" s="241" t="s">
        <v>138</v>
      </c>
    </row>
    <row r="297" s="2" customFormat="1">
      <c r="A297" s="40"/>
      <c r="B297" s="41"/>
      <c r="C297" s="206" t="s">
        <v>195</v>
      </c>
      <c r="D297" s="206" t="s">
        <v>141</v>
      </c>
      <c r="E297" s="207" t="s">
        <v>478</v>
      </c>
      <c r="F297" s="208" t="s">
        <v>479</v>
      </c>
      <c r="G297" s="209" t="s">
        <v>154</v>
      </c>
      <c r="H297" s="210">
        <v>0.021000000000000001</v>
      </c>
      <c r="I297" s="211"/>
      <c r="J297" s="212">
        <f>ROUND(I297*H297,2)</f>
        <v>0</v>
      </c>
      <c r="K297" s="208" t="s">
        <v>145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232</v>
      </c>
      <c r="AT297" s="217" t="s">
        <v>141</v>
      </c>
      <c r="AU297" s="217" t="s">
        <v>82</v>
      </c>
      <c r="AY297" s="19" t="s">
        <v>138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232</v>
      </c>
      <c r="BM297" s="217" t="s">
        <v>480</v>
      </c>
    </row>
    <row r="298" s="12" customFormat="1" ht="22.8" customHeight="1">
      <c r="A298" s="12"/>
      <c r="B298" s="190"/>
      <c r="C298" s="191"/>
      <c r="D298" s="192" t="s">
        <v>71</v>
      </c>
      <c r="E298" s="204" t="s">
        <v>481</v>
      </c>
      <c r="F298" s="204" t="s">
        <v>482</v>
      </c>
      <c r="G298" s="191"/>
      <c r="H298" s="191"/>
      <c r="I298" s="194"/>
      <c r="J298" s="205">
        <f>BK298</f>
        <v>0</v>
      </c>
      <c r="K298" s="191"/>
      <c r="L298" s="196"/>
      <c r="M298" s="197"/>
      <c r="N298" s="198"/>
      <c r="O298" s="198"/>
      <c r="P298" s="199">
        <f>SUM(P299:P333)</f>
        <v>0</v>
      </c>
      <c r="Q298" s="198"/>
      <c r="R298" s="199">
        <f>SUM(R299:R333)</f>
        <v>0</v>
      </c>
      <c r="S298" s="198"/>
      <c r="T298" s="200">
        <f>SUM(T299:T333)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1" t="s">
        <v>82</v>
      </c>
      <c r="AT298" s="202" t="s">
        <v>71</v>
      </c>
      <c r="AU298" s="202" t="s">
        <v>80</v>
      </c>
      <c r="AY298" s="201" t="s">
        <v>138</v>
      </c>
      <c r="BK298" s="203">
        <f>SUM(BK299:BK333)</f>
        <v>0</v>
      </c>
    </row>
    <row r="299" s="2" customFormat="1" ht="16.5" customHeight="1">
      <c r="A299" s="40"/>
      <c r="B299" s="41"/>
      <c r="C299" s="206" t="s">
        <v>238</v>
      </c>
      <c r="D299" s="206" t="s">
        <v>141</v>
      </c>
      <c r="E299" s="207" t="s">
        <v>483</v>
      </c>
      <c r="F299" s="208" t="s">
        <v>484</v>
      </c>
      <c r="G299" s="209" t="s">
        <v>200</v>
      </c>
      <c r="H299" s="210">
        <v>42.700000000000003</v>
      </c>
      <c r="I299" s="211"/>
      <c r="J299" s="212">
        <f>ROUND(I299*H299,2)</f>
        <v>0</v>
      </c>
      <c r="K299" s="208" t="s">
        <v>19</v>
      </c>
      <c r="L299" s="46"/>
      <c r="M299" s="213" t="s">
        <v>19</v>
      </c>
      <c r="N299" s="214" t="s">
        <v>43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232</v>
      </c>
      <c r="AT299" s="217" t="s">
        <v>141</v>
      </c>
      <c r="AU299" s="217" t="s">
        <v>82</v>
      </c>
      <c r="AY299" s="19" t="s">
        <v>138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232</v>
      </c>
      <c r="BM299" s="217" t="s">
        <v>485</v>
      </c>
    </row>
    <row r="300" s="15" customFormat="1">
      <c r="A300" s="15"/>
      <c r="B300" s="243"/>
      <c r="C300" s="244"/>
      <c r="D300" s="221" t="s">
        <v>148</v>
      </c>
      <c r="E300" s="245" t="s">
        <v>19</v>
      </c>
      <c r="F300" s="246" t="s">
        <v>261</v>
      </c>
      <c r="G300" s="244"/>
      <c r="H300" s="245" t="s">
        <v>19</v>
      </c>
      <c r="I300" s="247"/>
      <c r="J300" s="244"/>
      <c r="K300" s="244"/>
      <c r="L300" s="248"/>
      <c r="M300" s="249"/>
      <c r="N300" s="250"/>
      <c r="O300" s="250"/>
      <c r="P300" s="250"/>
      <c r="Q300" s="250"/>
      <c r="R300" s="250"/>
      <c r="S300" s="250"/>
      <c r="T300" s="25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2" t="s">
        <v>148</v>
      </c>
      <c r="AU300" s="252" t="s">
        <v>82</v>
      </c>
      <c r="AV300" s="15" t="s">
        <v>80</v>
      </c>
      <c r="AW300" s="15" t="s">
        <v>33</v>
      </c>
      <c r="AX300" s="15" t="s">
        <v>72</v>
      </c>
      <c r="AY300" s="252" t="s">
        <v>138</v>
      </c>
    </row>
    <row r="301" s="13" customFormat="1">
      <c r="A301" s="13"/>
      <c r="B301" s="219"/>
      <c r="C301" s="220"/>
      <c r="D301" s="221" t="s">
        <v>148</v>
      </c>
      <c r="E301" s="222" t="s">
        <v>19</v>
      </c>
      <c r="F301" s="223" t="s">
        <v>486</v>
      </c>
      <c r="G301" s="220"/>
      <c r="H301" s="224">
        <v>23.5</v>
      </c>
      <c r="I301" s="225"/>
      <c r="J301" s="220"/>
      <c r="K301" s="220"/>
      <c r="L301" s="226"/>
      <c r="M301" s="227"/>
      <c r="N301" s="228"/>
      <c r="O301" s="228"/>
      <c r="P301" s="228"/>
      <c r="Q301" s="228"/>
      <c r="R301" s="228"/>
      <c r="S301" s="228"/>
      <c r="T301" s="22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0" t="s">
        <v>148</v>
      </c>
      <c r="AU301" s="230" t="s">
        <v>82</v>
      </c>
      <c r="AV301" s="13" t="s">
        <v>82</v>
      </c>
      <c r="AW301" s="13" t="s">
        <v>33</v>
      </c>
      <c r="AX301" s="13" t="s">
        <v>72</v>
      </c>
      <c r="AY301" s="230" t="s">
        <v>138</v>
      </c>
    </row>
    <row r="302" s="13" customFormat="1">
      <c r="A302" s="13"/>
      <c r="B302" s="219"/>
      <c r="C302" s="220"/>
      <c r="D302" s="221" t="s">
        <v>148</v>
      </c>
      <c r="E302" s="222" t="s">
        <v>19</v>
      </c>
      <c r="F302" s="223" t="s">
        <v>487</v>
      </c>
      <c r="G302" s="220"/>
      <c r="H302" s="224">
        <v>19.199999999999999</v>
      </c>
      <c r="I302" s="225"/>
      <c r="J302" s="220"/>
      <c r="K302" s="220"/>
      <c r="L302" s="226"/>
      <c r="M302" s="227"/>
      <c r="N302" s="228"/>
      <c r="O302" s="228"/>
      <c r="P302" s="228"/>
      <c r="Q302" s="228"/>
      <c r="R302" s="228"/>
      <c r="S302" s="228"/>
      <c r="T302" s="22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0" t="s">
        <v>148</v>
      </c>
      <c r="AU302" s="230" t="s">
        <v>82</v>
      </c>
      <c r="AV302" s="13" t="s">
        <v>82</v>
      </c>
      <c r="AW302" s="13" t="s">
        <v>33</v>
      </c>
      <c r="AX302" s="13" t="s">
        <v>72</v>
      </c>
      <c r="AY302" s="230" t="s">
        <v>138</v>
      </c>
    </row>
    <row r="303" s="14" customFormat="1">
      <c r="A303" s="14"/>
      <c r="B303" s="231"/>
      <c r="C303" s="232"/>
      <c r="D303" s="221" t="s">
        <v>148</v>
      </c>
      <c r="E303" s="233" t="s">
        <v>19</v>
      </c>
      <c r="F303" s="234" t="s">
        <v>151</v>
      </c>
      <c r="G303" s="232"/>
      <c r="H303" s="235">
        <v>42.700000000000003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1" t="s">
        <v>148</v>
      </c>
      <c r="AU303" s="241" t="s">
        <v>82</v>
      </c>
      <c r="AV303" s="14" t="s">
        <v>139</v>
      </c>
      <c r="AW303" s="14" t="s">
        <v>33</v>
      </c>
      <c r="AX303" s="14" t="s">
        <v>80</v>
      </c>
      <c r="AY303" s="241" t="s">
        <v>138</v>
      </c>
    </row>
    <row r="304" s="2" customFormat="1" ht="44.25" customHeight="1">
      <c r="A304" s="40"/>
      <c r="B304" s="41"/>
      <c r="C304" s="253" t="s">
        <v>281</v>
      </c>
      <c r="D304" s="253" t="s">
        <v>175</v>
      </c>
      <c r="E304" s="255" t="s">
        <v>488</v>
      </c>
      <c r="F304" s="256" t="s">
        <v>489</v>
      </c>
      <c r="G304" s="257" t="s">
        <v>192</v>
      </c>
      <c r="H304" s="258">
        <v>1</v>
      </c>
      <c r="I304" s="259"/>
      <c r="J304" s="260">
        <f>ROUND(I304*H304,2)</f>
        <v>0</v>
      </c>
      <c r="K304" s="256" t="s">
        <v>19</v>
      </c>
      <c r="L304" s="261"/>
      <c r="M304" s="262" t="s">
        <v>19</v>
      </c>
      <c r="N304" s="263" t="s">
        <v>43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324</v>
      </c>
      <c r="AT304" s="217" t="s">
        <v>175</v>
      </c>
      <c r="AU304" s="217" t="s">
        <v>82</v>
      </c>
      <c r="AY304" s="19" t="s">
        <v>138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80</v>
      </c>
      <c r="BK304" s="218">
        <f>ROUND(I304*H304,2)</f>
        <v>0</v>
      </c>
      <c r="BL304" s="19" t="s">
        <v>232</v>
      </c>
      <c r="BM304" s="217" t="s">
        <v>490</v>
      </c>
    </row>
    <row r="305" s="15" customFormat="1">
      <c r="A305" s="15"/>
      <c r="B305" s="243"/>
      <c r="C305" s="244"/>
      <c r="D305" s="221" t="s">
        <v>148</v>
      </c>
      <c r="E305" s="245" t="s">
        <v>19</v>
      </c>
      <c r="F305" s="246" t="s">
        <v>491</v>
      </c>
      <c r="G305" s="244"/>
      <c r="H305" s="245" t="s">
        <v>19</v>
      </c>
      <c r="I305" s="247"/>
      <c r="J305" s="244"/>
      <c r="K305" s="244"/>
      <c r="L305" s="248"/>
      <c r="M305" s="249"/>
      <c r="N305" s="250"/>
      <c r="O305" s="250"/>
      <c r="P305" s="250"/>
      <c r="Q305" s="250"/>
      <c r="R305" s="250"/>
      <c r="S305" s="250"/>
      <c r="T305" s="251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2" t="s">
        <v>148</v>
      </c>
      <c r="AU305" s="252" t="s">
        <v>82</v>
      </c>
      <c r="AV305" s="15" t="s">
        <v>80</v>
      </c>
      <c r="AW305" s="15" t="s">
        <v>33</v>
      </c>
      <c r="AX305" s="15" t="s">
        <v>72</v>
      </c>
      <c r="AY305" s="252" t="s">
        <v>138</v>
      </c>
    </row>
    <row r="306" s="15" customFormat="1">
      <c r="A306" s="15"/>
      <c r="B306" s="243"/>
      <c r="C306" s="244"/>
      <c r="D306" s="221" t="s">
        <v>148</v>
      </c>
      <c r="E306" s="245" t="s">
        <v>19</v>
      </c>
      <c r="F306" s="246" t="s">
        <v>492</v>
      </c>
      <c r="G306" s="244"/>
      <c r="H306" s="245" t="s">
        <v>19</v>
      </c>
      <c r="I306" s="247"/>
      <c r="J306" s="244"/>
      <c r="K306" s="244"/>
      <c r="L306" s="248"/>
      <c r="M306" s="249"/>
      <c r="N306" s="250"/>
      <c r="O306" s="250"/>
      <c r="P306" s="250"/>
      <c r="Q306" s="250"/>
      <c r="R306" s="250"/>
      <c r="S306" s="250"/>
      <c r="T306" s="25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2" t="s">
        <v>148</v>
      </c>
      <c r="AU306" s="252" t="s">
        <v>82</v>
      </c>
      <c r="AV306" s="15" t="s">
        <v>80</v>
      </c>
      <c r="AW306" s="15" t="s">
        <v>33</v>
      </c>
      <c r="AX306" s="15" t="s">
        <v>72</v>
      </c>
      <c r="AY306" s="252" t="s">
        <v>138</v>
      </c>
    </row>
    <row r="307" s="15" customFormat="1">
      <c r="A307" s="15"/>
      <c r="B307" s="243"/>
      <c r="C307" s="244"/>
      <c r="D307" s="221" t="s">
        <v>148</v>
      </c>
      <c r="E307" s="245" t="s">
        <v>19</v>
      </c>
      <c r="F307" s="246" t="s">
        <v>493</v>
      </c>
      <c r="G307" s="244"/>
      <c r="H307" s="245" t="s">
        <v>19</v>
      </c>
      <c r="I307" s="247"/>
      <c r="J307" s="244"/>
      <c r="K307" s="244"/>
      <c r="L307" s="248"/>
      <c r="M307" s="249"/>
      <c r="N307" s="250"/>
      <c r="O307" s="250"/>
      <c r="P307" s="250"/>
      <c r="Q307" s="250"/>
      <c r="R307" s="250"/>
      <c r="S307" s="250"/>
      <c r="T307" s="25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2" t="s">
        <v>148</v>
      </c>
      <c r="AU307" s="252" t="s">
        <v>82</v>
      </c>
      <c r="AV307" s="15" t="s">
        <v>80</v>
      </c>
      <c r="AW307" s="15" t="s">
        <v>33</v>
      </c>
      <c r="AX307" s="15" t="s">
        <v>72</v>
      </c>
      <c r="AY307" s="252" t="s">
        <v>138</v>
      </c>
    </row>
    <row r="308" s="15" customFormat="1">
      <c r="A308" s="15"/>
      <c r="B308" s="243"/>
      <c r="C308" s="244"/>
      <c r="D308" s="221" t="s">
        <v>148</v>
      </c>
      <c r="E308" s="245" t="s">
        <v>19</v>
      </c>
      <c r="F308" s="246" t="s">
        <v>494</v>
      </c>
      <c r="G308" s="244"/>
      <c r="H308" s="245" t="s">
        <v>19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2" t="s">
        <v>148</v>
      </c>
      <c r="AU308" s="252" t="s">
        <v>82</v>
      </c>
      <c r="AV308" s="15" t="s">
        <v>80</v>
      </c>
      <c r="AW308" s="15" t="s">
        <v>33</v>
      </c>
      <c r="AX308" s="15" t="s">
        <v>72</v>
      </c>
      <c r="AY308" s="252" t="s">
        <v>138</v>
      </c>
    </row>
    <row r="309" s="15" customFormat="1">
      <c r="A309" s="15"/>
      <c r="B309" s="243"/>
      <c r="C309" s="244"/>
      <c r="D309" s="221" t="s">
        <v>148</v>
      </c>
      <c r="E309" s="245" t="s">
        <v>19</v>
      </c>
      <c r="F309" s="246" t="s">
        <v>495</v>
      </c>
      <c r="G309" s="244"/>
      <c r="H309" s="245" t="s">
        <v>19</v>
      </c>
      <c r="I309" s="247"/>
      <c r="J309" s="244"/>
      <c r="K309" s="244"/>
      <c r="L309" s="248"/>
      <c r="M309" s="249"/>
      <c r="N309" s="250"/>
      <c r="O309" s="250"/>
      <c r="P309" s="250"/>
      <c r="Q309" s="250"/>
      <c r="R309" s="250"/>
      <c r="S309" s="250"/>
      <c r="T309" s="25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2" t="s">
        <v>148</v>
      </c>
      <c r="AU309" s="252" t="s">
        <v>82</v>
      </c>
      <c r="AV309" s="15" t="s">
        <v>80</v>
      </c>
      <c r="AW309" s="15" t="s">
        <v>33</v>
      </c>
      <c r="AX309" s="15" t="s">
        <v>72</v>
      </c>
      <c r="AY309" s="252" t="s">
        <v>138</v>
      </c>
    </row>
    <row r="310" s="15" customFormat="1">
      <c r="A310" s="15"/>
      <c r="B310" s="243"/>
      <c r="C310" s="244"/>
      <c r="D310" s="221" t="s">
        <v>148</v>
      </c>
      <c r="E310" s="245" t="s">
        <v>19</v>
      </c>
      <c r="F310" s="246" t="s">
        <v>496</v>
      </c>
      <c r="G310" s="244"/>
      <c r="H310" s="245" t="s">
        <v>19</v>
      </c>
      <c r="I310" s="247"/>
      <c r="J310" s="244"/>
      <c r="K310" s="244"/>
      <c r="L310" s="248"/>
      <c r="M310" s="249"/>
      <c r="N310" s="250"/>
      <c r="O310" s="250"/>
      <c r="P310" s="250"/>
      <c r="Q310" s="250"/>
      <c r="R310" s="250"/>
      <c r="S310" s="250"/>
      <c r="T310" s="25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2" t="s">
        <v>148</v>
      </c>
      <c r="AU310" s="252" t="s">
        <v>82</v>
      </c>
      <c r="AV310" s="15" t="s">
        <v>80</v>
      </c>
      <c r="AW310" s="15" t="s">
        <v>33</v>
      </c>
      <c r="AX310" s="15" t="s">
        <v>72</v>
      </c>
      <c r="AY310" s="252" t="s">
        <v>138</v>
      </c>
    </row>
    <row r="311" s="15" customFormat="1">
      <c r="A311" s="15"/>
      <c r="B311" s="243"/>
      <c r="C311" s="244"/>
      <c r="D311" s="221" t="s">
        <v>148</v>
      </c>
      <c r="E311" s="245" t="s">
        <v>19</v>
      </c>
      <c r="F311" s="246" t="s">
        <v>497</v>
      </c>
      <c r="G311" s="244"/>
      <c r="H311" s="245" t="s">
        <v>19</v>
      </c>
      <c r="I311" s="247"/>
      <c r="J311" s="244"/>
      <c r="K311" s="244"/>
      <c r="L311" s="248"/>
      <c r="M311" s="249"/>
      <c r="N311" s="250"/>
      <c r="O311" s="250"/>
      <c r="P311" s="250"/>
      <c r="Q311" s="250"/>
      <c r="R311" s="250"/>
      <c r="S311" s="250"/>
      <c r="T311" s="25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2" t="s">
        <v>148</v>
      </c>
      <c r="AU311" s="252" t="s">
        <v>82</v>
      </c>
      <c r="AV311" s="15" t="s">
        <v>80</v>
      </c>
      <c r="AW311" s="15" t="s">
        <v>33</v>
      </c>
      <c r="AX311" s="15" t="s">
        <v>72</v>
      </c>
      <c r="AY311" s="252" t="s">
        <v>138</v>
      </c>
    </row>
    <row r="312" s="15" customFormat="1">
      <c r="A312" s="15"/>
      <c r="B312" s="243"/>
      <c r="C312" s="244"/>
      <c r="D312" s="221" t="s">
        <v>148</v>
      </c>
      <c r="E312" s="245" t="s">
        <v>19</v>
      </c>
      <c r="F312" s="246" t="s">
        <v>498</v>
      </c>
      <c r="G312" s="244"/>
      <c r="H312" s="245" t="s">
        <v>19</v>
      </c>
      <c r="I312" s="247"/>
      <c r="J312" s="244"/>
      <c r="K312" s="244"/>
      <c r="L312" s="248"/>
      <c r="M312" s="249"/>
      <c r="N312" s="250"/>
      <c r="O312" s="250"/>
      <c r="P312" s="250"/>
      <c r="Q312" s="250"/>
      <c r="R312" s="250"/>
      <c r="S312" s="250"/>
      <c r="T312" s="25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2" t="s">
        <v>148</v>
      </c>
      <c r="AU312" s="252" t="s">
        <v>82</v>
      </c>
      <c r="AV312" s="15" t="s">
        <v>80</v>
      </c>
      <c r="AW312" s="15" t="s">
        <v>33</v>
      </c>
      <c r="AX312" s="15" t="s">
        <v>72</v>
      </c>
      <c r="AY312" s="252" t="s">
        <v>138</v>
      </c>
    </row>
    <row r="313" s="13" customFormat="1">
      <c r="A313" s="13"/>
      <c r="B313" s="219"/>
      <c r="C313" s="220"/>
      <c r="D313" s="221" t="s">
        <v>148</v>
      </c>
      <c r="E313" s="222" t="s">
        <v>19</v>
      </c>
      <c r="F313" s="223" t="s">
        <v>80</v>
      </c>
      <c r="G313" s="220"/>
      <c r="H313" s="224">
        <v>1</v>
      </c>
      <c r="I313" s="225"/>
      <c r="J313" s="220"/>
      <c r="K313" s="220"/>
      <c r="L313" s="226"/>
      <c r="M313" s="227"/>
      <c r="N313" s="228"/>
      <c r="O313" s="228"/>
      <c r="P313" s="228"/>
      <c r="Q313" s="228"/>
      <c r="R313" s="228"/>
      <c r="S313" s="228"/>
      <c r="T313" s="22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0" t="s">
        <v>148</v>
      </c>
      <c r="AU313" s="230" t="s">
        <v>82</v>
      </c>
      <c r="AV313" s="13" t="s">
        <v>82</v>
      </c>
      <c r="AW313" s="13" t="s">
        <v>33</v>
      </c>
      <c r="AX313" s="13" t="s">
        <v>72</v>
      </c>
      <c r="AY313" s="230" t="s">
        <v>138</v>
      </c>
    </row>
    <row r="314" s="14" customFormat="1">
      <c r="A314" s="14"/>
      <c r="B314" s="231"/>
      <c r="C314" s="232"/>
      <c r="D314" s="221" t="s">
        <v>148</v>
      </c>
      <c r="E314" s="233" t="s">
        <v>19</v>
      </c>
      <c r="F314" s="234" t="s">
        <v>151</v>
      </c>
      <c r="G314" s="232"/>
      <c r="H314" s="235">
        <v>1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1" t="s">
        <v>148</v>
      </c>
      <c r="AU314" s="241" t="s">
        <v>82</v>
      </c>
      <c r="AV314" s="14" t="s">
        <v>139</v>
      </c>
      <c r="AW314" s="14" t="s">
        <v>33</v>
      </c>
      <c r="AX314" s="14" t="s">
        <v>80</v>
      </c>
      <c r="AY314" s="241" t="s">
        <v>138</v>
      </c>
    </row>
    <row r="315" s="2" customFormat="1" ht="44.25" customHeight="1">
      <c r="A315" s="40"/>
      <c r="B315" s="41"/>
      <c r="C315" s="253" t="s">
        <v>289</v>
      </c>
      <c r="D315" s="253" t="s">
        <v>175</v>
      </c>
      <c r="E315" s="255" t="s">
        <v>499</v>
      </c>
      <c r="F315" s="256" t="s">
        <v>500</v>
      </c>
      <c r="G315" s="257" t="s">
        <v>501</v>
      </c>
      <c r="H315" s="258">
        <v>1</v>
      </c>
      <c r="I315" s="259"/>
      <c r="J315" s="260">
        <f>ROUND(I315*H315,2)</f>
        <v>0</v>
      </c>
      <c r="K315" s="256" t="s">
        <v>19</v>
      </c>
      <c r="L315" s="261"/>
      <c r="M315" s="262" t="s">
        <v>19</v>
      </c>
      <c r="N315" s="263" t="s">
        <v>43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324</v>
      </c>
      <c r="AT315" s="217" t="s">
        <v>175</v>
      </c>
      <c r="AU315" s="217" t="s">
        <v>82</v>
      </c>
      <c r="AY315" s="19" t="s">
        <v>138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80</v>
      </c>
      <c r="BK315" s="218">
        <f>ROUND(I315*H315,2)</f>
        <v>0</v>
      </c>
      <c r="BL315" s="19" t="s">
        <v>232</v>
      </c>
      <c r="BM315" s="217" t="s">
        <v>502</v>
      </c>
    </row>
    <row r="316" s="15" customFormat="1">
      <c r="A316" s="15"/>
      <c r="B316" s="243"/>
      <c r="C316" s="244"/>
      <c r="D316" s="221" t="s">
        <v>148</v>
      </c>
      <c r="E316" s="245" t="s">
        <v>19</v>
      </c>
      <c r="F316" s="246" t="s">
        <v>503</v>
      </c>
      <c r="G316" s="244"/>
      <c r="H316" s="245" t="s">
        <v>19</v>
      </c>
      <c r="I316" s="247"/>
      <c r="J316" s="244"/>
      <c r="K316" s="244"/>
      <c r="L316" s="248"/>
      <c r="M316" s="249"/>
      <c r="N316" s="250"/>
      <c r="O316" s="250"/>
      <c r="P316" s="250"/>
      <c r="Q316" s="250"/>
      <c r="R316" s="250"/>
      <c r="S316" s="250"/>
      <c r="T316" s="25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2" t="s">
        <v>148</v>
      </c>
      <c r="AU316" s="252" t="s">
        <v>82</v>
      </c>
      <c r="AV316" s="15" t="s">
        <v>80</v>
      </c>
      <c r="AW316" s="15" t="s">
        <v>33</v>
      </c>
      <c r="AX316" s="15" t="s">
        <v>72</v>
      </c>
      <c r="AY316" s="252" t="s">
        <v>138</v>
      </c>
    </row>
    <row r="317" s="15" customFormat="1">
      <c r="A317" s="15"/>
      <c r="B317" s="243"/>
      <c r="C317" s="244"/>
      <c r="D317" s="221" t="s">
        <v>148</v>
      </c>
      <c r="E317" s="245" t="s">
        <v>19</v>
      </c>
      <c r="F317" s="246" t="s">
        <v>504</v>
      </c>
      <c r="G317" s="244"/>
      <c r="H317" s="245" t="s">
        <v>19</v>
      </c>
      <c r="I317" s="247"/>
      <c r="J317" s="244"/>
      <c r="K317" s="244"/>
      <c r="L317" s="248"/>
      <c r="M317" s="249"/>
      <c r="N317" s="250"/>
      <c r="O317" s="250"/>
      <c r="P317" s="250"/>
      <c r="Q317" s="250"/>
      <c r="R317" s="250"/>
      <c r="S317" s="250"/>
      <c r="T317" s="25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2" t="s">
        <v>148</v>
      </c>
      <c r="AU317" s="252" t="s">
        <v>82</v>
      </c>
      <c r="AV317" s="15" t="s">
        <v>80</v>
      </c>
      <c r="AW317" s="15" t="s">
        <v>33</v>
      </c>
      <c r="AX317" s="15" t="s">
        <v>72</v>
      </c>
      <c r="AY317" s="252" t="s">
        <v>138</v>
      </c>
    </row>
    <row r="318" s="13" customFormat="1">
      <c r="A318" s="13"/>
      <c r="B318" s="219"/>
      <c r="C318" s="220"/>
      <c r="D318" s="221" t="s">
        <v>148</v>
      </c>
      <c r="E318" s="222" t="s">
        <v>19</v>
      </c>
      <c r="F318" s="223" t="s">
        <v>80</v>
      </c>
      <c r="G318" s="220"/>
      <c r="H318" s="224">
        <v>1</v>
      </c>
      <c r="I318" s="225"/>
      <c r="J318" s="220"/>
      <c r="K318" s="220"/>
      <c r="L318" s="226"/>
      <c r="M318" s="227"/>
      <c r="N318" s="228"/>
      <c r="O318" s="228"/>
      <c r="P318" s="228"/>
      <c r="Q318" s="228"/>
      <c r="R318" s="228"/>
      <c r="S318" s="228"/>
      <c r="T318" s="22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0" t="s">
        <v>148</v>
      </c>
      <c r="AU318" s="230" t="s">
        <v>82</v>
      </c>
      <c r="AV318" s="13" t="s">
        <v>82</v>
      </c>
      <c r="AW318" s="13" t="s">
        <v>33</v>
      </c>
      <c r="AX318" s="13" t="s">
        <v>72</v>
      </c>
      <c r="AY318" s="230" t="s">
        <v>138</v>
      </c>
    </row>
    <row r="319" s="14" customFormat="1">
      <c r="A319" s="14"/>
      <c r="B319" s="231"/>
      <c r="C319" s="232"/>
      <c r="D319" s="221" t="s">
        <v>148</v>
      </c>
      <c r="E319" s="233" t="s">
        <v>19</v>
      </c>
      <c r="F319" s="234" t="s">
        <v>151</v>
      </c>
      <c r="G319" s="232"/>
      <c r="H319" s="235">
        <v>1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1" t="s">
        <v>148</v>
      </c>
      <c r="AU319" s="241" t="s">
        <v>82</v>
      </c>
      <c r="AV319" s="14" t="s">
        <v>139</v>
      </c>
      <c r="AW319" s="14" t="s">
        <v>33</v>
      </c>
      <c r="AX319" s="14" t="s">
        <v>80</v>
      </c>
      <c r="AY319" s="241" t="s">
        <v>138</v>
      </c>
    </row>
    <row r="320" s="2" customFormat="1" ht="16.5" customHeight="1">
      <c r="A320" s="40"/>
      <c r="B320" s="41"/>
      <c r="C320" s="206" t="s">
        <v>505</v>
      </c>
      <c r="D320" s="206" t="s">
        <v>141</v>
      </c>
      <c r="E320" s="207" t="s">
        <v>506</v>
      </c>
      <c r="F320" s="208" t="s">
        <v>507</v>
      </c>
      <c r="G320" s="209" t="s">
        <v>200</v>
      </c>
      <c r="H320" s="210">
        <v>19.199999999999999</v>
      </c>
      <c r="I320" s="211"/>
      <c r="J320" s="212">
        <f>ROUND(I320*H320,2)</f>
        <v>0</v>
      </c>
      <c r="K320" s="208" t="s">
        <v>19</v>
      </c>
      <c r="L320" s="46"/>
      <c r="M320" s="213" t="s">
        <v>19</v>
      </c>
      <c r="N320" s="214" t="s">
        <v>43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232</v>
      </c>
      <c r="AT320" s="217" t="s">
        <v>141</v>
      </c>
      <c r="AU320" s="217" t="s">
        <v>82</v>
      </c>
      <c r="AY320" s="19" t="s">
        <v>138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80</v>
      </c>
      <c r="BK320" s="218">
        <f>ROUND(I320*H320,2)</f>
        <v>0</v>
      </c>
      <c r="BL320" s="19" t="s">
        <v>232</v>
      </c>
      <c r="BM320" s="217" t="s">
        <v>508</v>
      </c>
    </row>
    <row r="321" s="15" customFormat="1">
      <c r="A321" s="15"/>
      <c r="B321" s="243"/>
      <c r="C321" s="244"/>
      <c r="D321" s="221" t="s">
        <v>148</v>
      </c>
      <c r="E321" s="245" t="s">
        <v>19</v>
      </c>
      <c r="F321" s="246" t="s">
        <v>261</v>
      </c>
      <c r="G321" s="244"/>
      <c r="H321" s="245" t="s">
        <v>19</v>
      </c>
      <c r="I321" s="247"/>
      <c r="J321" s="244"/>
      <c r="K321" s="244"/>
      <c r="L321" s="248"/>
      <c r="M321" s="249"/>
      <c r="N321" s="250"/>
      <c r="O321" s="250"/>
      <c r="P321" s="250"/>
      <c r="Q321" s="250"/>
      <c r="R321" s="250"/>
      <c r="S321" s="250"/>
      <c r="T321" s="25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2" t="s">
        <v>148</v>
      </c>
      <c r="AU321" s="252" t="s">
        <v>82</v>
      </c>
      <c r="AV321" s="15" t="s">
        <v>80</v>
      </c>
      <c r="AW321" s="15" t="s">
        <v>33</v>
      </c>
      <c r="AX321" s="15" t="s">
        <v>72</v>
      </c>
      <c r="AY321" s="252" t="s">
        <v>138</v>
      </c>
    </row>
    <row r="322" s="13" customFormat="1">
      <c r="A322" s="13"/>
      <c r="B322" s="219"/>
      <c r="C322" s="220"/>
      <c r="D322" s="221" t="s">
        <v>148</v>
      </c>
      <c r="E322" s="222" t="s">
        <v>19</v>
      </c>
      <c r="F322" s="223" t="s">
        <v>509</v>
      </c>
      <c r="G322" s="220"/>
      <c r="H322" s="224">
        <v>9.5999999999999996</v>
      </c>
      <c r="I322" s="225"/>
      <c r="J322" s="220"/>
      <c r="K322" s="220"/>
      <c r="L322" s="226"/>
      <c r="M322" s="227"/>
      <c r="N322" s="228"/>
      <c r="O322" s="228"/>
      <c r="P322" s="228"/>
      <c r="Q322" s="228"/>
      <c r="R322" s="228"/>
      <c r="S322" s="228"/>
      <c r="T322" s="22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0" t="s">
        <v>148</v>
      </c>
      <c r="AU322" s="230" t="s">
        <v>82</v>
      </c>
      <c r="AV322" s="13" t="s">
        <v>82</v>
      </c>
      <c r="AW322" s="13" t="s">
        <v>33</v>
      </c>
      <c r="AX322" s="13" t="s">
        <v>72</v>
      </c>
      <c r="AY322" s="230" t="s">
        <v>138</v>
      </c>
    </row>
    <row r="323" s="13" customFormat="1">
      <c r="A323" s="13"/>
      <c r="B323" s="219"/>
      <c r="C323" s="220"/>
      <c r="D323" s="221" t="s">
        <v>148</v>
      </c>
      <c r="E323" s="222" t="s">
        <v>19</v>
      </c>
      <c r="F323" s="223" t="s">
        <v>510</v>
      </c>
      <c r="G323" s="220"/>
      <c r="H323" s="224">
        <v>9.5999999999999996</v>
      </c>
      <c r="I323" s="225"/>
      <c r="J323" s="220"/>
      <c r="K323" s="220"/>
      <c r="L323" s="226"/>
      <c r="M323" s="227"/>
      <c r="N323" s="228"/>
      <c r="O323" s="228"/>
      <c r="P323" s="228"/>
      <c r="Q323" s="228"/>
      <c r="R323" s="228"/>
      <c r="S323" s="228"/>
      <c r="T323" s="22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0" t="s">
        <v>148</v>
      </c>
      <c r="AU323" s="230" t="s">
        <v>82</v>
      </c>
      <c r="AV323" s="13" t="s">
        <v>82</v>
      </c>
      <c r="AW323" s="13" t="s">
        <v>33</v>
      </c>
      <c r="AX323" s="13" t="s">
        <v>72</v>
      </c>
      <c r="AY323" s="230" t="s">
        <v>138</v>
      </c>
    </row>
    <row r="324" s="14" customFormat="1">
      <c r="A324" s="14"/>
      <c r="B324" s="231"/>
      <c r="C324" s="232"/>
      <c r="D324" s="221" t="s">
        <v>148</v>
      </c>
      <c r="E324" s="233" t="s">
        <v>19</v>
      </c>
      <c r="F324" s="234" t="s">
        <v>151</v>
      </c>
      <c r="G324" s="232"/>
      <c r="H324" s="235">
        <v>19.199999999999999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1" t="s">
        <v>148</v>
      </c>
      <c r="AU324" s="241" t="s">
        <v>82</v>
      </c>
      <c r="AV324" s="14" t="s">
        <v>139</v>
      </c>
      <c r="AW324" s="14" t="s">
        <v>33</v>
      </c>
      <c r="AX324" s="14" t="s">
        <v>80</v>
      </c>
      <c r="AY324" s="241" t="s">
        <v>138</v>
      </c>
    </row>
    <row r="325" s="2" customFormat="1" ht="16.5" customHeight="1">
      <c r="A325" s="40"/>
      <c r="B325" s="41"/>
      <c r="C325" s="206" t="s">
        <v>511</v>
      </c>
      <c r="D325" s="206" t="s">
        <v>141</v>
      </c>
      <c r="E325" s="207" t="s">
        <v>483</v>
      </c>
      <c r="F325" s="208" t="s">
        <v>484</v>
      </c>
      <c r="G325" s="209" t="s">
        <v>200</v>
      </c>
      <c r="H325" s="210">
        <v>25</v>
      </c>
      <c r="I325" s="211"/>
      <c r="J325" s="212">
        <f>ROUND(I325*H325,2)</f>
        <v>0</v>
      </c>
      <c r="K325" s="208" t="s">
        <v>19</v>
      </c>
      <c r="L325" s="46"/>
      <c r="M325" s="213" t="s">
        <v>19</v>
      </c>
      <c r="N325" s="214" t="s">
        <v>43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232</v>
      </c>
      <c r="AT325" s="217" t="s">
        <v>141</v>
      </c>
      <c r="AU325" s="217" t="s">
        <v>82</v>
      </c>
      <c r="AY325" s="19" t="s">
        <v>138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80</v>
      </c>
      <c r="BK325" s="218">
        <f>ROUND(I325*H325,2)</f>
        <v>0</v>
      </c>
      <c r="BL325" s="19" t="s">
        <v>232</v>
      </c>
      <c r="BM325" s="217" t="s">
        <v>512</v>
      </c>
    </row>
    <row r="326" s="13" customFormat="1">
      <c r="A326" s="13"/>
      <c r="B326" s="219"/>
      <c r="C326" s="220"/>
      <c r="D326" s="221" t="s">
        <v>148</v>
      </c>
      <c r="E326" s="222" t="s">
        <v>19</v>
      </c>
      <c r="F326" s="223" t="s">
        <v>513</v>
      </c>
      <c r="G326" s="220"/>
      <c r="H326" s="224">
        <v>8.4000000000000004</v>
      </c>
      <c r="I326" s="225"/>
      <c r="J326" s="220"/>
      <c r="K326" s="220"/>
      <c r="L326" s="226"/>
      <c r="M326" s="227"/>
      <c r="N326" s="228"/>
      <c r="O326" s="228"/>
      <c r="P326" s="228"/>
      <c r="Q326" s="228"/>
      <c r="R326" s="228"/>
      <c r="S326" s="228"/>
      <c r="T326" s="22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0" t="s">
        <v>148</v>
      </c>
      <c r="AU326" s="230" t="s">
        <v>82</v>
      </c>
      <c r="AV326" s="13" t="s">
        <v>82</v>
      </c>
      <c r="AW326" s="13" t="s">
        <v>33</v>
      </c>
      <c r="AX326" s="13" t="s">
        <v>72</v>
      </c>
      <c r="AY326" s="230" t="s">
        <v>138</v>
      </c>
    </row>
    <row r="327" s="13" customFormat="1">
      <c r="A327" s="13"/>
      <c r="B327" s="219"/>
      <c r="C327" s="220"/>
      <c r="D327" s="221" t="s">
        <v>148</v>
      </c>
      <c r="E327" s="222" t="s">
        <v>19</v>
      </c>
      <c r="F327" s="223" t="s">
        <v>514</v>
      </c>
      <c r="G327" s="220"/>
      <c r="H327" s="224">
        <v>8</v>
      </c>
      <c r="I327" s="225"/>
      <c r="J327" s="220"/>
      <c r="K327" s="220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148</v>
      </c>
      <c r="AU327" s="230" t="s">
        <v>82</v>
      </c>
      <c r="AV327" s="13" t="s">
        <v>82</v>
      </c>
      <c r="AW327" s="13" t="s">
        <v>33</v>
      </c>
      <c r="AX327" s="13" t="s">
        <v>72</v>
      </c>
      <c r="AY327" s="230" t="s">
        <v>138</v>
      </c>
    </row>
    <row r="328" s="13" customFormat="1">
      <c r="A328" s="13"/>
      <c r="B328" s="219"/>
      <c r="C328" s="220"/>
      <c r="D328" s="221" t="s">
        <v>148</v>
      </c>
      <c r="E328" s="222" t="s">
        <v>19</v>
      </c>
      <c r="F328" s="223" t="s">
        <v>515</v>
      </c>
      <c r="G328" s="220"/>
      <c r="H328" s="224">
        <v>8.5999999999999996</v>
      </c>
      <c r="I328" s="225"/>
      <c r="J328" s="220"/>
      <c r="K328" s="220"/>
      <c r="L328" s="226"/>
      <c r="M328" s="227"/>
      <c r="N328" s="228"/>
      <c r="O328" s="228"/>
      <c r="P328" s="228"/>
      <c r="Q328" s="228"/>
      <c r="R328" s="228"/>
      <c r="S328" s="228"/>
      <c r="T328" s="22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0" t="s">
        <v>148</v>
      </c>
      <c r="AU328" s="230" t="s">
        <v>82</v>
      </c>
      <c r="AV328" s="13" t="s">
        <v>82</v>
      </c>
      <c r="AW328" s="13" t="s">
        <v>33</v>
      </c>
      <c r="AX328" s="13" t="s">
        <v>72</v>
      </c>
      <c r="AY328" s="230" t="s">
        <v>138</v>
      </c>
    </row>
    <row r="329" s="14" customFormat="1">
      <c r="A329" s="14"/>
      <c r="B329" s="231"/>
      <c r="C329" s="232"/>
      <c r="D329" s="221" t="s">
        <v>148</v>
      </c>
      <c r="E329" s="233" t="s">
        <v>19</v>
      </c>
      <c r="F329" s="234" t="s">
        <v>151</v>
      </c>
      <c r="G329" s="232"/>
      <c r="H329" s="235">
        <v>25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1" t="s">
        <v>148</v>
      </c>
      <c r="AU329" s="241" t="s">
        <v>82</v>
      </c>
      <c r="AV329" s="14" t="s">
        <v>139</v>
      </c>
      <c r="AW329" s="14" t="s">
        <v>33</v>
      </c>
      <c r="AX329" s="14" t="s">
        <v>80</v>
      </c>
      <c r="AY329" s="241" t="s">
        <v>138</v>
      </c>
    </row>
    <row r="330" s="2" customFormat="1">
      <c r="A330" s="40"/>
      <c r="B330" s="41"/>
      <c r="C330" s="253" t="s">
        <v>516</v>
      </c>
      <c r="D330" s="253" t="s">
        <v>175</v>
      </c>
      <c r="E330" s="255" t="s">
        <v>517</v>
      </c>
      <c r="F330" s="256" t="s">
        <v>518</v>
      </c>
      <c r="G330" s="257" t="s">
        <v>192</v>
      </c>
      <c r="H330" s="258">
        <v>1</v>
      </c>
      <c r="I330" s="259"/>
      <c r="J330" s="260">
        <f>ROUND(I330*H330,2)</f>
        <v>0</v>
      </c>
      <c r="K330" s="256" t="s">
        <v>19</v>
      </c>
      <c r="L330" s="261"/>
      <c r="M330" s="262" t="s">
        <v>19</v>
      </c>
      <c r="N330" s="263" t="s">
        <v>43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324</v>
      </c>
      <c r="AT330" s="217" t="s">
        <v>175</v>
      </c>
      <c r="AU330" s="217" t="s">
        <v>82</v>
      </c>
      <c r="AY330" s="19" t="s">
        <v>138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80</v>
      </c>
      <c r="BK330" s="218">
        <f>ROUND(I330*H330,2)</f>
        <v>0</v>
      </c>
      <c r="BL330" s="19" t="s">
        <v>232</v>
      </c>
      <c r="BM330" s="217" t="s">
        <v>519</v>
      </c>
    </row>
    <row r="331" s="2" customFormat="1">
      <c r="A331" s="40"/>
      <c r="B331" s="41"/>
      <c r="C331" s="253" t="s">
        <v>520</v>
      </c>
      <c r="D331" s="253" t="s">
        <v>175</v>
      </c>
      <c r="E331" s="255" t="s">
        <v>521</v>
      </c>
      <c r="F331" s="256" t="s">
        <v>522</v>
      </c>
      <c r="G331" s="257" t="s">
        <v>192</v>
      </c>
      <c r="H331" s="258">
        <v>1</v>
      </c>
      <c r="I331" s="259"/>
      <c r="J331" s="260">
        <f>ROUND(I331*H331,2)</f>
        <v>0</v>
      </c>
      <c r="K331" s="256" t="s">
        <v>19</v>
      </c>
      <c r="L331" s="261"/>
      <c r="M331" s="262" t="s">
        <v>19</v>
      </c>
      <c r="N331" s="263" t="s">
        <v>43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324</v>
      </c>
      <c r="AT331" s="217" t="s">
        <v>175</v>
      </c>
      <c r="AU331" s="217" t="s">
        <v>82</v>
      </c>
      <c r="AY331" s="19" t="s">
        <v>138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80</v>
      </c>
      <c r="BK331" s="218">
        <f>ROUND(I331*H331,2)</f>
        <v>0</v>
      </c>
      <c r="BL331" s="19" t="s">
        <v>232</v>
      </c>
      <c r="BM331" s="217" t="s">
        <v>523</v>
      </c>
    </row>
    <row r="332" s="2" customFormat="1">
      <c r="A332" s="40"/>
      <c r="B332" s="41"/>
      <c r="C332" s="253" t="s">
        <v>524</v>
      </c>
      <c r="D332" s="253" t="s">
        <v>175</v>
      </c>
      <c r="E332" s="255" t="s">
        <v>525</v>
      </c>
      <c r="F332" s="256" t="s">
        <v>526</v>
      </c>
      <c r="G332" s="257" t="s">
        <v>192</v>
      </c>
      <c r="H332" s="258">
        <v>1</v>
      </c>
      <c r="I332" s="259"/>
      <c r="J332" s="260">
        <f>ROUND(I332*H332,2)</f>
        <v>0</v>
      </c>
      <c r="K332" s="256" t="s">
        <v>19</v>
      </c>
      <c r="L332" s="261"/>
      <c r="M332" s="262" t="s">
        <v>19</v>
      </c>
      <c r="N332" s="263" t="s">
        <v>43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324</v>
      </c>
      <c r="AT332" s="217" t="s">
        <v>175</v>
      </c>
      <c r="AU332" s="217" t="s">
        <v>82</v>
      </c>
      <c r="AY332" s="19" t="s">
        <v>138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80</v>
      </c>
      <c r="BK332" s="218">
        <f>ROUND(I332*H332,2)</f>
        <v>0</v>
      </c>
      <c r="BL332" s="19" t="s">
        <v>232</v>
      </c>
      <c r="BM332" s="217" t="s">
        <v>527</v>
      </c>
    </row>
    <row r="333" s="2" customFormat="1">
      <c r="A333" s="40"/>
      <c r="B333" s="41"/>
      <c r="C333" s="206" t="s">
        <v>528</v>
      </c>
      <c r="D333" s="206" t="s">
        <v>141</v>
      </c>
      <c r="E333" s="207" t="s">
        <v>529</v>
      </c>
      <c r="F333" s="208" t="s">
        <v>530</v>
      </c>
      <c r="G333" s="209" t="s">
        <v>531</v>
      </c>
      <c r="H333" s="264"/>
      <c r="I333" s="211"/>
      <c r="J333" s="212">
        <f>ROUND(I333*H333,2)</f>
        <v>0</v>
      </c>
      <c r="K333" s="208" t="s">
        <v>145</v>
      </c>
      <c r="L333" s="46"/>
      <c r="M333" s="213" t="s">
        <v>19</v>
      </c>
      <c r="N333" s="214" t="s">
        <v>43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232</v>
      </c>
      <c r="AT333" s="217" t="s">
        <v>141</v>
      </c>
      <c r="AU333" s="217" t="s">
        <v>82</v>
      </c>
      <c r="AY333" s="19" t="s">
        <v>138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80</v>
      </c>
      <c r="BK333" s="218">
        <f>ROUND(I333*H333,2)</f>
        <v>0</v>
      </c>
      <c r="BL333" s="19" t="s">
        <v>232</v>
      </c>
      <c r="BM333" s="217" t="s">
        <v>532</v>
      </c>
    </row>
    <row r="334" s="12" customFormat="1" ht="22.8" customHeight="1">
      <c r="A334" s="12"/>
      <c r="B334" s="190"/>
      <c r="C334" s="191"/>
      <c r="D334" s="192" t="s">
        <v>71</v>
      </c>
      <c r="E334" s="204" t="s">
        <v>533</v>
      </c>
      <c r="F334" s="204" t="s">
        <v>534</v>
      </c>
      <c r="G334" s="191"/>
      <c r="H334" s="191"/>
      <c r="I334" s="194"/>
      <c r="J334" s="205">
        <f>BK334</f>
        <v>0</v>
      </c>
      <c r="K334" s="191"/>
      <c r="L334" s="196"/>
      <c r="M334" s="197"/>
      <c r="N334" s="198"/>
      <c r="O334" s="198"/>
      <c r="P334" s="199">
        <f>SUM(P335:P341)</f>
        <v>0</v>
      </c>
      <c r="Q334" s="198"/>
      <c r="R334" s="199">
        <f>SUM(R335:R341)</f>
        <v>0</v>
      </c>
      <c r="S334" s="198"/>
      <c r="T334" s="200">
        <f>SUM(T335:T341)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1" t="s">
        <v>82</v>
      </c>
      <c r="AT334" s="202" t="s">
        <v>71</v>
      </c>
      <c r="AU334" s="202" t="s">
        <v>80</v>
      </c>
      <c r="AY334" s="201" t="s">
        <v>138</v>
      </c>
      <c r="BK334" s="203">
        <f>SUM(BK335:BK341)</f>
        <v>0</v>
      </c>
    </row>
    <row r="335" s="2" customFormat="1">
      <c r="A335" s="40"/>
      <c r="B335" s="41"/>
      <c r="C335" s="206" t="s">
        <v>535</v>
      </c>
      <c r="D335" s="206" t="s">
        <v>141</v>
      </c>
      <c r="E335" s="207" t="s">
        <v>536</v>
      </c>
      <c r="F335" s="208" t="s">
        <v>537</v>
      </c>
      <c r="G335" s="209" t="s">
        <v>538</v>
      </c>
      <c r="H335" s="210">
        <v>300</v>
      </c>
      <c r="I335" s="211"/>
      <c r="J335" s="212">
        <f>ROUND(I335*H335,2)</f>
        <v>0</v>
      </c>
      <c r="K335" s="208" t="s">
        <v>19</v>
      </c>
      <c r="L335" s="46"/>
      <c r="M335" s="213" t="s">
        <v>19</v>
      </c>
      <c r="N335" s="214" t="s">
        <v>43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232</v>
      </c>
      <c r="AT335" s="217" t="s">
        <v>141</v>
      </c>
      <c r="AU335" s="217" t="s">
        <v>82</v>
      </c>
      <c r="AY335" s="19" t="s">
        <v>138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232</v>
      </c>
      <c r="BM335" s="217" t="s">
        <v>539</v>
      </c>
    </row>
    <row r="336" s="2" customFormat="1">
      <c r="A336" s="40"/>
      <c r="B336" s="41"/>
      <c r="C336" s="206" t="s">
        <v>540</v>
      </c>
      <c r="D336" s="206" t="s">
        <v>141</v>
      </c>
      <c r="E336" s="207" t="s">
        <v>541</v>
      </c>
      <c r="F336" s="208" t="s">
        <v>542</v>
      </c>
      <c r="G336" s="209" t="s">
        <v>538</v>
      </c>
      <c r="H336" s="210">
        <v>100</v>
      </c>
      <c r="I336" s="211"/>
      <c r="J336" s="212">
        <f>ROUND(I336*H336,2)</f>
        <v>0</v>
      </c>
      <c r="K336" s="208" t="s">
        <v>19</v>
      </c>
      <c r="L336" s="46"/>
      <c r="M336" s="213" t="s">
        <v>19</v>
      </c>
      <c r="N336" s="214" t="s">
        <v>43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232</v>
      </c>
      <c r="AT336" s="217" t="s">
        <v>141</v>
      </c>
      <c r="AU336" s="217" t="s">
        <v>82</v>
      </c>
      <c r="AY336" s="19" t="s">
        <v>138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80</v>
      </c>
      <c r="BK336" s="218">
        <f>ROUND(I336*H336,2)</f>
        <v>0</v>
      </c>
      <c r="BL336" s="19" t="s">
        <v>232</v>
      </c>
      <c r="BM336" s="217" t="s">
        <v>543</v>
      </c>
    </row>
    <row r="337" s="2" customFormat="1">
      <c r="A337" s="40"/>
      <c r="B337" s="41"/>
      <c r="C337" s="206" t="s">
        <v>544</v>
      </c>
      <c r="D337" s="206" t="s">
        <v>141</v>
      </c>
      <c r="E337" s="207" t="s">
        <v>545</v>
      </c>
      <c r="F337" s="208" t="s">
        <v>546</v>
      </c>
      <c r="G337" s="209" t="s">
        <v>538</v>
      </c>
      <c r="H337" s="210">
        <v>617.38800000000003</v>
      </c>
      <c r="I337" s="211"/>
      <c r="J337" s="212">
        <f>ROUND(I337*H337,2)</f>
        <v>0</v>
      </c>
      <c r="K337" s="208" t="s">
        <v>19</v>
      </c>
      <c r="L337" s="46"/>
      <c r="M337" s="213" t="s">
        <v>19</v>
      </c>
      <c r="N337" s="214" t="s">
        <v>43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232</v>
      </c>
      <c r="AT337" s="217" t="s">
        <v>141</v>
      </c>
      <c r="AU337" s="217" t="s">
        <v>82</v>
      </c>
      <c r="AY337" s="19" t="s">
        <v>138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80</v>
      </c>
      <c r="BK337" s="218">
        <f>ROUND(I337*H337,2)</f>
        <v>0</v>
      </c>
      <c r="BL337" s="19" t="s">
        <v>232</v>
      </c>
      <c r="BM337" s="217" t="s">
        <v>547</v>
      </c>
    </row>
    <row r="338" s="13" customFormat="1">
      <c r="A338" s="13"/>
      <c r="B338" s="219"/>
      <c r="C338" s="220"/>
      <c r="D338" s="221" t="s">
        <v>148</v>
      </c>
      <c r="E338" s="222" t="s">
        <v>19</v>
      </c>
      <c r="F338" s="223" t="s">
        <v>548</v>
      </c>
      <c r="G338" s="220"/>
      <c r="H338" s="224">
        <v>47.758000000000003</v>
      </c>
      <c r="I338" s="225"/>
      <c r="J338" s="220"/>
      <c r="K338" s="220"/>
      <c r="L338" s="226"/>
      <c r="M338" s="227"/>
      <c r="N338" s="228"/>
      <c r="O338" s="228"/>
      <c r="P338" s="228"/>
      <c r="Q338" s="228"/>
      <c r="R338" s="228"/>
      <c r="S338" s="228"/>
      <c r="T338" s="22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0" t="s">
        <v>148</v>
      </c>
      <c r="AU338" s="230" t="s">
        <v>82</v>
      </c>
      <c r="AV338" s="13" t="s">
        <v>82</v>
      </c>
      <c r="AW338" s="13" t="s">
        <v>33</v>
      </c>
      <c r="AX338" s="13" t="s">
        <v>72</v>
      </c>
      <c r="AY338" s="230" t="s">
        <v>138</v>
      </c>
    </row>
    <row r="339" s="13" customFormat="1">
      <c r="A339" s="13"/>
      <c r="B339" s="219"/>
      <c r="C339" s="220"/>
      <c r="D339" s="221" t="s">
        <v>148</v>
      </c>
      <c r="E339" s="222" t="s">
        <v>19</v>
      </c>
      <c r="F339" s="223" t="s">
        <v>549</v>
      </c>
      <c r="G339" s="220"/>
      <c r="H339" s="224">
        <v>569.63</v>
      </c>
      <c r="I339" s="225"/>
      <c r="J339" s="220"/>
      <c r="K339" s="220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148</v>
      </c>
      <c r="AU339" s="230" t="s">
        <v>82</v>
      </c>
      <c r="AV339" s="13" t="s">
        <v>82</v>
      </c>
      <c r="AW339" s="13" t="s">
        <v>33</v>
      </c>
      <c r="AX339" s="13" t="s">
        <v>72</v>
      </c>
      <c r="AY339" s="230" t="s">
        <v>138</v>
      </c>
    </row>
    <row r="340" s="14" customFormat="1">
      <c r="A340" s="14"/>
      <c r="B340" s="231"/>
      <c r="C340" s="232"/>
      <c r="D340" s="221" t="s">
        <v>148</v>
      </c>
      <c r="E340" s="233" t="s">
        <v>19</v>
      </c>
      <c r="F340" s="234" t="s">
        <v>151</v>
      </c>
      <c r="G340" s="232"/>
      <c r="H340" s="235">
        <v>617.38800000000003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1" t="s">
        <v>148</v>
      </c>
      <c r="AU340" s="241" t="s">
        <v>82</v>
      </c>
      <c r="AV340" s="14" t="s">
        <v>139</v>
      </c>
      <c r="AW340" s="14" t="s">
        <v>33</v>
      </c>
      <c r="AX340" s="14" t="s">
        <v>80</v>
      </c>
      <c r="AY340" s="241" t="s">
        <v>138</v>
      </c>
    </row>
    <row r="341" s="2" customFormat="1">
      <c r="A341" s="40"/>
      <c r="B341" s="41"/>
      <c r="C341" s="206" t="s">
        <v>550</v>
      </c>
      <c r="D341" s="206" t="s">
        <v>141</v>
      </c>
      <c r="E341" s="207" t="s">
        <v>551</v>
      </c>
      <c r="F341" s="208" t="s">
        <v>552</v>
      </c>
      <c r="G341" s="209" t="s">
        <v>531</v>
      </c>
      <c r="H341" s="264"/>
      <c r="I341" s="211"/>
      <c r="J341" s="212">
        <f>ROUND(I341*H341,2)</f>
        <v>0</v>
      </c>
      <c r="K341" s="208" t="s">
        <v>145</v>
      </c>
      <c r="L341" s="46"/>
      <c r="M341" s="213" t="s">
        <v>19</v>
      </c>
      <c r="N341" s="214" t="s">
        <v>43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232</v>
      </c>
      <c r="AT341" s="217" t="s">
        <v>141</v>
      </c>
      <c r="AU341" s="217" t="s">
        <v>82</v>
      </c>
      <c r="AY341" s="19" t="s">
        <v>138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80</v>
      </c>
      <c r="BK341" s="218">
        <f>ROUND(I341*H341,2)</f>
        <v>0</v>
      </c>
      <c r="BL341" s="19" t="s">
        <v>232</v>
      </c>
      <c r="BM341" s="217" t="s">
        <v>553</v>
      </c>
    </row>
    <row r="342" s="12" customFormat="1" ht="22.8" customHeight="1">
      <c r="A342" s="12"/>
      <c r="B342" s="190"/>
      <c r="C342" s="191"/>
      <c r="D342" s="192" t="s">
        <v>71</v>
      </c>
      <c r="E342" s="204" t="s">
        <v>554</v>
      </c>
      <c r="F342" s="204" t="s">
        <v>555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SUM(P343:P364)</f>
        <v>0</v>
      </c>
      <c r="Q342" s="198"/>
      <c r="R342" s="199">
        <f>SUM(R343:R364)</f>
        <v>0.26081529999999997</v>
      </c>
      <c r="S342" s="198"/>
      <c r="T342" s="200">
        <f>SUM(T343:T364)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82</v>
      </c>
      <c r="AT342" s="202" t="s">
        <v>71</v>
      </c>
      <c r="AU342" s="202" t="s">
        <v>80</v>
      </c>
      <c r="AY342" s="201" t="s">
        <v>138</v>
      </c>
      <c r="BK342" s="203">
        <f>SUM(BK343:BK364)</f>
        <v>0</v>
      </c>
    </row>
    <row r="343" s="2" customFormat="1" ht="16.5" customHeight="1">
      <c r="A343" s="40"/>
      <c r="B343" s="41"/>
      <c r="C343" s="206" t="s">
        <v>556</v>
      </c>
      <c r="D343" s="206" t="s">
        <v>141</v>
      </c>
      <c r="E343" s="207" t="s">
        <v>557</v>
      </c>
      <c r="F343" s="208" t="s">
        <v>558</v>
      </c>
      <c r="G343" s="209" t="s">
        <v>163</v>
      </c>
      <c r="H343" s="210">
        <v>8.4499999999999993</v>
      </c>
      <c r="I343" s="211"/>
      <c r="J343" s="212">
        <f>ROUND(I343*H343,2)</f>
        <v>0</v>
      </c>
      <c r="K343" s="208" t="s">
        <v>145</v>
      </c>
      <c r="L343" s="46"/>
      <c r="M343" s="213" t="s">
        <v>19</v>
      </c>
      <c r="N343" s="214" t="s">
        <v>43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232</v>
      </c>
      <c r="AT343" s="217" t="s">
        <v>141</v>
      </c>
      <c r="AU343" s="217" t="s">
        <v>82</v>
      </c>
      <c r="AY343" s="19" t="s">
        <v>138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80</v>
      </c>
      <c r="BK343" s="218">
        <f>ROUND(I343*H343,2)</f>
        <v>0</v>
      </c>
      <c r="BL343" s="19" t="s">
        <v>232</v>
      </c>
      <c r="BM343" s="217" t="s">
        <v>559</v>
      </c>
    </row>
    <row r="344" s="13" customFormat="1">
      <c r="A344" s="13"/>
      <c r="B344" s="219"/>
      <c r="C344" s="220"/>
      <c r="D344" s="221" t="s">
        <v>148</v>
      </c>
      <c r="E344" s="222" t="s">
        <v>19</v>
      </c>
      <c r="F344" s="223" t="s">
        <v>560</v>
      </c>
      <c r="G344" s="220"/>
      <c r="H344" s="224">
        <v>8.4499999999999993</v>
      </c>
      <c r="I344" s="225"/>
      <c r="J344" s="220"/>
      <c r="K344" s="220"/>
      <c r="L344" s="226"/>
      <c r="M344" s="227"/>
      <c r="N344" s="228"/>
      <c r="O344" s="228"/>
      <c r="P344" s="228"/>
      <c r="Q344" s="228"/>
      <c r="R344" s="228"/>
      <c r="S344" s="228"/>
      <c r="T344" s="22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0" t="s">
        <v>148</v>
      </c>
      <c r="AU344" s="230" t="s">
        <v>82</v>
      </c>
      <c r="AV344" s="13" t="s">
        <v>82</v>
      </c>
      <c r="AW344" s="13" t="s">
        <v>33</v>
      </c>
      <c r="AX344" s="13" t="s">
        <v>72</v>
      </c>
      <c r="AY344" s="230" t="s">
        <v>138</v>
      </c>
    </row>
    <row r="345" s="14" customFormat="1">
      <c r="A345" s="14"/>
      <c r="B345" s="231"/>
      <c r="C345" s="232"/>
      <c r="D345" s="221" t="s">
        <v>148</v>
      </c>
      <c r="E345" s="233" t="s">
        <v>19</v>
      </c>
      <c r="F345" s="234" t="s">
        <v>151</v>
      </c>
      <c r="G345" s="232"/>
      <c r="H345" s="235">
        <v>8.4499999999999993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1" t="s">
        <v>148</v>
      </c>
      <c r="AU345" s="241" t="s">
        <v>82</v>
      </c>
      <c r="AV345" s="14" t="s">
        <v>139</v>
      </c>
      <c r="AW345" s="14" t="s">
        <v>33</v>
      </c>
      <c r="AX345" s="14" t="s">
        <v>80</v>
      </c>
      <c r="AY345" s="241" t="s">
        <v>138</v>
      </c>
    </row>
    <row r="346" s="2" customFormat="1" ht="16.5" customHeight="1">
      <c r="A346" s="40"/>
      <c r="B346" s="41"/>
      <c r="C346" s="206" t="s">
        <v>561</v>
      </c>
      <c r="D346" s="206" t="s">
        <v>141</v>
      </c>
      <c r="E346" s="207" t="s">
        <v>562</v>
      </c>
      <c r="F346" s="208" t="s">
        <v>563</v>
      </c>
      <c r="G346" s="209" t="s">
        <v>163</v>
      </c>
      <c r="H346" s="210">
        <v>8.4499999999999993</v>
      </c>
      <c r="I346" s="211"/>
      <c r="J346" s="212">
        <f>ROUND(I346*H346,2)</f>
        <v>0</v>
      </c>
      <c r="K346" s="208" t="s">
        <v>145</v>
      </c>
      <c r="L346" s="46"/>
      <c r="M346" s="213" t="s">
        <v>19</v>
      </c>
      <c r="N346" s="214" t="s">
        <v>43</v>
      </c>
      <c r="O346" s="86"/>
      <c r="P346" s="215">
        <f>O346*H346</f>
        <v>0</v>
      </c>
      <c r="Q346" s="215">
        <v>0.00029999999999999997</v>
      </c>
      <c r="R346" s="215">
        <f>Q346*H346</f>
        <v>0.0025349999999999995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232</v>
      </c>
      <c r="AT346" s="217" t="s">
        <v>141</v>
      </c>
      <c r="AU346" s="217" t="s">
        <v>82</v>
      </c>
      <c r="AY346" s="19" t="s">
        <v>138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80</v>
      </c>
      <c r="BK346" s="218">
        <f>ROUND(I346*H346,2)</f>
        <v>0</v>
      </c>
      <c r="BL346" s="19" t="s">
        <v>232</v>
      </c>
      <c r="BM346" s="217" t="s">
        <v>564</v>
      </c>
    </row>
    <row r="347" s="2" customFormat="1" ht="16.5" customHeight="1">
      <c r="A347" s="40"/>
      <c r="B347" s="41"/>
      <c r="C347" s="206" t="s">
        <v>565</v>
      </c>
      <c r="D347" s="206" t="s">
        <v>141</v>
      </c>
      <c r="E347" s="207" t="s">
        <v>566</v>
      </c>
      <c r="F347" s="208" t="s">
        <v>567</v>
      </c>
      <c r="G347" s="209" t="s">
        <v>163</v>
      </c>
      <c r="H347" s="210">
        <v>8.4499999999999993</v>
      </c>
      <c r="I347" s="211"/>
      <c r="J347" s="212">
        <f>ROUND(I347*H347,2)</f>
        <v>0</v>
      </c>
      <c r="K347" s="208" t="s">
        <v>145</v>
      </c>
      <c r="L347" s="46"/>
      <c r="M347" s="213" t="s">
        <v>19</v>
      </c>
      <c r="N347" s="214" t="s">
        <v>43</v>
      </c>
      <c r="O347" s="86"/>
      <c r="P347" s="215">
        <f>O347*H347</f>
        <v>0</v>
      </c>
      <c r="Q347" s="215">
        <v>0.0015</v>
      </c>
      <c r="R347" s="215">
        <f>Q347*H347</f>
        <v>0.012674999999999999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232</v>
      </c>
      <c r="AT347" s="217" t="s">
        <v>141</v>
      </c>
      <c r="AU347" s="217" t="s">
        <v>82</v>
      </c>
      <c r="AY347" s="19" t="s">
        <v>138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80</v>
      </c>
      <c r="BK347" s="218">
        <f>ROUND(I347*H347,2)</f>
        <v>0</v>
      </c>
      <c r="BL347" s="19" t="s">
        <v>232</v>
      </c>
      <c r="BM347" s="217" t="s">
        <v>568</v>
      </c>
    </row>
    <row r="348" s="2" customFormat="1" ht="21.75" customHeight="1">
      <c r="A348" s="40"/>
      <c r="B348" s="41"/>
      <c r="C348" s="206" t="s">
        <v>569</v>
      </c>
      <c r="D348" s="206" t="s">
        <v>141</v>
      </c>
      <c r="E348" s="207" t="s">
        <v>570</v>
      </c>
      <c r="F348" s="208" t="s">
        <v>571</v>
      </c>
      <c r="G348" s="209" t="s">
        <v>163</v>
      </c>
      <c r="H348" s="210">
        <v>6.2249999999999996</v>
      </c>
      <c r="I348" s="211"/>
      <c r="J348" s="212">
        <f>ROUND(I348*H348,2)</f>
        <v>0</v>
      </c>
      <c r="K348" s="208" t="s">
        <v>145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0.0044999999999999997</v>
      </c>
      <c r="R348" s="215">
        <f>Q348*H348</f>
        <v>0.028012499999999996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232</v>
      </c>
      <c r="AT348" s="217" t="s">
        <v>141</v>
      </c>
      <c r="AU348" s="217" t="s">
        <v>82</v>
      </c>
      <c r="AY348" s="19" t="s">
        <v>138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232</v>
      </c>
      <c r="BM348" s="217" t="s">
        <v>572</v>
      </c>
    </row>
    <row r="349" s="13" customFormat="1">
      <c r="A349" s="13"/>
      <c r="B349" s="219"/>
      <c r="C349" s="220"/>
      <c r="D349" s="221" t="s">
        <v>148</v>
      </c>
      <c r="E349" s="222" t="s">
        <v>19</v>
      </c>
      <c r="F349" s="223" t="s">
        <v>573</v>
      </c>
      <c r="G349" s="220"/>
      <c r="H349" s="224">
        <v>4</v>
      </c>
      <c r="I349" s="225"/>
      <c r="J349" s="220"/>
      <c r="K349" s="220"/>
      <c r="L349" s="226"/>
      <c r="M349" s="227"/>
      <c r="N349" s="228"/>
      <c r="O349" s="228"/>
      <c r="P349" s="228"/>
      <c r="Q349" s="228"/>
      <c r="R349" s="228"/>
      <c r="S349" s="228"/>
      <c r="T349" s="22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0" t="s">
        <v>148</v>
      </c>
      <c r="AU349" s="230" t="s">
        <v>82</v>
      </c>
      <c r="AV349" s="13" t="s">
        <v>82</v>
      </c>
      <c r="AW349" s="13" t="s">
        <v>33</v>
      </c>
      <c r="AX349" s="13" t="s">
        <v>72</v>
      </c>
      <c r="AY349" s="230" t="s">
        <v>138</v>
      </c>
    </row>
    <row r="350" s="13" customFormat="1">
      <c r="A350" s="13"/>
      <c r="B350" s="219"/>
      <c r="C350" s="220"/>
      <c r="D350" s="221" t="s">
        <v>148</v>
      </c>
      <c r="E350" s="222" t="s">
        <v>19</v>
      </c>
      <c r="F350" s="223" t="s">
        <v>574</v>
      </c>
      <c r="G350" s="220"/>
      <c r="H350" s="224">
        <v>2.2250000000000001</v>
      </c>
      <c r="I350" s="225"/>
      <c r="J350" s="220"/>
      <c r="K350" s="220"/>
      <c r="L350" s="226"/>
      <c r="M350" s="227"/>
      <c r="N350" s="228"/>
      <c r="O350" s="228"/>
      <c r="P350" s="228"/>
      <c r="Q350" s="228"/>
      <c r="R350" s="228"/>
      <c r="S350" s="228"/>
      <c r="T350" s="22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0" t="s">
        <v>148</v>
      </c>
      <c r="AU350" s="230" t="s">
        <v>82</v>
      </c>
      <c r="AV350" s="13" t="s">
        <v>82</v>
      </c>
      <c r="AW350" s="13" t="s">
        <v>33</v>
      </c>
      <c r="AX350" s="13" t="s">
        <v>72</v>
      </c>
      <c r="AY350" s="230" t="s">
        <v>138</v>
      </c>
    </row>
    <row r="351" s="14" customFormat="1">
      <c r="A351" s="14"/>
      <c r="B351" s="231"/>
      <c r="C351" s="232"/>
      <c r="D351" s="221" t="s">
        <v>148</v>
      </c>
      <c r="E351" s="233" t="s">
        <v>19</v>
      </c>
      <c r="F351" s="234" t="s">
        <v>151</v>
      </c>
      <c r="G351" s="232"/>
      <c r="H351" s="235">
        <v>6.2249999999999996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1" t="s">
        <v>148</v>
      </c>
      <c r="AU351" s="241" t="s">
        <v>82</v>
      </c>
      <c r="AV351" s="14" t="s">
        <v>139</v>
      </c>
      <c r="AW351" s="14" t="s">
        <v>33</v>
      </c>
      <c r="AX351" s="14" t="s">
        <v>80</v>
      </c>
      <c r="AY351" s="241" t="s">
        <v>138</v>
      </c>
    </row>
    <row r="352" s="2" customFormat="1">
      <c r="A352" s="40"/>
      <c r="B352" s="41"/>
      <c r="C352" s="206" t="s">
        <v>575</v>
      </c>
      <c r="D352" s="206" t="s">
        <v>141</v>
      </c>
      <c r="E352" s="207" t="s">
        <v>576</v>
      </c>
      <c r="F352" s="208" t="s">
        <v>577</v>
      </c>
      <c r="G352" s="209" t="s">
        <v>163</v>
      </c>
      <c r="H352" s="210">
        <v>4</v>
      </c>
      <c r="I352" s="211"/>
      <c r="J352" s="212">
        <f>ROUND(I352*H352,2)</f>
        <v>0</v>
      </c>
      <c r="K352" s="208" t="s">
        <v>145</v>
      </c>
      <c r="L352" s="46"/>
      <c r="M352" s="213" t="s">
        <v>19</v>
      </c>
      <c r="N352" s="214" t="s">
        <v>43</v>
      </c>
      <c r="O352" s="86"/>
      <c r="P352" s="215">
        <f>O352*H352</f>
        <v>0</v>
      </c>
      <c r="Q352" s="215">
        <v>0.0060499999999999998</v>
      </c>
      <c r="R352" s="215">
        <f>Q352*H352</f>
        <v>0.024199999999999999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232</v>
      </c>
      <c r="AT352" s="217" t="s">
        <v>141</v>
      </c>
      <c r="AU352" s="217" t="s">
        <v>82</v>
      </c>
      <c r="AY352" s="19" t="s">
        <v>138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80</v>
      </c>
      <c r="BK352" s="218">
        <f>ROUND(I352*H352,2)</f>
        <v>0</v>
      </c>
      <c r="BL352" s="19" t="s">
        <v>232</v>
      </c>
      <c r="BM352" s="217" t="s">
        <v>578</v>
      </c>
    </row>
    <row r="353" s="13" customFormat="1">
      <c r="A353" s="13"/>
      <c r="B353" s="219"/>
      <c r="C353" s="220"/>
      <c r="D353" s="221" t="s">
        <v>148</v>
      </c>
      <c r="E353" s="222" t="s">
        <v>19</v>
      </c>
      <c r="F353" s="223" t="s">
        <v>573</v>
      </c>
      <c r="G353" s="220"/>
      <c r="H353" s="224">
        <v>4</v>
      </c>
      <c r="I353" s="225"/>
      <c r="J353" s="220"/>
      <c r="K353" s="220"/>
      <c r="L353" s="226"/>
      <c r="M353" s="227"/>
      <c r="N353" s="228"/>
      <c r="O353" s="228"/>
      <c r="P353" s="228"/>
      <c r="Q353" s="228"/>
      <c r="R353" s="228"/>
      <c r="S353" s="228"/>
      <c r="T353" s="22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0" t="s">
        <v>148</v>
      </c>
      <c r="AU353" s="230" t="s">
        <v>82</v>
      </c>
      <c r="AV353" s="13" t="s">
        <v>82</v>
      </c>
      <c r="AW353" s="13" t="s">
        <v>33</v>
      </c>
      <c r="AX353" s="13" t="s">
        <v>72</v>
      </c>
      <c r="AY353" s="230" t="s">
        <v>138</v>
      </c>
    </row>
    <row r="354" s="14" customFormat="1">
      <c r="A354" s="14"/>
      <c r="B354" s="231"/>
      <c r="C354" s="232"/>
      <c r="D354" s="221" t="s">
        <v>148</v>
      </c>
      <c r="E354" s="233" t="s">
        <v>19</v>
      </c>
      <c r="F354" s="234" t="s">
        <v>151</v>
      </c>
      <c r="G354" s="232"/>
      <c r="H354" s="235">
        <v>4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1" t="s">
        <v>148</v>
      </c>
      <c r="AU354" s="241" t="s">
        <v>82</v>
      </c>
      <c r="AV354" s="14" t="s">
        <v>139</v>
      </c>
      <c r="AW354" s="14" t="s">
        <v>33</v>
      </c>
      <c r="AX354" s="14" t="s">
        <v>80</v>
      </c>
      <c r="AY354" s="241" t="s">
        <v>138</v>
      </c>
    </row>
    <row r="355" s="2" customFormat="1" ht="16.5" customHeight="1">
      <c r="A355" s="40"/>
      <c r="B355" s="41"/>
      <c r="C355" s="253" t="s">
        <v>579</v>
      </c>
      <c r="D355" s="253" t="s">
        <v>175</v>
      </c>
      <c r="E355" s="255" t="s">
        <v>580</v>
      </c>
      <c r="F355" s="256" t="s">
        <v>581</v>
      </c>
      <c r="G355" s="257" t="s">
        <v>163</v>
      </c>
      <c r="H355" s="258">
        <v>4.4000000000000004</v>
      </c>
      <c r="I355" s="259"/>
      <c r="J355" s="260">
        <f>ROUND(I355*H355,2)</f>
        <v>0</v>
      </c>
      <c r="K355" s="256" t="s">
        <v>145</v>
      </c>
      <c r="L355" s="261"/>
      <c r="M355" s="262" t="s">
        <v>19</v>
      </c>
      <c r="N355" s="263" t="s">
        <v>43</v>
      </c>
      <c r="O355" s="86"/>
      <c r="P355" s="215">
        <f>O355*H355</f>
        <v>0</v>
      </c>
      <c r="Q355" s="215">
        <v>0.0129</v>
      </c>
      <c r="R355" s="215">
        <f>Q355*H355</f>
        <v>0.056760000000000005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324</v>
      </c>
      <c r="AT355" s="217" t="s">
        <v>175</v>
      </c>
      <c r="AU355" s="217" t="s">
        <v>82</v>
      </c>
      <c r="AY355" s="19" t="s">
        <v>138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80</v>
      </c>
      <c r="BK355" s="218">
        <f>ROUND(I355*H355,2)</f>
        <v>0</v>
      </c>
      <c r="BL355" s="19" t="s">
        <v>232</v>
      </c>
      <c r="BM355" s="217" t="s">
        <v>582</v>
      </c>
    </row>
    <row r="356" s="13" customFormat="1">
      <c r="A356" s="13"/>
      <c r="B356" s="219"/>
      <c r="C356" s="220"/>
      <c r="D356" s="221" t="s">
        <v>148</v>
      </c>
      <c r="E356" s="220"/>
      <c r="F356" s="223" t="s">
        <v>583</v>
      </c>
      <c r="G356" s="220"/>
      <c r="H356" s="224">
        <v>4.4000000000000004</v>
      </c>
      <c r="I356" s="225"/>
      <c r="J356" s="220"/>
      <c r="K356" s="220"/>
      <c r="L356" s="226"/>
      <c r="M356" s="227"/>
      <c r="N356" s="228"/>
      <c r="O356" s="228"/>
      <c r="P356" s="228"/>
      <c r="Q356" s="228"/>
      <c r="R356" s="228"/>
      <c r="S356" s="228"/>
      <c r="T356" s="22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0" t="s">
        <v>148</v>
      </c>
      <c r="AU356" s="230" t="s">
        <v>82</v>
      </c>
      <c r="AV356" s="13" t="s">
        <v>82</v>
      </c>
      <c r="AW356" s="13" t="s">
        <v>4</v>
      </c>
      <c r="AX356" s="13" t="s">
        <v>80</v>
      </c>
      <c r="AY356" s="230" t="s">
        <v>138</v>
      </c>
    </row>
    <row r="357" s="2" customFormat="1" ht="21.75" customHeight="1">
      <c r="A357" s="40"/>
      <c r="B357" s="41"/>
      <c r="C357" s="206" t="s">
        <v>584</v>
      </c>
      <c r="D357" s="206" t="s">
        <v>141</v>
      </c>
      <c r="E357" s="207" t="s">
        <v>585</v>
      </c>
      <c r="F357" s="208" t="s">
        <v>586</v>
      </c>
      <c r="G357" s="209" t="s">
        <v>163</v>
      </c>
      <c r="H357" s="210">
        <v>4</v>
      </c>
      <c r="I357" s="211"/>
      <c r="J357" s="212">
        <f>ROUND(I357*H357,2)</f>
        <v>0</v>
      </c>
      <c r="K357" s="208" t="s">
        <v>145</v>
      </c>
      <c r="L357" s="46"/>
      <c r="M357" s="213" t="s">
        <v>19</v>
      </c>
      <c r="N357" s="214" t="s">
        <v>43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232</v>
      </c>
      <c r="AT357" s="217" t="s">
        <v>141</v>
      </c>
      <c r="AU357" s="217" t="s">
        <v>82</v>
      </c>
      <c r="AY357" s="19" t="s">
        <v>138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80</v>
      </c>
      <c r="BK357" s="218">
        <f>ROUND(I357*H357,2)</f>
        <v>0</v>
      </c>
      <c r="BL357" s="19" t="s">
        <v>232</v>
      </c>
      <c r="BM357" s="217" t="s">
        <v>587</v>
      </c>
    </row>
    <row r="358" s="2" customFormat="1">
      <c r="A358" s="40"/>
      <c r="B358" s="41"/>
      <c r="C358" s="206" t="s">
        <v>588</v>
      </c>
      <c r="D358" s="206" t="s">
        <v>141</v>
      </c>
      <c r="E358" s="207" t="s">
        <v>589</v>
      </c>
      <c r="F358" s="208" t="s">
        <v>590</v>
      </c>
      <c r="G358" s="209" t="s">
        <v>200</v>
      </c>
      <c r="H358" s="210">
        <v>17.800000000000001</v>
      </c>
      <c r="I358" s="211"/>
      <c r="J358" s="212">
        <f>ROUND(I358*H358,2)</f>
        <v>0</v>
      </c>
      <c r="K358" s="208" t="s">
        <v>145</v>
      </c>
      <c r="L358" s="46"/>
      <c r="M358" s="213" t="s">
        <v>19</v>
      </c>
      <c r="N358" s="214" t="s">
        <v>43</v>
      </c>
      <c r="O358" s="86"/>
      <c r="P358" s="215">
        <f>O358*H358</f>
        <v>0</v>
      </c>
      <c r="Q358" s="215">
        <v>0.002</v>
      </c>
      <c r="R358" s="215">
        <f>Q358*H358</f>
        <v>0.0356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232</v>
      </c>
      <c r="AT358" s="217" t="s">
        <v>141</v>
      </c>
      <c r="AU358" s="217" t="s">
        <v>82</v>
      </c>
      <c r="AY358" s="19" t="s">
        <v>138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80</v>
      </c>
      <c r="BK358" s="218">
        <f>ROUND(I358*H358,2)</f>
        <v>0</v>
      </c>
      <c r="BL358" s="19" t="s">
        <v>232</v>
      </c>
      <c r="BM358" s="217" t="s">
        <v>591</v>
      </c>
    </row>
    <row r="359" s="13" customFormat="1">
      <c r="A359" s="13"/>
      <c r="B359" s="219"/>
      <c r="C359" s="220"/>
      <c r="D359" s="221" t="s">
        <v>148</v>
      </c>
      <c r="E359" s="222" t="s">
        <v>19</v>
      </c>
      <c r="F359" s="223" t="s">
        <v>592</v>
      </c>
      <c r="G359" s="220"/>
      <c r="H359" s="224">
        <v>17.800000000000001</v>
      </c>
      <c r="I359" s="225"/>
      <c r="J359" s="220"/>
      <c r="K359" s="220"/>
      <c r="L359" s="226"/>
      <c r="M359" s="227"/>
      <c r="N359" s="228"/>
      <c r="O359" s="228"/>
      <c r="P359" s="228"/>
      <c r="Q359" s="228"/>
      <c r="R359" s="228"/>
      <c r="S359" s="228"/>
      <c r="T359" s="22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0" t="s">
        <v>148</v>
      </c>
      <c r="AU359" s="230" t="s">
        <v>82</v>
      </c>
      <c r="AV359" s="13" t="s">
        <v>82</v>
      </c>
      <c r="AW359" s="13" t="s">
        <v>33</v>
      </c>
      <c r="AX359" s="13" t="s">
        <v>72</v>
      </c>
      <c r="AY359" s="230" t="s">
        <v>138</v>
      </c>
    </row>
    <row r="360" s="14" customFormat="1">
      <c r="A360" s="14"/>
      <c r="B360" s="231"/>
      <c r="C360" s="232"/>
      <c r="D360" s="221" t="s">
        <v>148</v>
      </c>
      <c r="E360" s="233" t="s">
        <v>19</v>
      </c>
      <c r="F360" s="234" t="s">
        <v>151</v>
      </c>
      <c r="G360" s="232"/>
      <c r="H360" s="235">
        <v>17.800000000000001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1" t="s">
        <v>148</v>
      </c>
      <c r="AU360" s="241" t="s">
        <v>82</v>
      </c>
      <c r="AV360" s="14" t="s">
        <v>139</v>
      </c>
      <c r="AW360" s="14" t="s">
        <v>33</v>
      </c>
      <c r="AX360" s="14" t="s">
        <v>80</v>
      </c>
      <c r="AY360" s="241" t="s">
        <v>138</v>
      </c>
    </row>
    <row r="361" s="15" customFormat="1">
      <c r="A361" s="15"/>
      <c r="B361" s="243"/>
      <c r="C361" s="244"/>
      <c r="D361" s="221" t="s">
        <v>148</v>
      </c>
      <c r="E361" s="245" t="s">
        <v>19</v>
      </c>
      <c r="F361" s="246" t="s">
        <v>593</v>
      </c>
      <c r="G361" s="244"/>
      <c r="H361" s="245" t="s">
        <v>19</v>
      </c>
      <c r="I361" s="247"/>
      <c r="J361" s="244"/>
      <c r="K361" s="244"/>
      <c r="L361" s="248"/>
      <c r="M361" s="249"/>
      <c r="N361" s="250"/>
      <c r="O361" s="250"/>
      <c r="P361" s="250"/>
      <c r="Q361" s="250"/>
      <c r="R361" s="250"/>
      <c r="S361" s="250"/>
      <c r="T361" s="25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2" t="s">
        <v>148</v>
      </c>
      <c r="AU361" s="252" t="s">
        <v>82</v>
      </c>
      <c r="AV361" s="15" t="s">
        <v>80</v>
      </c>
      <c r="AW361" s="15" t="s">
        <v>33</v>
      </c>
      <c r="AX361" s="15" t="s">
        <v>72</v>
      </c>
      <c r="AY361" s="252" t="s">
        <v>138</v>
      </c>
    </row>
    <row r="362" s="2" customFormat="1" ht="16.5" customHeight="1">
      <c r="A362" s="40"/>
      <c r="B362" s="41"/>
      <c r="C362" s="253" t="s">
        <v>594</v>
      </c>
      <c r="D362" s="253" t="s">
        <v>175</v>
      </c>
      <c r="E362" s="255" t="s">
        <v>580</v>
      </c>
      <c r="F362" s="256" t="s">
        <v>581</v>
      </c>
      <c r="G362" s="257" t="s">
        <v>163</v>
      </c>
      <c r="H362" s="258">
        <v>7.8319999999999999</v>
      </c>
      <c r="I362" s="259"/>
      <c r="J362" s="260">
        <f>ROUND(I362*H362,2)</f>
        <v>0</v>
      </c>
      <c r="K362" s="256" t="s">
        <v>145</v>
      </c>
      <c r="L362" s="261"/>
      <c r="M362" s="262" t="s">
        <v>19</v>
      </c>
      <c r="N362" s="263" t="s">
        <v>43</v>
      </c>
      <c r="O362" s="86"/>
      <c r="P362" s="215">
        <f>O362*H362</f>
        <v>0</v>
      </c>
      <c r="Q362" s="215">
        <v>0.0129</v>
      </c>
      <c r="R362" s="215">
        <f>Q362*H362</f>
        <v>0.10103279999999999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324</v>
      </c>
      <c r="AT362" s="217" t="s">
        <v>175</v>
      </c>
      <c r="AU362" s="217" t="s">
        <v>82</v>
      </c>
      <c r="AY362" s="19" t="s">
        <v>138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80</v>
      </c>
      <c r="BK362" s="218">
        <f>ROUND(I362*H362,2)</f>
        <v>0</v>
      </c>
      <c r="BL362" s="19" t="s">
        <v>232</v>
      </c>
      <c r="BM362" s="217" t="s">
        <v>595</v>
      </c>
    </row>
    <row r="363" s="13" customFormat="1">
      <c r="A363" s="13"/>
      <c r="B363" s="219"/>
      <c r="C363" s="220"/>
      <c r="D363" s="221" t="s">
        <v>148</v>
      </c>
      <c r="E363" s="220"/>
      <c r="F363" s="223" t="s">
        <v>596</v>
      </c>
      <c r="G363" s="220"/>
      <c r="H363" s="224">
        <v>7.8319999999999999</v>
      </c>
      <c r="I363" s="225"/>
      <c r="J363" s="220"/>
      <c r="K363" s="220"/>
      <c r="L363" s="226"/>
      <c r="M363" s="227"/>
      <c r="N363" s="228"/>
      <c r="O363" s="228"/>
      <c r="P363" s="228"/>
      <c r="Q363" s="228"/>
      <c r="R363" s="228"/>
      <c r="S363" s="228"/>
      <c r="T363" s="22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0" t="s">
        <v>148</v>
      </c>
      <c r="AU363" s="230" t="s">
        <v>82</v>
      </c>
      <c r="AV363" s="13" t="s">
        <v>82</v>
      </c>
      <c r="AW363" s="13" t="s">
        <v>4</v>
      </c>
      <c r="AX363" s="13" t="s">
        <v>80</v>
      </c>
      <c r="AY363" s="230" t="s">
        <v>138</v>
      </c>
    </row>
    <row r="364" s="2" customFormat="1">
      <c r="A364" s="40"/>
      <c r="B364" s="41"/>
      <c r="C364" s="206" t="s">
        <v>597</v>
      </c>
      <c r="D364" s="206" t="s">
        <v>141</v>
      </c>
      <c r="E364" s="207" t="s">
        <v>598</v>
      </c>
      <c r="F364" s="208" t="s">
        <v>599</v>
      </c>
      <c r="G364" s="209" t="s">
        <v>154</v>
      </c>
      <c r="H364" s="210">
        <v>0.26100000000000001</v>
      </c>
      <c r="I364" s="211"/>
      <c r="J364" s="212">
        <f>ROUND(I364*H364,2)</f>
        <v>0</v>
      </c>
      <c r="K364" s="208" t="s">
        <v>145</v>
      </c>
      <c r="L364" s="46"/>
      <c r="M364" s="213" t="s">
        <v>19</v>
      </c>
      <c r="N364" s="214" t="s">
        <v>43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232</v>
      </c>
      <c r="AT364" s="217" t="s">
        <v>141</v>
      </c>
      <c r="AU364" s="217" t="s">
        <v>82</v>
      </c>
      <c r="AY364" s="19" t="s">
        <v>138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80</v>
      </c>
      <c r="BK364" s="218">
        <f>ROUND(I364*H364,2)</f>
        <v>0</v>
      </c>
      <c r="BL364" s="19" t="s">
        <v>232</v>
      </c>
      <c r="BM364" s="217" t="s">
        <v>600</v>
      </c>
    </row>
    <row r="365" s="12" customFormat="1" ht="22.8" customHeight="1">
      <c r="A365" s="12"/>
      <c r="B365" s="190"/>
      <c r="C365" s="191"/>
      <c r="D365" s="192" t="s">
        <v>71</v>
      </c>
      <c r="E365" s="204" t="s">
        <v>601</v>
      </c>
      <c r="F365" s="204" t="s">
        <v>602</v>
      </c>
      <c r="G365" s="191"/>
      <c r="H365" s="191"/>
      <c r="I365" s="194"/>
      <c r="J365" s="205">
        <f>BK365</f>
        <v>0</v>
      </c>
      <c r="K365" s="191"/>
      <c r="L365" s="196"/>
      <c r="M365" s="197"/>
      <c r="N365" s="198"/>
      <c r="O365" s="198"/>
      <c r="P365" s="199">
        <f>SUM(P366:P368)</f>
        <v>0</v>
      </c>
      <c r="Q365" s="198"/>
      <c r="R365" s="199">
        <f>SUM(R366:R368)</f>
        <v>0.00028335999999999997</v>
      </c>
      <c r="S365" s="198"/>
      <c r="T365" s="200">
        <f>SUM(T366:T368)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1" t="s">
        <v>82</v>
      </c>
      <c r="AT365" s="202" t="s">
        <v>71</v>
      </c>
      <c r="AU365" s="202" t="s">
        <v>80</v>
      </c>
      <c r="AY365" s="201" t="s">
        <v>138</v>
      </c>
      <c r="BK365" s="203">
        <f>SUM(BK366:BK368)</f>
        <v>0</v>
      </c>
    </row>
    <row r="366" s="2" customFormat="1" ht="16.5" customHeight="1">
      <c r="A366" s="40"/>
      <c r="B366" s="41"/>
      <c r="C366" s="206" t="s">
        <v>603</v>
      </c>
      <c r="D366" s="206" t="s">
        <v>141</v>
      </c>
      <c r="E366" s="207" t="s">
        <v>604</v>
      </c>
      <c r="F366" s="208" t="s">
        <v>605</v>
      </c>
      <c r="G366" s="209" t="s">
        <v>163</v>
      </c>
      <c r="H366" s="210">
        <v>2.024</v>
      </c>
      <c r="I366" s="211"/>
      <c r="J366" s="212">
        <f>ROUND(I366*H366,2)</f>
        <v>0</v>
      </c>
      <c r="K366" s="208" t="s">
        <v>145</v>
      </c>
      <c r="L366" s="46"/>
      <c r="M366" s="213" t="s">
        <v>19</v>
      </c>
      <c r="N366" s="214" t="s">
        <v>43</v>
      </c>
      <c r="O366" s="86"/>
      <c r="P366" s="215">
        <f>O366*H366</f>
        <v>0</v>
      </c>
      <c r="Q366" s="215">
        <v>0.00013999999999999999</v>
      </c>
      <c r="R366" s="215">
        <f>Q366*H366</f>
        <v>0.00028335999999999997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232</v>
      </c>
      <c r="AT366" s="217" t="s">
        <v>141</v>
      </c>
      <c r="AU366" s="217" t="s">
        <v>82</v>
      </c>
      <c r="AY366" s="19" t="s">
        <v>138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80</v>
      </c>
      <c r="BK366" s="218">
        <f>ROUND(I366*H366,2)</f>
        <v>0</v>
      </c>
      <c r="BL366" s="19" t="s">
        <v>232</v>
      </c>
      <c r="BM366" s="217" t="s">
        <v>606</v>
      </c>
    </row>
    <row r="367" s="13" customFormat="1">
      <c r="A367" s="13"/>
      <c r="B367" s="219"/>
      <c r="C367" s="220"/>
      <c r="D367" s="221" t="s">
        <v>148</v>
      </c>
      <c r="E367" s="222" t="s">
        <v>19</v>
      </c>
      <c r="F367" s="223" t="s">
        <v>607</v>
      </c>
      <c r="G367" s="220"/>
      <c r="H367" s="224">
        <v>2.024</v>
      </c>
      <c r="I367" s="225"/>
      <c r="J367" s="220"/>
      <c r="K367" s="220"/>
      <c r="L367" s="226"/>
      <c r="M367" s="227"/>
      <c r="N367" s="228"/>
      <c r="O367" s="228"/>
      <c r="P367" s="228"/>
      <c r="Q367" s="228"/>
      <c r="R367" s="228"/>
      <c r="S367" s="228"/>
      <c r="T367" s="22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0" t="s">
        <v>148</v>
      </c>
      <c r="AU367" s="230" t="s">
        <v>82</v>
      </c>
      <c r="AV367" s="13" t="s">
        <v>82</v>
      </c>
      <c r="AW367" s="13" t="s">
        <v>33</v>
      </c>
      <c r="AX367" s="13" t="s">
        <v>72</v>
      </c>
      <c r="AY367" s="230" t="s">
        <v>138</v>
      </c>
    </row>
    <row r="368" s="14" customFormat="1">
      <c r="A368" s="14"/>
      <c r="B368" s="231"/>
      <c r="C368" s="232"/>
      <c r="D368" s="221" t="s">
        <v>148</v>
      </c>
      <c r="E368" s="233" t="s">
        <v>19</v>
      </c>
      <c r="F368" s="234" t="s">
        <v>151</v>
      </c>
      <c r="G368" s="232"/>
      <c r="H368" s="235">
        <v>2.024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1" t="s">
        <v>148</v>
      </c>
      <c r="AU368" s="241" t="s">
        <v>82</v>
      </c>
      <c r="AV368" s="14" t="s">
        <v>139</v>
      </c>
      <c r="AW368" s="14" t="s">
        <v>33</v>
      </c>
      <c r="AX368" s="14" t="s">
        <v>80</v>
      </c>
      <c r="AY368" s="241" t="s">
        <v>138</v>
      </c>
    </row>
    <row r="369" s="12" customFormat="1" ht="22.8" customHeight="1">
      <c r="A369" s="12"/>
      <c r="B369" s="190"/>
      <c r="C369" s="191"/>
      <c r="D369" s="192" t="s">
        <v>71</v>
      </c>
      <c r="E369" s="204" t="s">
        <v>608</v>
      </c>
      <c r="F369" s="204" t="s">
        <v>609</v>
      </c>
      <c r="G369" s="191"/>
      <c r="H369" s="191"/>
      <c r="I369" s="194"/>
      <c r="J369" s="205">
        <f>BK369</f>
        <v>0</v>
      </c>
      <c r="K369" s="191"/>
      <c r="L369" s="196"/>
      <c r="M369" s="197"/>
      <c r="N369" s="198"/>
      <c r="O369" s="198"/>
      <c r="P369" s="199">
        <f>SUM(P370:P401)</f>
        <v>0</v>
      </c>
      <c r="Q369" s="198"/>
      <c r="R369" s="199">
        <f>SUM(R370:R401)</f>
        <v>0.048955399999999996</v>
      </c>
      <c r="S369" s="198"/>
      <c r="T369" s="200">
        <f>SUM(T370:T401)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1" t="s">
        <v>82</v>
      </c>
      <c r="AT369" s="202" t="s">
        <v>71</v>
      </c>
      <c r="AU369" s="202" t="s">
        <v>80</v>
      </c>
      <c r="AY369" s="201" t="s">
        <v>138</v>
      </c>
      <c r="BK369" s="203">
        <f>SUM(BK370:BK401)</f>
        <v>0</v>
      </c>
    </row>
    <row r="370" s="2" customFormat="1" ht="21.75" customHeight="1">
      <c r="A370" s="40"/>
      <c r="B370" s="41"/>
      <c r="C370" s="206" t="s">
        <v>610</v>
      </c>
      <c r="D370" s="206" t="s">
        <v>141</v>
      </c>
      <c r="E370" s="207" t="s">
        <v>611</v>
      </c>
      <c r="F370" s="208" t="s">
        <v>612</v>
      </c>
      <c r="G370" s="209" t="s">
        <v>163</v>
      </c>
      <c r="H370" s="210">
        <v>147.26300000000001</v>
      </c>
      <c r="I370" s="211"/>
      <c r="J370" s="212">
        <f>ROUND(I370*H370,2)</f>
        <v>0</v>
      </c>
      <c r="K370" s="208" t="s">
        <v>145</v>
      </c>
      <c r="L370" s="46"/>
      <c r="M370" s="213" t="s">
        <v>19</v>
      </c>
      <c r="N370" s="214" t="s">
        <v>43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146</v>
      </c>
      <c r="AT370" s="217" t="s">
        <v>141</v>
      </c>
      <c r="AU370" s="217" t="s">
        <v>82</v>
      </c>
      <c r="AY370" s="19" t="s">
        <v>138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80</v>
      </c>
      <c r="BK370" s="218">
        <f>ROUND(I370*H370,2)</f>
        <v>0</v>
      </c>
      <c r="BL370" s="19" t="s">
        <v>146</v>
      </c>
      <c r="BM370" s="217" t="s">
        <v>613</v>
      </c>
    </row>
    <row r="371" s="13" customFormat="1">
      <c r="A371" s="13"/>
      <c r="B371" s="219"/>
      <c r="C371" s="220"/>
      <c r="D371" s="221" t="s">
        <v>148</v>
      </c>
      <c r="E371" s="222" t="s">
        <v>19</v>
      </c>
      <c r="F371" s="223" t="s">
        <v>614</v>
      </c>
      <c r="G371" s="220"/>
      <c r="H371" s="224">
        <v>147.26300000000001</v>
      </c>
      <c r="I371" s="225"/>
      <c r="J371" s="220"/>
      <c r="K371" s="220"/>
      <c r="L371" s="226"/>
      <c r="M371" s="227"/>
      <c r="N371" s="228"/>
      <c r="O371" s="228"/>
      <c r="P371" s="228"/>
      <c r="Q371" s="228"/>
      <c r="R371" s="228"/>
      <c r="S371" s="228"/>
      <c r="T371" s="22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0" t="s">
        <v>148</v>
      </c>
      <c r="AU371" s="230" t="s">
        <v>82</v>
      </c>
      <c r="AV371" s="13" t="s">
        <v>82</v>
      </c>
      <c r="AW371" s="13" t="s">
        <v>33</v>
      </c>
      <c r="AX371" s="13" t="s">
        <v>72</v>
      </c>
      <c r="AY371" s="230" t="s">
        <v>138</v>
      </c>
    </row>
    <row r="372" s="14" customFormat="1">
      <c r="A372" s="14"/>
      <c r="B372" s="231"/>
      <c r="C372" s="232"/>
      <c r="D372" s="221" t="s">
        <v>148</v>
      </c>
      <c r="E372" s="233" t="s">
        <v>19</v>
      </c>
      <c r="F372" s="234" t="s">
        <v>151</v>
      </c>
      <c r="G372" s="232"/>
      <c r="H372" s="235">
        <v>147.26300000000001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1" t="s">
        <v>148</v>
      </c>
      <c r="AU372" s="241" t="s">
        <v>82</v>
      </c>
      <c r="AV372" s="14" t="s">
        <v>139</v>
      </c>
      <c r="AW372" s="14" t="s">
        <v>33</v>
      </c>
      <c r="AX372" s="14" t="s">
        <v>80</v>
      </c>
      <c r="AY372" s="241" t="s">
        <v>138</v>
      </c>
    </row>
    <row r="373" s="2" customFormat="1">
      <c r="A373" s="40"/>
      <c r="B373" s="41"/>
      <c r="C373" s="206" t="s">
        <v>615</v>
      </c>
      <c r="D373" s="206" t="s">
        <v>141</v>
      </c>
      <c r="E373" s="207" t="s">
        <v>616</v>
      </c>
      <c r="F373" s="208" t="s">
        <v>617</v>
      </c>
      <c r="G373" s="209" t="s">
        <v>163</v>
      </c>
      <c r="H373" s="210">
        <v>181.47499999999999</v>
      </c>
      <c r="I373" s="211"/>
      <c r="J373" s="212">
        <f>ROUND(I373*H373,2)</f>
        <v>0</v>
      </c>
      <c r="K373" s="208" t="s">
        <v>145</v>
      </c>
      <c r="L373" s="46"/>
      <c r="M373" s="213" t="s">
        <v>19</v>
      </c>
      <c r="N373" s="214" t="s">
        <v>43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146</v>
      </c>
      <c r="AT373" s="217" t="s">
        <v>141</v>
      </c>
      <c r="AU373" s="217" t="s">
        <v>82</v>
      </c>
      <c r="AY373" s="19" t="s">
        <v>138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80</v>
      </c>
      <c r="BK373" s="218">
        <f>ROUND(I373*H373,2)</f>
        <v>0</v>
      </c>
      <c r="BL373" s="19" t="s">
        <v>146</v>
      </c>
      <c r="BM373" s="217" t="s">
        <v>618</v>
      </c>
    </row>
    <row r="374" s="15" customFormat="1">
      <c r="A374" s="15"/>
      <c r="B374" s="243"/>
      <c r="C374" s="244"/>
      <c r="D374" s="221" t="s">
        <v>148</v>
      </c>
      <c r="E374" s="245" t="s">
        <v>19</v>
      </c>
      <c r="F374" s="246" t="s">
        <v>619</v>
      </c>
      <c r="G374" s="244"/>
      <c r="H374" s="245" t="s">
        <v>19</v>
      </c>
      <c r="I374" s="247"/>
      <c r="J374" s="244"/>
      <c r="K374" s="244"/>
      <c r="L374" s="248"/>
      <c r="M374" s="249"/>
      <c r="N374" s="250"/>
      <c r="O374" s="250"/>
      <c r="P374" s="250"/>
      <c r="Q374" s="250"/>
      <c r="R374" s="250"/>
      <c r="S374" s="250"/>
      <c r="T374" s="251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2" t="s">
        <v>148</v>
      </c>
      <c r="AU374" s="252" t="s">
        <v>82</v>
      </c>
      <c r="AV374" s="15" t="s">
        <v>80</v>
      </c>
      <c r="AW374" s="15" t="s">
        <v>33</v>
      </c>
      <c r="AX374" s="15" t="s">
        <v>72</v>
      </c>
      <c r="AY374" s="252" t="s">
        <v>138</v>
      </c>
    </row>
    <row r="375" s="13" customFormat="1">
      <c r="A375" s="13"/>
      <c r="B375" s="219"/>
      <c r="C375" s="220"/>
      <c r="D375" s="221" t="s">
        <v>148</v>
      </c>
      <c r="E375" s="222" t="s">
        <v>19</v>
      </c>
      <c r="F375" s="223" t="s">
        <v>620</v>
      </c>
      <c r="G375" s="220"/>
      <c r="H375" s="224">
        <v>142.595</v>
      </c>
      <c r="I375" s="225"/>
      <c r="J375" s="220"/>
      <c r="K375" s="220"/>
      <c r="L375" s="226"/>
      <c r="M375" s="227"/>
      <c r="N375" s="228"/>
      <c r="O375" s="228"/>
      <c r="P375" s="228"/>
      <c r="Q375" s="228"/>
      <c r="R375" s="228"/>
      <c r="S375" s="228"/>
      <c r="T375" s="22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0" t="s">
        <v>148</v>
      </c>
      <c r="AU375" s="230" t="s">
        <v>82</v>
      </c>
      <c r="AV375" s="13" t="s">
        <v>82</v>
      </c>
      <c r="AW375" s="13" t="s">
        <v>33</v>
      </c>
      <c r="AX375" s="13" t="s">
        <v>72</v>
      </c>
      <c r="AY375" s="230" t="s">
        <v>138</v>
      </c>
    </row>
    <row r="376" s="13" customFormat="1">
      <c r="A376" s="13"/>
      <c r="B376" s="219"/>
      <c r="C376" s="220"/>
      <c r="D376" s="221" t="s">
        <v>148</v>
      </c>
      <c r="E376" s="222" t="s">
        <v>19</v>
      </c>
      <c r="F376" s="223" t="s">
        <v>621</v>
      </c>
      <c r="G376" s="220"/>
      <c r="H376" s="224">
        <v>38.880000000000003</v>
      </c>
      <c r="I376" s="225"/>
      <c r="J376" s="220"/>
      <c r="K376" s="220"/>
      <c r="L376" s="226"/>
      <c r="M376" s="227"/>
      <c r="N376" s="228"/>
      <c r="O376" s="228"/>
      <c r="P376" s="228"/>
      <c r="Q376" s="228"/>
      <c r="R376" s="228"/>
      <c r="S376" s="228"/>
      <c r="T376" s="22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0" t="s">
        <v>148</v>
      </c>
      <c r="AU376" s="230" t="s">
        <v>82</v>
      </c>
      <c r="AV376" s="13" t="s">
        <v>82</v>
      </c>
      <c r="AW376" s="13" t="s">
        <v>33</v>
      </c>
      <c r="AX376" s="13" t="s">
        <v>72</v>
      </c>
      <c r="AY376" s="230" t="s">
        <v>138</v>
      </c>
    </row>
    <row r="377" s="14" customFormat="1">
      <c r="A377" s="14"/>
      <c r="B377" s="231"/>
      <c r="C377" s="232"/>
      <c r="D377" s="221" t="s">
        <v>148</v>
      </c>
      <c r="E377" s="233" t="s">
        <v>19</v>
      </c>
      <c r="F377" s="234" t="s">
        <v>151</v>
      </c>
      <c r="G377" s="232"/>
      <c r="H377" s="235">
        <v>181.47499999999999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1" t="s">
        <v>148</v>
      </c>
      <c r="AU377" s="241" t="s">
        <v>82</v>
      </c>
      <c r="AV377" s="14" t="s">
        <v>139</v>
      </c>
      <c r="AW377" s="14" t="s">
        <v>33</v>
      </c>
      <c r="AX377" s="14" t="s">
        <v>80</v>
      </c>
      <c r="AY377" s="241" t="s">
        <v>138</v>
      </c>
    </row>
    <row r="378" s="2" customFormat="1">
      <c r="A378" s="40"/>
      <c r="B378" s="41"/>
      <c r="C378" s="206" t="s">
        <v>622</v>
      </c>
      <c r="D378" s="206" t="s">
        <v>141</v>
      </c>
      <c r="E378" s="207" t="s">
        <v>623</v>
      </c>
      <c r="F378" s="208" t="s">
        <v>624</v>
      </c>
      <c r="G378" s="209" t="s">
        <v>163</v>
      </c>
      <c r="H378" s="210">
        <v>96.472999999999999</v>
      </c>
      <c r="I378" s="211"/>
      <c r="J378" s="212">
        <f>ROUND(I378*H378,2)</f>
        <v>0</v>
      </c>
      <c r="K378" s="208" t="s">
        <v>145</v>
      </c>
      <c r="L378" s="46"/>
      <c r="M378" s="213" t="s">
        <v>19</v>
      </c>
      <c r="N378" s="214" t="s">
        <v>43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232</v>
      </c>
      <c r="AT378" s="217" t="s">
        <v>141</v>
      </c>
      <c r="AU378" s="217" t="s">
        <v>82</v>
      </c>
      <c r="AY378" s="19" t="s">
        <v>138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80</v>
      </c>
      <c r="BK378" s="218">
        <f>ROUND(I378*H378,2)</f>
        <v>0</v>
      </c>
      <c r="BL378" s="19" t="s">
        <v>232</v>
      </c>
      <c r="BM378" s="217" t="s">
        <v>625</v>
      </c>
    </row>
    <row r="379" s="15" customFormat="1">
      <c r="A379" s="15"/>
      <c r="B379" s="243"/>
      <c r="C379" s="244"/>
      <c r="D379" s="221" t="s">
        <v>148</v>
      </c>
      <c r="E379" s="245" t="s">
        <v>19</v>
      </c>
      <c r="F379" s="246" t="s">
        <v>626</v>
      </c>
      <c r="G379" s="244"/>
      <c r="H379" s="245" t="s">
        <v>19</v>
      </c>
      <c r="I379" s="247"/>
      <c r="J379" s="244"/>
      <c r="K379" s="244"/>
      <c r="L379" s="248"/>
      <c r="M379" s="249"/>
      <c r="N379" s="250"/>
      <c r="O379" s="250"/>
      <c r="P379" s="250"/>
      <c r="Q379" s="250"/>
      <c r="R379" s="250"/>
      <c r="S379" s="250"/>
      <c r="T379" s="25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2" t="s">
        <v>148</v>
      </c>
      <c r="AU379" s="252" t="s">
        <v>82</v>
      </c>
      <c r="AV379" s="15" t="s">
        <v>80</v>
      </c>
      <c r="AW379" s="15" t="s">
        <v>33</v>
      </c>
      <c r="AX379" s="15" t="s">
        <v>72</v>
      </c>
      <c r="AY379" s="252" t="s">
        <v>138</v>
      </c>
    </row>
    <row r="380" s="15" customFormat="1">
      <c r="A380" s="15"/>
      <c r="B380" s="243"/>
      <c r="C380" s="244"/>
      <c r="D380" s="221" t="s">
        <v>148</v>
      </c>
      <c r="E380" s="245" t="s">
        <v>19</v>
      </c>
      <c r="F380" s="246" t="s">
        <v>272</v>
      </c>
      <c r="G380" s="244"/>
      <c r="H380" s="245" t="s">
        <v>19</v>
      </c>
      <c r="I380" s="247"/>
      <c r="J380" s="244"/>
      <c r="K380" s="244"/>
      <c r="L380" s="248"/>
      <c r="M380" s="249"/>
      <c r="N380" s="250"/>
      <c r="O380" s="250"/>
      <c r="P380" s="250"/>
      <c r="Q380" s="250"/>
      <c r="R380" s="250"/>
      <c r="S380" s="250"/>
      <c r="T380" s="251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2" t="s">
        <v>148</v>
      </c>
      <c r="AU380" s="252" t="s">
        <v>82</v>
      </c>
      <c r="AV380" s="15" t="s">
        <v>80</v>
      </c>
      <c r="AW380" s="15" t="s">
        <v>33</v>
      </c>
      <c r="AX380" s="15" t="s">
        <v>72</v>
      </c>
      <c r="AY380" s="252" t="s">
        <v>138</v>
      </c>
    </row>
    <row r="381" s="13" customFormat="1">
      <c r="A381" s="13"/>
      <c r="B381" s="219"/>
      <c r="C381" s="220"/>
      <c r="D381" s="221" t="s">
        <v>148</v>
      </c>
      <c r="E381" s="222" t="s">
        <v>19</v>
      </c>
      <c r="F381" s="223" t="s">
        <v>627</v>
      </c>
      <c r="G381" s="220"/>
      <c r="H381" s="224">
        <v>49.463000000000001</v>
      </c>
      <c r="I381" s="225"/>
      <c r="J381" s="220"/>
      <c r="K381" s="220"/>
      <c r="L381" s="226"/>
      <c r="M381" s="227"/>
      <c r="N381" s="228"/>
      <c r="O381" s="228"/>
      <c r="P381" s="228"/>
      <c r="Q381" s="228"/>
      <c r="R381" s="228"/>
      <c r="S381" s="228"/>
      <c r="T381" s="22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0" t="s">
        <v>148</v>
      </c>
      <c r="AU381" s="230" t="s">
        <v>82</v>
      </c>
      <c r="AV381" s="13" t="s">
        <v>82</v>
      </c>
      <c r="AW381" s="13" t="s">
        <v>33</v>
      </c>
      <c r="AX381" s="13" t="s">
        <v>72</v>
      </c>
      <c r="AY381" s="230" t="s">
        <v>138</v>
      </c>
    </row>
    <row r="382" s="13" customFormat="1">
      <c r="A382" s="13"/>
      <c r="B382" s="219"/>
      <c r="C382" s="220"/>
      <c r="D382" s="221" t="s">
        <v>148</v>
      </c>
      <c r="E382" s="222" t="s">
        <v>19</v>
      </c>
      <c r="F382" s="223" t="s">
        <v>628</v>
      </c>
      <c r="G382" s="220"/>
      <c r="H382" s="224">
        <v>20.199999999999999</v>
      </c>
      <c r="I382" s="225"/>
      <c r="J382" s="220"/>
      <c r="K382" s="220"/>
      <c r="L382" s="226"/>
      <c r="M382" s="227"/>
      <c r="N382" s="228"/>
      <c r="O382" s="228"/>
      <c r="P382" s="228"/>
      <c r="Q382" s="228"/>
      <c r="R382" s="228"/>
      <c r="S382" s="228"/>
      <c r="T382" s="22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0" t="s">
        <v>148</v>
      </c>
      <c r="AU382" s="230" t="s">
        <v>82</v>
      </c>
      <c r="AV382" s="13" t="s">
        <v>82</v>
      </c>
      <c r="AW382" s="13" t="s">
        <v>33</v>
      </c>
      <c r="AX382" s="13" t="s">
        <v>72</v>
      </c>
      <c r="AY382" s="230" t="s">
        <v>138</v>
      </c>
    </row>
    <row r="383" s="14" customFormat="1">
      <c r="A383" s="14"/>
      <c r="B383" s="231"/>
      <c r="C383" s="232"/>
      <c r="D383" s="221" t="s">
        <v>148</v>
      </c>
      <c r="E383" s="233" t="s">
        <v>19</v>
      </c>
      <c r="F383" s="234" t="s">
        <v>151</v>
      </c>
      <c r="G383" s="232"/>
      <c r="H383" s="235">
        <v>69.662999999999997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1" t="s">
        <v>148</v>
      </c>
      <c r="AU383" s="241" t="s">
        <v>82</v>
      </c>
      <c r="AV383" s="14" t="s">
        <v>139</v>
      </c>
      <c r="AW383" s="14" t="s">
        <v>33</v>
      </c>
      <c r="AX383" s="14" t="s">
        <v>72</v>
      </c>
      <c r="AY383" s="241" t="s">
        <v>138</v>
      </c>
    </row>
    <row r="384" s="15" customFormat="1">
      <c r="A384" s="15"/>
      <c r="B384" s="243"/>
      <c r="C384" s="244"/>
      <c r="D384" s="221" t="s">
        <v>148</v>
      </c>
      <c r="E384" s="245" t="s">
        <v>19</v>
      </c>
      <c r="F384" s="246" t="s">
        <v>629</v>
      </c>
      <c r="G384" s="244"/>
      <c r="H384" s="245" t="s">
        <v>19</v>
      </c>
      <c r="I384" s="247"/>
      <c r="J384" s="244"/>
      <c r="K384" s="244"/>
      <c r="L384" s="248"/>
      <c r="M384" s="249"/>
      <c r="N384" s="250"/>
      <c r="O384" s="250"/>
      <c r="P384" s="250"/>
      <c r="Q384" s="250"/>
      <c r="R384" s="250"/>
      <c r="S384" s="250"/>
      <c r="T384" s="25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2" t="s">
        <v>148</v>
      </c>
      <c r="AU384" s="252" t="s">
        <v>82</v>
      </c>
      <c r="AV384" s="15" t="s">
        <v>80</v>
      </c>
      <c r="AW384" s="15" t="s">
        <v>33</v>
      </c>
      <c r="AX384" s="15" t="s">
        <v>72</v>
      </c>
      <c r="AY384" s="252" t="s">
        <v>138</v>
      </c>
    </row>
    <row r="385" s="13" customFormat="1">
      <c r="A385" s="13"/>
      <c r="B385" s="219"/>
      <c r="C385" s="220"/>
      <c r="D385" s="221" t="s">
        <v>148</v>
      </c>
      <c r="E385" s="222" t="s">
        <v>19</v>
      </c>
      <c r="F385" s="223" t="s">
        <v>630</v>
      </c>
      <c r="G385" s="220"/>
      <c r="H385" s="224">
        <v>7.5599999999999996</v>
      </c>
      <c r="I385" s="225"/>
      <c r="J385" s="220"/>
      <c r="K385" s="220"/>
      <c r="L385" s="226"/>
      <c r="M385" s="227"/>
      <c r="N385" s="228"/>
      <c r="O385" s="228"/>
      <c r="P385" s="228"/>
      <c r="Q385" s="228"/>
      <c r="R385" s="228"/>
      <c r="S385" s="228"/>
      <c r="T385" s="22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0" t="s">
        <v>148</v>
      </c>
      <c r="AU385" s="230" t="s">
        <v>82</v>
      </c>
      <c r="AV385" s="13" t="s">
        <v>82</v>
      </c>
      <c r="AW385" s="13" t="s">
        <v>33</v>
      </c>
      <c r="AX385" s="13" t="s">
        <v>72</v>
      </c>
      <c r="AY385" s="230" t="s">
        <v>138</v>
      </c>
    </row>
    <row r="386" s="14" customFormat="1">
      <c r="A386" s="14"/>
      <c r="B386" s="231"/>
      <c r="C386" s="232"/>
      <c r="D386" s="221" t="s">
        <v>148</v>
      </c>
      <c r="E386" s="233" t="s">
        <v>19</v>
      </c>
      <c r="F386" s="234" t="s">
        <v>151</v>
      </c>
      <c r="G386" s="232"/>
      <c r="H386" s="235">
        <v>7.5599999999999996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1" t="s">
        <v>148</v>
      </c>
      <c r="AU386" s="241" t="s">
        <v>82</v>
      </c>
      <c r="AV386" s="14" t="s">
        <v>139</v>
      </c>
      <c r="AW386" s="14" t="s">
        <v>33</v>
      </c>
      <c r="AX386" s="14" t="s">
        <v>72</v>
      </c>
      <c r="AY386" s="241" t="s">
        <v>138</v>
      </c>
    </row>
    <row r="387" s="15" customFormat="1">
      <c r="A387" s="15"/>
      <c r="B387" s="243"/>
      <c r="C387" s="244"/>
      <c r="D387" s="221" t="s">
        <v>148</v>
      </c>
      <c r="E387" s="245" t="s">
        <v>19</v>
      </c>
      <c r="F387" s="246" t="s">
        <v>631</v>
      </c>
      <c r="G387" s="244"/>
      <c r="H387" s="245" t="s">
        <v>19</v>
      </c>
      <c r="I387" s="247"/>
      <c r="J387" s="244"/>
      <c r="K387" s="244"/>
      <c r="L387" s="248"/>
      <c r="M387" s="249"/>
      <c r="N387" s="250"/>
      <c r="O387" s="250"/>
      <c r="P387" s="250"/>
      <c r="Q387" s="250"/>
      <c r="R387" s="250"/>
      <c r="S387" s="250"/>
      <c r="T387" s="25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2" t="s">
        <v>148</v>
      </c>
      <c r="AU387" s="252" t="s">
        <v>82</v>
      </c>
      <c r="AV387" s="15" t="s">
        <v>80</v>
      </c>
      <c r="AW387" s="15" t="s">
        <v>33</v>
      </c>
      <c r="AX387" s="15" t="s">
        <v>72</v>
      </c>
      <c r="AY387" s="252" t="s">
        <v>138</v>
      </c>
    </row>
    <row r="388" s="13" customFormat="1">
      <c r="A388" s="13"/>
      <c r="B388" s="219"/>
      <c r="C388" s="220"/>
      <c r="D388" s="221" t="s">
        <v>148</v>
      </c>
      <c r="E388" s="222" t="s">
        <v>19</v>
      </c>
      <c r="F388" s="223" t="s">
        <v>632</v>
      </c>
      <c r="G388" s="220"/>
      <c r="H388" s="224">
        <v>19.25</v>
      </c>
      <c r="I388" s="225"/>
      <c r="J388" s="220"/>
      <c r="K388" s="220"/>
      <c r="L388" s="226"/>
      <c r="M388" s="227"/>
      <c r="N388" s="228"/>
      <c r="O388" s="228"/>
      <c r="P388" s="228"/>
      <c r="Q388" s="228"/>
      <c r="R388" s="228"/>
      <c r="S388" s="228"/>
      <c r="T388" s="22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0" t="s">
        <v>148</v>
      </c>
      <c r="AU388" s="230" t="s">
        <v>82</v>
      </c>
      <c r="AV388" s="13" t="s">
        <v>82</v>
      </c>
      <c r="AW388" s="13" t="s">
        <v>33</v>
      </c>
      <c r="AX388" s="13" t="s">
        <v>72</v>
      </c>
      <c r="AY388" s="230" t="s">
        <v>138</v>
      </c>
    </row>
    <row r="389" s="14" customFormat="1">
      <c r="A389" s="14"/>
      <c r="B389" s="231"/>
      <c r="C389" s="232"/>
      <c r="D389" s="221" t="s">
        <v>148</v>
      </c>
      <c r="E389" s="233" t="s">
        <v>19</v>
      </c>
      <c r="F389" s="234" t="s">
        <v>151</v>
      </c>
      <c r="G389" s="232"/>
      <c r="H389" s="235">
        <v>19.25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1" t="s">
        <v>148</v>
      </c>
      <c r="AU389" s="241" t="s">
        <v>82</v>
      </c>
      <c r="AV389" s="14" t="s">
        <v>139</v>
      </c>
      <c r="AW389" s="14" t="s">
        <v>33</v>
      </c>
      <c r="AX389" s="14" t="s">
        <v>72</v>
      </c>
      <c r="AY389" s="241" t="s">
        <v>138</v>
      </c>
    </row>
    <row r="390" s="16" customFormat="1">
      <c r="A390" s="16"/>
      <c r="B390" s="265"/>
      <c r="C390" s="266"/>
      <c r="D390" s="221" t="s">
        <v>148</v>
      </c>
      <c r="E390" s="267" t="s">
        <v>19</v>
      </c>
      <c r="F390" s="268" t="s">
        <v>633</v>
      </c>
      <c r="G390" s="266"/>
      <c r="H390" s="269">
        <v>96.472999999999999</v>
      </c>
      <c r="I390" s="270"/>
      <c r="J390" s="266"/>
      <c r="K390" s="266"/>
      <c r="L390" s="271"/>
      <c r="M390" s="272"/>
      <c r="N390" s="273"/>
      <c r="O390" s="273"/>
      <c r="P390" s="273"/>
      <c r="Q390" s="273"/>
      <c r="R390" s="273"/>
      <c r="S390" s="273"/>
      <c r="T390" s="274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75" t="s">
        <v>148</v>
      </c>
      <c r="AU390" s="275" t="s">
        <v>82</v>
      </c>
      <c r="AV390" s="16" t="s">
        <v>146</v>
      </c>
      <c r="AW390" s="16" t="s">
        <v>33</v>
      </c>
      <c r="AX390" s="16" t="s">
        <v>80</v>
      </c>
      <c r="AY390" s="275" t="s">
        <v>138</v>
      </c>
    </row>
    <row r="391" s="2" customFormat="1" ht="16.5" customHeight="1">
      <c r="A391" s="40"/>
      <c r="B391" s="41"/>
      <c r="C391" s="253" t="s">
        <v>634</v>
      </c>
      <c r="D391" s="253" t="s">
        <v>175</v>
      </c>
      <c r="E391" s="255" t="s">
        <v>635</v>
      </c>
      <c r="F391" s="256" t="s">
        <v>636</v>
      </c>
      <c r="G391" s="257" t="s">
        <v>163</v>
      </c>
      <c r="H391" s="258">
        <v>106.12000000000001</v>
      </c>
      <c r="I391" s="259"/>
      <c r="J391" s="260">
        <f>ROUND(I391*H391,2)</f>
        <v>0</v>
      </c>
      <c r="K391" s="256" t="s">
        <v>145</v>
      </c>
      <c r="L391" s="261"/>
      <c r="M391" s="262" t="s">
        <v>19</v>
      </c>
      <c r="N391" s="263" t="s">
        <v>43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324</v>
      </c>
      <c r="AT391" s="217" t="s">
        <v>175</v>
      </c>
      <c r="AU391" s="217" t="s">
        <v>82</v>
      </c>
      <c r="AY391" s="19" t="s">
        <v>138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232</v>
      </c>
      <c r="BM391" s="217" t="s">
        <v>637</v>
      </c>
    </row>
    <row r="392" s="13" customFormat="1">
      <c r="A392" s="13"/>
      <c r="B392" s="219"/>
      <c r="C392" s="220"/>
      <c r="D392" s="221" t="s">
        <v>148</v>
      </c>
      <c r="E392" s="220"/>
      <c r="F392" s="223" t="s">
        <v>638</v>
      </c>
      <c r="G392" s="220"/>
      <c r="H392" s="224">
        <v>106.12000000000001</v>
      </c>
      <c r="I392" s="225"/>
      <c r="J392" s="220"/>
      <c r="K392" s="220"/>
      <c r="L392" s="226"/>
      <c r="M392" s="227"/>
      <c r="N392" s="228"/>
      <c r="O392" s="228"/>
      <c r="P392" s="228"/>
      <c r="Q392" s="228"/>
      <c r="R392" s="228"/>
      <c r="S392" s="228"/>
      <c r="T392" s="22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0" t="s">
        <v>148</v>
      </c>
      <c r="AU392" s="230" t="s">
        <v>82</v>
      </c>
      <c r="AV392" s="13" t="s">
        <v>82</v>
      </c>
      <c r="AW392" s="13" t="s">
        <v>4</v>
      </c>
      <c r="AX392" s="13" t="s">
        <v>80</v>
      </c>
      <c r="AY392" s="230" t="s">
        <v>138</v>
      </c>
    </row>
    <row r="393" s="2" customFormat="1">
      <c r="A393" s="40"/>
      <c r="B393" s="41"/>
      <c r="C393" s="206" t="s">
        <v>639</v>
      </c>
      <c r="D393" s="206" t="s">
        <v>141</v>
      </c>
      <c r="E393" s="207" t="s">
        <v>640</v>
      </c>
      <c r="F393" s="208" t="s">
        <v>641</v>
      </c>
      <c r="G393" s="209" t="s">
        <v>163</v>
      </c>
      <c r="H393" s="210">
        <v>188.28999999999999</v>
      </c>
      <c r="I393" s="211"/>
      <c r="J393" s="212">
        <f>ROUND(I393*H393,2)</f>
        <v>0</v>
      </c>
      <c r="K393" s="208" t="s">
        <v>145</v>
      </c>
      <c r="L393" s="46"/>
      <c r="M393" s="213" t="s">
        <v>19</v>
      </c>
      <c r="N393" s="214" t="s">
        <v>43</v>
      </c>
      <c r="O393" s="86"/>
      <c r="P393" s="215">
        <f>O393*H393</f>
        <v>0</v>
      </c>
      <c r="Q393" s="215">
        <v>0.00025999999999999998</v>
      </c>
      <c r="R393" s="215">
        <f>Q393*H393</f>
        <v>0.048955399999999996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232</v>
      </c>
      <c r="AT393" s="217" t="s">
        <v>141</v>
      </c>
      <c r="AU393" s="217" t="s">
        <v>82</v>
      </c>
      <c r="AY393" s="19" t="s">
        <v>138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80</v>
      </c>
      <c r="BK393" s="218">
        <f>ROUND(I393*H393,2)</f>
        <v>0</v>
      </c>
      <c r="BL393" s="19" t="s">
        <v>232</v>
      </c>
      <c r="BM393" s="217" t="s">
        <v>642</v>
      </c>
    </row>
    <row r="394" s="15" customFormat="1">
      <c r="A394" s="15"/>
      <c r="B394" s="243"/>
      <c r="C394" s="244"/>
      <c r="D394" s="221" t="s">
        <v>148</v>
      </c>
      <c r="E394" s="245" t="s">
        <v>19</v>
      </c>
      <c r="F394" s="246" t="s">
        <v>643</v>
      </c>
      <c r="G394" s="244"/>
      <c r="H394" s="245" t="s">
        <v>19</v>
      </c>
      <c r="I394" s="247"/>
      <c r="J394" s="244"/>
      <c r="K394" s="244"/>
      <c r="L394" s="248"/>
      <c r="M394" s="249"/>
      <c r="N394" s="250"/>
      <c r="O394" s="250"/>
      <c r="P394" s="250"/>
      <c r="Q394" s="250"/>
      <c r="R394" s="250"/>
      <c r="S394" s="250"/>
      <c r="T394" s="25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2" t="s">
        <v>148</v>
      </c>
      <c r="AU394" s="252" t="s">
        <v>82</v>
      </c>
      <c r="AV394" s="15" t="s">
        <v>80</v>
      </c>
      <c r="AW394" s="15" t="s">
        <v>33</v>
      </c>
      <c r="AX394" s="15" t="s">
        <v>72</v>
      </c>
      <c r="AY394" s="252" t="s">
        <v>138</v>
      </c>
    </row>
    <row r="395" s="13" customFormat="1">
      <c r="A395" s="13"/>
      <c r="B395" s="219"/>
      <c r="C395" s="220"/>
      <c r="D395" s="221" t="s">
        <v>148</v>
      </c>
      <c r="E395" s="222" t="s">
        <v>19</v>
      </c>
      <c r="F395" s="223" t="s">
        <v>323</v>
      </c>
      <c r="G395" s="220"/>
      <c r="H395" s="224">
        <v>42.899999999999999</v>
      </c>
      <c r="I395" s="225"/>
      <c r="J395" s="220"/>
      <c r="K395" s="220"/>
      <c r="L395" s="226"/>
      <c r="M395" s="227"/>
      <c r="N395" s="228"/>
      <c r="O395" s="228"/>
      <c r="P395" s="228"/>
      <c r="Q395" s="228"/>
      <c r="R395" s="228"/>
      <c r="S395" s="228"/>
      <c r="T395" s="22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0" t="s">
        <v>148</v>
      </c>
      <c r="AU395" s="230" t="s">
        <v>82</v>
      </c>
      <c r="AV395" s="13" t="s">
        <v>82</v>
      </c>
      <c r="AW395" s="13" t="s">
        <v>33</v>
      </c>
      <c r="AX395" s="13" t="s">
        <v>72</v>
      </c>
      <c r="AY395" s="230" t="s">
        <v>138</v>
      </c>
    </row>
    <row r="396" s="14" customFormat="1">
      <c r="A396" s="14"/>
      <c r="B396" s="231"/>
      <c r="C396" s="232"/>
      <c r="D396" s="221" t="s">
        <v>148</v>
      </c>
      <c r="E396" s="233" t="s">
        <v>19</v>
      </c>
      <c r="F396" s="234" t="s">
        <v>151</v>
      </c>
      <c r="G396" s="232"/>
      <c r="H396" s="235">
        <v>42.899999999999999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1" t="s">
        <v>148</v>
      </c>
      <c r="AU396" s="241" t="s">
        <v>82</v>
      </c>
      <c r="AV396" s="14" t="s">
        <v>139</v>
      </c>
      <c r="AW396" s="14" t="s">
        <v>33</v>
      </c>
      <c r="AX396" s="14" t="s">
        <v>72</v>
      </c>
      <c r="AY396" s="241" t="s">
        <v>138</v>
      </c>
    </row>
    <row r="397" s="15" customFormat="1">
      <c r="A397" s="15"/>
      <c r="B397" s="243"/>
      <c r="C397" s="244"/>
      <c r="D397" s="221" t="s">
        <v>148</v>
      </c>
      <c r="E397" s="245" t="s">
        <v>19</v>
      </c>
      <c r="F397" s="246" t="s">
        <v>644</v>
      </c>
      <c r="G397" s="244"/>
      <c r="H397" s="245" t="s">
        <v>19</v>
      </c>
      <c r="I397" s="247"/>
      <c r="J397" s="244"/>
      <c r="K397" s="244"/>
      <c r="L397" s="248"/>
      <c r="M397" s="249"/>
      <c r="N397" s="250"/>
      <c r="O397" s="250"/>
      <c r="P397" s="250"/>
      <c r="Q397" s="250"/>
      <c r="R397" s="250"/>
      <c r="S397" s="250"/>
      <c r="T397" s="251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2" t="s">
        <v>148</v>
      </c>
      <c r="AU397" s="252" t="s">
        <v>82</v>
      </c>
      <c r="AV397" s="15" t="s">
        <v>80</v>
      </c>
      <c r="AW397" s="15" t="s">
        <v>33</v>
      </c>
      <c r="AX397" s="15" t="s">
        <v>72</v>
      </c>
      <c r="AY397" s="252" t="s">
        <v>138</v>
      </c>
    </row>
    <row r="398" s="13" customFormat="1">
      <c r="A398" s="13"/>
      <c r="B398" s="219"/>
      <c r="C398" s="220"/>
      <c r="D398" s="221" t="s">
        <v>148</v>
      </c>
      <c r="E398" s="222" t="s">
        <v>19</v>
      </c>
      <c r="F398" s="223" t="s">
        <v>645</v>
      </c>
      <c r="G398" s="220"/>
      <c r="H398" s="224">
        <v>26.030000000000001</v>
      </c>
      <c r="I398" s="225"/>
      <c r="J398" s="220"/>
      <c r="K398" s="220"/>
      <c r="L398" s="226"/>
      <c r="M398" s="227"/>
      <c r="N398" s="228"/>
      <c r="O398" s="228"/>
      <c r="P398" s="228"/>
      <c r="Q398" s="228"/>
      <c r="R398" s="228"/>
      <c r="S398" s="228"/>
      <c r="T398" s="22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0" t="s">
        <v>148</v>
      </c>
      <c r="AU398" s="230" t="s">
        <v>82</v>
      </c>
      <c r="AV398" s="13" t="s">
        <v>82</v>
      </c>
      <c r="AW398" s="13" t="s">
        <v>33</v>
      </c>
      <c r="AX398" s="13" t="s">
        <v>72</v>
      </c>
      <c r="AY398" s="230" t="s">
        <v>138</v>
      </c>
    </row>
    <row r="399" s="13" customFormat="1">
      <c r="A399" s="13"/>
      <c r="B399" s="219"/>
      <c r="C399" s="220"/>
      <c r="D399" s="221" t="s">
        <v>148</v>
      </c>
      <c r="E399" s="222" t="s">
        <v>19</v>
      </c>
      <c r="F399" s="223" t="s">
        <v>646</v>
      </c>
      <c r="G399" s="220"/>
      <c r="H399" s="224">
        <v>119.36</v>
      </c>
      <c r="I399" s="225"/>
      <c r="J399" s="220"/>
      <c r="K399" s="220"/>
      <c r="L399" s="226"/>
      <c r="M399" s="227"/>
      <c r="N399" s="228"/>
      <c r="O399" s="228"/>
      <c r="P399" s="228"/>
      <c r="Q399" s="228"/>
      <c r="R399" s="228"/>
      <c r="S399" s="228"/>
      <c r="T399" s="22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0" t="s">
        <v>148</v>
      </c>
      <c r="AU399" s="230" t="s">
        <v>82</v>
      </c>
      <c r="AV399" s="13" t="s">
        <v>82</v>
      </c>
      <c r="AW399" s="13" t="s">
        <v>33</v>
      </c>
      <c r="AX399" s="13" t="s">
        <v>72</v>
      </c>
      <c r="AY399" s="230" t="s">
        <v>138</v>
      </c>
    </row>
    <row r="400" s="14" customFormat="1">
      <c r="A400" s="14"/>
      <c r="B400" s="231"/>
      <c r="C400" s="232"/>
      <c r="D400" s="221" t="s">
        <v>148</v>
      </c>
      <c r="E400" s="233" t="s">
        <v>19</v>
      </c>
      <c r="F400" s="234" t="s">
        <v>151</v>
      </c>
      <c r="G400" s="232"/>
      <c r="H400" s="235">
        <v>145.38999999999999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1" t="s">
        <v>148</v>
      </c>
      <c r="AU400" s="241" t="s">
        <v>82</v>
      </c>
      <c r="AV400" s="14" t="s">
        <v>139</v>
      </c>
      <c r="AW400" s="14" t="s">
        <v>33</v>
      </c>
      <c r="AX400" s="14" t="s">
        <v>72</v>
      </c>
      <c r="AY400" s="241" t="s">
        <v>138</v>
      </c>
    </row>
    <row r="401" s="16" customFormat="1">
      <c r="A401" s="16"/>
      <c r="B401" s="265"/>
      <c r="C401" s="266"/>
      <c r="D401" s="221" t="s">
        <v>148</v>
      </c>
      <c r="E401" s="267" t="s">
        <v>19</v>
      </c>
      <c r="F401" s="268" t="s">
        <v>633</v>
      </c>
      <c r="G401" s="266"/>
      <c r="H401" s="269">
        <v>188.28999999999999</v>
      </c>
      <c r="I401" s="270"/>
      <c r="J401" s="266"/>
      <c r="K401" s="266"/>
      <c r="L401" s="271"/>
      <c r="M401" s="272"/>
      <c r="N401" s="273"/>
      <c r="O401" s="273"/>
      <c r="P401" s="273"/>
      <c r="Q401" s="273"/>
      <c r="R401" s="273"/>
      <c r="S401" s="273"/>
      <c r="T401" s="274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75" t="s">
        <v>148</v>
      </c>
      <c r="AU401" s="275" t="s">
        <v>82</v>
      </c>
      <c r="AV401" s="16" t="s">
        <v>146</v>
      </c>
      <c r="AW401" s="16" t="s">
        <v>33</v>
      </c>
      <c r="AX401" s="16" t="s">
        <v>80</v>
      </c>
      <c r="AY401" s="275" t="s">
        <v>138</v>
      </c>
    </row>
    <row r="402" s="12" customFormat="1" ht="25.92" customHeight="1">
      <c r="A402" s="12"/>
      <c r="B402" s="190"/>
      <c r="C402" s="191"/>
      <c r="D402" s="192" t="s">
        <v>71</v>
      </c>
      <c r="E402" s="193" t="s">
        <v>647</v>
      </c>
      <c r="F402" s="193" t="s">
        <v>648</v>
      </c>
      <c r="G402" s="191"/>
      <c r="H402" s="191"/>
      <c r="I402" s="194"/>
      <c r="J402" s="195">
        <f>BK402</f>
        <v>0</v>
      </c>
      <c r="K402" s="191"/>
      <c r="L402" s="196"/>
      <c r="M402" s="197"/>
      <c r="N402" s="198"/>
      <c r="O402" s="198"/>
      <c r="P402" s="199">
        <f>SUM(P403:P410)</f>
        <v>0</v>
      </c>
      <c r="Q402" s="198"/>
      <c r="R402" s="199">
        <f>SUM(R403:R410)</f>
        <v>0</v>
      </c>
      <c r="S402" s="198"/>
      <c r="T402" s="200">
        <f>SUM(T403:T410)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1" t="s">
        <v>146</v>
      </c>
      <c r="AT402" s="202" t="s">
        <v>71</v>
      </c>
      <c r="AU402" s="202" t="s">
        <v>72</v>
      </c>
      <c r="AY402" s="201" t="s">
        <v>138</v>
      </c>
      <c r="BK402" s="203">
        <f>SUM(BK403:BK410)</f>
        <v>0</v>
      </c>
    </row>
    <row r="403" s="2" customFormat="1" ht="16.5" customHeight="1">
      <c r="A403" s="40"/>
      <c r="B403" s="41"/>
      <c r="C403" s="206" t="s">
        <v>649</v>
      </c>
      <c r="D403" s="206" t="s">
        <v>141</v>
      </c>
      <c r="E403" s="207" t="s">
        <v>650</v>
      </c>
      <c r="F403" s="208" t="s">
        <v>651</v>
      </c>
      <c r="G403" s="209" t="s">
        <v>652</v>
      </c>
      <c r="H403" s="210">
        <v>50</v>
      </c>
      <c r="I403" s="211"/>
      <c r="J403" s="212">
        <f>ROUND(I403*H403,2)</f>
        <v>0</v>
      </c>
      <c r="K403" s="208" t="s">
        <v>145</v>
      </c>
      <c r="L403" s="46"/>
      <c r="M403" s="213" t="s">
        <v>19</v>
      </c>
      <c r="N403" s="214" t="s">
        <v>43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653</v>
      </c>
      <c r="AT403" s="217" t="s">
        <v>141</v>
      </c>
      <c r="AU403" s="217" t="s">
        <v>80</v>
      </c>
      <c r="AY403" s="19" t="s">
        <v>138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80</v>
      </c>
      <c r="BK403" s="218">
        <f>ROUND(I403*H403,2)</f>
        <v>0</v>
      </c>
      <c r="BL403" s="19" t="s">
        <v>653</v>
      </c>
      <c r="BM403" s="217" t="s">
        <v>654</v>
      </c>
    </row>
    <row r="404" s="15" customFormat="1">
      <c r="A404" s="15"/>
      <c r="B404" s="243"/>
      <c r="C404" s="244"/>
      <c r="D404" s="221" t="s">
        <v>148</v>
      </c>
      <c r="E404" s="245" t="s">
        <v>19</v>
      </c>
      <c r="F404" s="246" t="s">
        <v>655</v>
      </c>
      <c r="G404" s="244"/>
      <c r="H404" s="245" t="s">
        <v>19</v>
      </c>
      <c r="I404" s="247"/>
      <c r="J404" s="244"/>
      <c r="K404" s="244"/>
      <c r="L404" s="248"/>
      <c r="M404" s="249"/>
      <c r="N404" s="250"/>
      <c r="O404" s="250"/>
      <c r="P404" s="250"/>
      <c r="Q404" s="250"/>
      <c r="R404" s="250"/>
      <c r="S404" s="250"/>
      <c r="T404" s="25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2" t="s">
        <v>148</v>
      </c>
      <c r="AU404" s="252" t="s">
        <v>80</v>
      </c>
      <c r="AV404" s="15" t="s">
        <v>80</v>
      </c>
      <c r="AW404" s="15" t="s">
        <v>33</v>
      </c>
      <c r="AX404" s="15" t="s">
        <v>72</v>
      </c>
      <c r="AY404" s="252" t="s">
        <v>138</v>
      </c>
    </row>
    <row r="405" s="13" customFormat="1">
      <c r="A405" s="13"/>
      <c r="B405" s="219"/>
      <c r="C405" s="220"/>
      <c r="D405" s="221" t="s">
        <v>148</v>
      </c>
      <c r="E405" s="222" t="s">
        <v>19</v>
      </c>
      <c r="F405" s="223" t="s">
        <v>656</v>
      </c>
      <c r="G405" s="220"/>
      <c r="H405" s="224">
        <v>50</v>
      </c>
      <c r="I405" s="225"/>
      <c r="J405" s="220"/>
      <c r="K405" s="220"/>
      <c r="L405" s="226"/>
      <c r="M405" s="227"/>
      <c r="N405" s="228"/>
      <c r="O405" s="228"/>
      <c r="P405" s="228"/>
      <c r="Q405" s="228"/>
      <c r="R405" s="228"/>
      <c r="S405" s="228"/>
      <c r="T405" s="22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0" t="s">
        <v>148</v>
      </c>
      <c r="AU405" s="230" t="s">
        <v>80</v>
      </c>
      <c r="AV405" s="13" t="s">
        <v>82</v>
      </c>
      <c r="AW405" s="13" t="s">
        <v>33</v>
      </c>
      <c r="AX405" s="13" t="s">
        <v>72</v>
      </c>
      <c r="AY405" s="230" t="s">
        <v>138</v>
      </c>
    </row>
    <row r="406" s="14" customFormat="1">
      <c r="A406" s="14"/>
      <c r="B406" s="231"/>
      <c r="C406" s="232"/>
      <c r="D406" s="221" t="s">
        <v>148</v>
      </c>
      <c r="E406" s="233" t="s">
        <v>19</v>
      </c>
      <c r="F406" s="234" t="s">
        <v>151</v>
      </c>
      <c r="G406" s="232"/>
      <c r="H406" s="235">
        <v>50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1" t="s">
        <v>148</v>
      </c>
      <c r="AU406" s="241" t="s">
        <v>80</v>
      </c>
      <c r="AV406" s="14" t="s">
        <v>139</v>
      </c>
      <c r="AW406" s="14" t="s">
        <v>33</v>
      </c>
      <c r="AX406" s="14" t="s">
        <v>80</v>
      </c>
      <c r="AY406" s="241" t="s">
        <v>138</v>
      </c>
    </row>
    <row r="407" s="2" customFormat="1" ht="16.5" customHeight="1">
      <c r="A407" s="40"/>
      <c r="B407" s="41"/>
      <c r="C407" s="206" t="s">
        <v>657</v>
      </c>
      <c r="D407" s="206" t="s">
        <v>141</v>
      </c>
      <c r="E407" s="207" t="s">
        <v>658</v>
      </c>
      <c r="F407" s="208" t="s">
        <v>659</v>
      </c>
      <c r="G407" s="209" t="s">
        <v>652</v>
      </c>
      <c r="H407" s="210">
        <v>70</v>
      </c>
      <c r="I407" s="211"/>
      <c r="J407" s="212">
        <f>ROUND(I407*H407,2)</f>
        <v>0</v>
      </c>
      <c r="K407" s="208" t="s">
        <v>145</v>
      </c>
      <c r="L407" s="46"/>
      <c r="M407" s="213" t="s">
        <v>19</v>
      </c>
      <c r="N407" s="214" t="s">
        <v>43</v>
      </c>
      <c r="O407" s="86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653</v>
      </c>
      <c r="AT407" s="217" t="s">
        <v>141</v>
      </c>
      <c r="AU407" s="217" t="s">
        <v>80</v>
      </c>
      <c r="AY407" s="19" t="s">
        <v>138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80</v>
      </c>
      <c r="BK407" s="218">
        <f>ROUND(I407*H407,2)</f>
        <v>0</v>
      </c>
      <c r="BL407" s="19" t="s">
        <v>653</v>
      </c>
      <c r="BM407" s="217" t="s">
        <v>660</v>
      </c>
    </row>
    <row r="408" s="15" customFormat="1">
      <c r="A408" s="15"/>
      <c r="B408" s="243"/>
      <c r="C408" s="244"/>
      <c r="D408" s="221" t="s">
        <v>148</v>
      </c>
      <c r="E408" s="245" t="s">
        <v>19</v>
      </c>
      <c r="F408" s="246" t="s">
        <v>661</v>
      </c>
      <c r="G408" s="244"/>
      <c r="H408" s="245" t="s">
        <v>19</v>
      </c>
      <c r="I408" s="247"/>
      <c r="J408" s="244"/>
      <c r="K408" s="244"/>
      <c r="L408" s="248"/>
      <c r="M408" s="249"/>
      <c r="N408" s="250"/>
      <c r="O408" s="250"/>
      <c r="P408" s="250"/>
      <c r="Q408" s="250"/>
      <c r="R408" s="250"/>
      <c r="S408" s="250"/>
      <c r="T408" s="25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2" t="s">
        <v>148</v>
      </c>
      <c r="AU408" s="252" t="s">
        <v>80</v>
      </c>
      <c r="AV408" s="15" t="s">
        <v>80</v>
      </c>
      <c r="AW408" s="15" t="s">
        <v>33</v>
      </c>
      <c r="AX408" s="15" t="s">
        <v>72</v>
      </c>
      <c r="AY408" s="252" t="s">
        <v>138</v>
      </c>
    </row>
    <row r="409" s="13" customFormat="1">
      <c r="A409" s="13"/>
      <c r="B409" s="219"/>
      <c r="C409" s="220"/>
      <c r="D409" s="221" t="s">
        <v>148</v>
      </c>
      <c r="E409" s="222" t="s">
        <v>19</v>
      </c>
      <c r="F409" s="223" t="s">
        <v>662</v>
      </c>
      <c r="G409" s="220"/>
      <c r="H409" s="224">
        <v>70</v>
      </c>
      <c r="I409" s="225"/>
      <c r="J409" s="220"/>
      <c r="K409" s="220"/>
      <c r="L409" s="226"/>
      <c r="M409" s="227"/>
      <c r="N409" s="228"/>
      <c r="O409" s="228"/>
      <c r="P409" s="228"/>
      <c r="Q409" s="228"/>
      <c r="R409" s="228"/>
      <c r="S409" s="228"/>
      <c r="T409" s="22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0" t="s">
        <v>148</v>
      </c>
      <c r="AU409" s="230" t="s">
        <v>80</v>
      </c>
      <c r="AV409" s="13" t="s">
        <v>82</v>
      </c>
      <c r="AW409" s="13" t="s">
        <v>33</v>
      </c>
      <c r="AX409" s="13" t="s">
        <v>72</v>
      </c>
      <c r="AY409" s="230" t="s">
        <v>138</v>
      </c>
    </row>
    <row r="410" s="14" customFormat="1">
      <c r="A410" s="14"/>
      <c r="B410" s="231"/>
      <c r="C410" s="232"/>
      <c r="D410" s="221" t="s">
        <v>148</v>
      </c>
      <c r="E410" s="233" t="s">
        <v>19</v>
      </c>
      <c r="F410" s="234" t="s">
        <v>151</v>
      </c>
      <c r="G410" s="232"/>
      <c r="H410" s="235">
        <v>70</v>
      </c>
      <c r="I410" s="236"/>
      <c r="J410" s="232"/>
      <c r="K410" s="232"/>
      <c r="L410" s="237"/>
      <c r="M410" s="276"/>
      <c r="N410" s="277"/>
      <c r="O410" s="277"/>
      <c r="P410" s="277"/>
      <c r="Q410" s="277"/>
      <c r="R410" s="277"/>
      <c r="S410" s="277"/>
      <c r="T410" s="27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1" t="s">
        <v>148</v>
      </c>
      <c r="AU410" s="241" t="s">
        <v>80</v>
      </c>
      <c r="AV410" s="14" t="s">
        <v>139</v>
      </c>
      <c r="AW410" s="14" t="s">
        <v>33</v>
      </c>
      <c r="AX410" s="14" t="s">
        <v>80</v>
      </c>
      <c r="AY410" s="241" t="s">
        <v>138</v>
      </c>
    </row>
    <row r="411" s="2" customFormat="1" ht="6.96" customHeight="1">
      <c r="A411" s="40"/>
      <c r="B411" s="61"/>
      <c r="C411" s="62"/>
      <c r="D411" s="62"/>
      <c r="E411" s="62"/>
      <c r="F411" s="62"/>
      <c r="G411" s="62"/>
      <c r="H411" s="62"/>
      <c r="I411" s="62"/>
      <c r="J411" s="62"/>
      <c r="K411" s="62"/>
      <c r="L411" s="46"/>
      <c r="M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</row>
  </sheetData>
  <sheetProtection sheet="1" autoFilter="0" formatColumns="0" formatRows="0" objects="1" scenarios="1" spinCount="100000" saltValue="TS1MXt2LPRQgVXLAlvO/pNeUQIilZ5JijfU55hNXGcIMbOKFI3LedKdwSx/s/P3ALiRQqkNHkCJ4wrTVYzWutQ==" hashValue="on2e5O2nKdY9Tw053xWzK6fPK6TcMwgS1V29o7rQfEbieBIsmmwAnHXLeHqY3ryqnWmfX2VaQ1K58XNP5i8W+Q==" algorithmName="SHA-512" password="CEE1"/>
  <autoFilter ref="C101:K410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objektu budovy s myčkou aut na CM Jihlava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663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24. 11. 2021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664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ROUND((SUM(BE83:BE126)),  2)</f>
        <v>0</v>
      </c>
      <c r="G33" s="40"/>
      <c r="H33" s="40"/>
      <c r="I33" s="150">
        <v>0.20999999999999999</v>
      </c>
      <c r="J33" s="149">
        <f>ROUND(((SUM(BE83:BE126))*I33),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ROUND((SUM(BF83:BF126)),  2)</f>
        <v>0</v>
      </c>
      <c r="G34" s="40"/>
      <c r="H34" s="40"/>
      <c r="I34" s="150">
        <v>0.14999999999999999</v>
      </c>
      <c r="J34" s="149">
        <f>ROUND(((SUM(BF83:BF126))*I34),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ROUND((SUM(BG83:BG126)),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ROUND((SUM(BH83:BH126)),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ROUND((SUM(BI83:BI126)),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objektu budovy s myčkou aut na CM Jihlava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Vytápění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24. 11. 2021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příspěvková organizace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Ing.Jiří Jánský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665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666</v>
      </c>
      <c r="E62" s="176"/>
      <c r="F62" s="176"/>
      <c r="G62" s="176"/>
      <c r="H62" s="176"/>
      <c r="I62" s="176"/>
      <c r="J62" s="177">
        <f>J116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667</v>
      </c>
      <c r="E63" s="176"/>
      <c r="F63" s="176"/>
      <c r="G63" s="176"/>
      <c r="H63" s="176"/>
      <c r="I63" s="176"/>
      <c r="J63" s="177">
        <f>J120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123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Rekonstrukce objektu budovy s myčkou aut na CM Jihlava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02 - Vytápění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Jihlava</v>
      </c>
      <c r="G77" s="42"/>
      <c r="H77" s="42"/>
      <c r="I77" s="34" t="s">
        <v>23</v>
      </c>
      <c r="J77" s="74" t="str">
        <f>IF(J12="","",J12)</f>
        <v>24. 11. 2021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KSÚSV, příspěvková organizace</v>
      </c>
      <c r="G79" s="42"/>
      <c r="H79" s="42"/>
      <c r="I79" s="34" t="s">
        <v>31</v>
      </c>
      <c r="J79" s="38" t="str">
        <f>E21</f>
        <v>Ing.Josef Slabý, Arnolec 30, Jamné 58827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Ing.Jiří Jánský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124</v>
      </c>
      <c r="D82" s="182" t="s">
        <v>57</v>
      </c>
      <c r="E82" s="182" t="s">
        <v>53</v>
      </c>
      <c r="F82" s="182" t="s">
        <v>54</v>
      </c>
      <c r="G82" s="182" t="s">
        <v>125</v>
      </c>
      <c r="H82" s="182" t="s">
        <v>126</v>
      </c>
      <c r="I82" s="182" t="s">
        <v>127</v>
      </c>
      <c r="J82" s="182" t="s">
        <v>98</v>
      </c>
      <c r="K82" s="183" t="s">
        <v>128</v>
      </c>
      <c r="L82" s="184"/>
      <c r="M82" s="94" t="s">
        <v>19</v>
      </c>
      <c r="N82" s="95" t="s">
        <v>42</v>
      </c>
      <c r="O82" s="95" t="s">
        <v>129</v>
      </c>
      <c r="P82" s="95" t="s">
        <v>130</v>
      </c>
      <c r="Q82" s="95" t="s">
        <v>131</v>
      </c>
      <c r="R82" s="95" t="s">
        <v>132</v>
      </c>
      <c r="S82" s="95" t="s">
        <v>133</v>
      </c>
      <c r="T82" s="96" t="s">
        <v>134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135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99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71</v>
      </c>
      <c r="E84" s="193" t="s">
        <v>470</v>
      </c>
      <c r="F84" s="193" t="s">
        <v>471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P85+P116+P120</f>
        <v>0</v>
      </c>
      <c r="Q84" s="198"/>
      <c r="R84" s="199">
        <f>R85+R116+R120</f>
        <v>0</v>
      </c>
      <c r="S84" s="198"/>
      <c r="T84" s="200">
        <f>T85+T116+T120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82</v>
      </c>
      <c r="AT84" s="202" t="s">
        <v>71</v>
      </c>
      <c r="AU84" s="202" t="s">
        <v>72</v>
      </c>
      <c r="AY84" s="201" t="s">
        <v>138</v>
      </c>
      <c r="BK84" s="203">
        <f>BK85+BK116+BK120</f>
        <v>0</v>
      </c>
    </row>
    <row r="85" s="12" customFormat="1" ht="22.8" customHeight="1">
      <c r="A85" s="12"/>
      <c r="B85" s="190"/>
      <c r="C85" s="191"/>
      <c r="D85" s="192" t="s">
        <v>71</v>
      </c>
      <c r="E85" s="204" t="s">
        <v>668</v>
      </c>
      <c r="F85" s="204" t="s">
        <v>84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SUM(P86:P115)</f>
        <v>0</v>
      </c>
      <c r="Q85" s="198"/>
      <c r="R85" s="199">
        <f>SUM(R86:R115)</f>
        <v>0</v>
      </c>
      <c r="S85" s="198"/>
      <c r="T85" s="200">
        <f>SUM(T86:T115)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80</v>
      </c>
      <c r="AT85" s="202" t="s">
        <v>71</v>
      </c>
      <c r="AU85" s="202" t="s">
        <v>80</v>
      </c>
      <c r="AY85" s="201" t="s">
        <v>138</v>
      </c>
      <c r="BK85" s="203">
        <f>SUM(BK86:BK115)</f>
        <v>0</v>
      </c>
    </row>
    <row r="86" s="2" customFormat="1" ht="66.75" customHeight="1">
      <c r="A86" s="40"/>
      <c r="B86" s="41"/>
      <c r="C86" s="206" t="s">
        <v>80</v>
      </c>
      <c r="D86" s="206" t="s">
        <v>141</v>
      </c>
      <c r="E86" s="207" t="s">
        <v>669</v>
      </c>
      <c r="F86" s="208" t="s">
        <v>670</v>
      </c>
      <c r="G86" s="209" t="s">
        <v>671</v>
      </c>
      <c r="H86" s="210">
        <v>2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232</v>
      </c>
      <c r="AT86" s="217" t="s">
        <v>141</v>
      </c>
      <c r="AU86" s="217" t="s">
        <v>82</v>
      </c>
      <c r="AY86" s="19" t="s">
        <v>138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232</v>
      </c>
      <c r="BM86" s="217" t="s">
        <v>82</v>
      </c>
    </row>
    <row r="87" s="2" customFormat="1" ht="16.5" customHeight="1">
      <c r="A87" s="40"/>
      <c r="B87" s="41"/>
      <c r="C87" s="206" t="s">
        <v>82</v>
      </c>
      <c r="D87" s="206" t="s">
        <v>141</v>
      </c>
      <c r="E87" s="207" t="s">
        <v>672</v>
      </c>
      <c r="F87" s="208" t="s">
        <v>673</v>
      </c>
      <c r="G87" s="209" t="s">
        <v>192</v>
      </c>
      <c r="H87" s="210">
        <v>2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232</v>
      </c>
      <c r="AT87" s="217" t="s">
        <v>141</v>
      </c>
      <c r="AU87" s="217" t="s">
        <v>82</v>
      </c>
      <c r="AY87" s="19" t="s">
        <v>138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232</v>
      </c>
      <c r="BM87" s="217" t="s">
        <v>146</v>
      </c>
    </row>
    <row r="88" s="2" customFormat="1" ht="16.5" customHeight="1">
      <c r="A88" s="40"/>
      <c r="B88" s="41"/>
      <c r="C88" s="206" t="s">
        <v>139</v>
      </c>
      <c r="D88" s="206" t="s">
        <v>141</v>
      </c>
      <c r="E88" s="207" t="s">
        <v>674</v>
      </c>
      <c r="F88" s="208" t="s">
        <v>675</v>
      </c>
      <c r="G88" s="209" t="s">
        <v>192</v>
      </c>
      <c r="H88" s="210">
        <v>4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232</v>
      </c>
      <c r="AT88" s="217" t="s">
        <v>141</v>
      </c>
      <c r="AU88" s="217" t="s">
        <v>82</v>
      </c>
      <c r="AY88" s="19" t="s">
        <v>138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232</v>
      </c>
      <c r="BM88" s="217" t="s">
        <v>174</v>
      </c>
    </row>
    <row r="89" s="2" customFormat="1" ht="16.5" customHeight="1">
      <c r="A89" s="40"/>
      <c r="B89" s="41"/>
      <c r="C89" s="206" t="s">
        <v>146</v>
      </c>
      <c r="D89" s="206" t="s">
        <v>141</v>
      </c>
      <c r="E89" s="207" t="s">
        <v>676</v>
      </c>
      <c r="F89" s="208" t="s">
        <v>677</v>
      </c>
      <c r="G89" s="209" t="s">
        <v>192</v>
      </c>
      <c r="H89" s="210">
        <v>8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232</v>
      </c>
      <c r="AT89" s="217" t="s">
        <v>141</v>
      </c>
      <c r="AU89" s="217" t="s">
        <v>82</v>
      </c>
      <c r="AY89" s="19" t="s">
        <v>138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80</v>
      </c>
      <c r="BK89" s="218">
        <f>ROUND(I89*H89,2)</f>
        <v>0</v>
      </c>
      <c r="BL89" s="19" t="s">
        <v>232</v>
      </c>
      <c r="BM89" s="217" t="s">
        <v>178</v>
      </c>
    </row>
    <row r="90" s="2" customFormat="1" ht="16.5" customHeight="1">
      <c r="A90" s="40"/>
      <c r="B90" s="41"/>
      <c r="C90" s="206" t="s">
        <v>168</v>
      </c>
      <c r="D90" s="206" t="s">
        <v>141</v>
      </c>
      <c r="E90" s="207" t="s">
        <v>678</v>
      </c>
      <c r="F90" s="208" t="s">
        <v>679</v>
      </c>
      <c r="G90" s="209" t="s">
        <v>192</v>
      </c>
      <c r="H90" s="210">
        <v>10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232</v>
      </c>
      <c r="AT90" s="217" t="s">
        <v>141</v>
      </c>
      <c r="AU90" s="217" t="s">
        <v>82</v>
      </c>
      <c r="AY90" s="19" t="s">
        <v>138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232</v>
      </c>
      <c r="BM90" s="217" t="s">
        <v>197</v>
      </c>
    </row>
    <row r="91" s="2" customFormat="1" ht="16.5" customHeight="1">
      <c r="A91" s="40"/>
      <c r="B91" s="41"/>
      <c r="C91" s="206" t="s">
        <v>174</v>
      </c>
      <c r="D91" s="206" t="s">
        <v>141</v>
      </c>
      <c r="E91" s="207" t="s">
        <v>680</v>
      </c>
      <c r="F91" s="208" t="s">
        <v>681</v>
      </c>
      <c r="G91" s="209" t="s">
        <v>192</v>
      </c>
      <c r="H91" s="210">
        <v>2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232</v>
      </c>
      <c r="AT91" s="217" t="s">
        <v>141</v>
      </c>
      <c r="AU91" s="217" t="s">
        <v>82</v>
      </c>
      <c r="AY91" s="19" t="s">
        <v>138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232</v>
      </c>
      <c r="BM91" s="217" t="s">
        <v>213</v>
      </c>
    </row>
    <row r="92" s="2" customFormat="1" ht="16.5" customHeight="1">
      <c r="A92" s="40"/>
      <c r="B92" s="41"/>
      <c r="C92" s="206" t="s">
        <v>181</v>
      </c>
      <c r="D92" s="206" t="s">
        <v>141</v>
      </c>
      <c r="E92" s="207" t="s">
        <v>682</v>
      </c>
      <c r="F92" s="208" t="s">
        <v>683</v>
      </c>
      <c r="G92" s="209" t="s">
        <v>192</v>
      </c>
      <c r="H92" s="210">
        <v>2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232</v>
      </c>
      <c r="AT92" s="217" t="s">
        <v>141</v>
      </c>
      <c r="AU92" s="217" t="s">
        <v>82</v>
      </c>
      <c r="AY92" s="19" t="s">
        <v>138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232</v>
      </c>
      <c r="BM92" s="217" t="s">
        <v>223</v>
      </c>
    </row>
    <row r="93" s="2" customFormat="1" ht="16.5" customHeight="1">
      <c r="A93" s="40"/>
      <c r="B93" s="41"/>
      <c r="C93" s="206" t="s">
        <v>178</v>
      </c>
      <c r="D93" s="206" t="s">
        <v>141</v>
      </c>
      <c r="E93" s="207" t="s">
        <v>684</v>
      </c>
      <c r="F93" s="208" t="s">
        <v>685</v>
      </c>
      <c r="G93" s="209" t="s">
        <v>192</v>
      </c>
      <c r="H93" s="210">
        <v>2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232</v>
      </c>
      <c r="AT93" s="217" t="s">
        <v>141</v>
      </c>
      <c r="AU93" s="217" t="s">
        <v>82</v>
      </c>
      <c r="AY93" s="19" t="s">
        <v>138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232</v>
      </c>
      <c r="BM93" s="217" t="s">
        <v>232</v>
      </c>
    </row>
    <row r="94" s="2" customFormat="1" ht="16.5" customHeight="1">
      <c r="A94" s="40"/>
      <c r="B94" s="41"/>
      <c r="C94" s="206" t="s">
        <v>189</v>
      </c>
      <c r="D94" s="206" t="s">
        <v>141</v>
      </c>
      <c r="E94" s="207" t="s">
        <v>686</v>
      </c>
      <c r="F94" s="208" t="s">
        <v>687</v>
      </c>
      <c r="G94" s="209" t="s">
        <v>192</v>
      </c>
      <c r="H94" s="210">
        <v>2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232</v>
      </c>
      <c r="AT94" s="217" t="s">
        <v>141</v>
      </c>
      <c r="AU94" s="217" t="s">
        <v>82</v>
      </c>
      <c r="AY94" s="19" t="s">
        <v>138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232</v>
      </c>
      <c r="BM94" s="217" t="s">
        <v>245</v>
      </c>
    </row>
    <row r="95" s="2" customFormat="1" ht="16.5" customHeight="1">
      <c r="A95" s="40"/>
      <c r="B95" s="41"/>
      <c r="C95" s="206" t="s">
        <v>197</v>
      </c>
      <c r="D95" s="206" t="s">
        <v>141</v>
      </c>
      <c r="E95" s="207" t="s">
        <v>688</v>
      </c>
      <c r="F95" s="208" t="s">
        <v>689</v>
      </c>
      <c r="G95" s="209" t="s">
        <v>192</v>
      </c>
      <c r="H95" s="210">
        <v>2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232</v>
      </c>
      <c r="AT95" s="217" t="s">
        <v>141</v>
      </c>
      <c r="AU95" s="217" t="s">
        <v>82</v>
      </c>
      <c r="AY95" s="19" t="s">
        <v>138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232</v>
      </c>
      <c r="BM95" s="217" t="s">
        <v>254</v>
      </c>
    </row>
    <row r="96" s="2" customFormat="1" ht="16.5" customHeight="1">
      <c r="A96" s="40"/>
      <c r="B96" s="41"/>
      <c r="C96" s="206" t="s">
        <v>208</v>
      </c>
      <c r="D96" s="206" t="s">
        <v>141</v>
      </c>
      <c r="E96" s="207" t="s">
        <v>690</v>
      </c>
      <c r="F96" s="208" t="s">
        <v>691</v>
      </c>
      <c r="G96" s="209" t="s">
        <v>192</v>
      </c>
      <c r="H96" s="210">
        <v>2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232</v>
      </c>
      <c r="AT96" s="217" t="s">
        <v>141</v>
      </c>
      <c r="AU96" s="217" t="s">
        <v>82</v>
      </c>
      <c r="AY96" s="19" t="s">
        <v>138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232</v>
      </c>
      <c r="BM96" s="217" t="s">
        <v>263</v>
      </c>
    </row>
    <row r="97" s="2" customFormat="1" ht="16.5" customHeight="1">
      <c r="A97" s="40"/>
      <c r="B97" s="41"/>
      <c r="C97" s="206" t="s">
        <v>213</v>
      </c>
      <c r="D97" s="206" t="s">
        <v>141</v>
      </c>
      <c r="E97" s="207" t="s">
        <v>692</v>
      </c>
      <c r="F97" s="208" t="s">
        <v>693</v>
      </c>
      <c r="G97" s="209" t="s">
        <v>694</v>
      </c>
      <c r="H97" s="210">
        <v>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232</v>
      </c>
      <c r="AT97" s="217" t="s">
        <v>141</v>
      </c>
      <c r="AU97" s="217" t="s">
        <v>82</v>
      </c>
      <c r="AY97" s="19" t="s">
        <v>138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232</v>
      </c>
      <c r="BM97" s="217" t="s">
        <v>276</v>
      </c>
    </row>
    <row r="98" s="2" customFormat="1" ht="16.5" customHeight="1">
      <c r="A98" s="40"/>
      <c r="B98" s="41"/>
      <c r="C98" s="206" t="s">
        <v>218</v>
      </c>
      <c r="D98" s="206" t="s">
        <v>141</v>
      </c>
      <c r="E98" s="207" t="s">
        <v>695</v>
      </c>
      <c r="F98" s="208" t="s">
        <v>696</v>
      </c>
      <c r="G98" s="209" t="s">
        <v>192</v>
      </c>
      <c r="H98" s="210">
        <v>2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232</v>
      </c>
      <c r="AT98" s="217" t="s">
        <v>141</v>
      </c>
      <c r="AU98" s="217" t="s">
        <v>82</v>
      </c>
      <c r="AY98" s="19" t="s">
        <v>138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232</v>
      </c>
      <c r="BM98" s="217" t="s">
        <v>291</v>
      </c>
    </row>
    <row r="99" s="2" customFormat="1" ht="114.9" customHeight="1">
      <c r="A99" s="40"/>
      <c r="B99" s="41"/>
      <c r="C99" s="206" t="s">
        <v>223</v>
      </c>
      <c r="D99" s="206" t="s">
        <v>141</v>
      </c>
      <c r="E99" s="207" t="s">
        <v>697</v>
      </c>
      <c r="F99" s="208" t="s">
        <v>698</v>
      </c>
      <c r="G99" s="209" t="s">
        <v>192</v>
      </c>
      <c r="H99" s="210">
        <v>1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232</v>
      </c>
      <c r="AT99" s="217" t="s">
        <v>141</v>
      </c>
      <c r="AU99" s="217" t="s">
        <v>82</v>
      </c>
      <c r="AY99" s="19" t="s">
        <v>138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232</v>
      </c>
      <c r="BM99" s="217" t="s">
        <v>302</v>
      </c>
    </row>
    <row r="100" s="2" customFormat="1" ht="123" customHeight="1">
      <c r="A100" s="40"/>
      <c r="B100" s="41"/>
      <c r="C100" s="206" t="s">
        <v>8</v>
      </c>
      <c r="D100" s="206" t="s">
        <v>141</v>
      </c>
      <c r="E100" s="207" t="s">
        <v>699</v>
      </c>
      <c r="F100" s="208" t="s">
        <v>700</v>
      </c>
      <c r="G100" s="209" t="s">
        <v>192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232</v>
      </c>
      <c r="AT100" s="217" t="s">
        <v>141</v>
      </c>
      <c r="AU100" s="217" t="s">
        <v>82</v>
      </c>
      <c r="AY100" s="19" t="s">
        <v>138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232</v>
      </c>
      <c r="BM100" s="217" t="s">
        <v>315</v>
      </c>
    </row>
    <row r="101" s="2" customFormat="1" ht="21.75" customHeight="1">
      <c r="A101" s="40"/>
      <c r="B101" s="41"/>
      <c r="C101" s="206" t="s">
        <v>232</v>
      </c>
      <c r="D101" s="206" t="s">
        <v>141</v>
      </c>
      <c r="E101" s="207" t="s">
        <v>701</v>
      </c>
      <c r="F101" s="208" t="s">
        <v>702</v>
      </c>
      <c r="G101" s="209" t="s">
        <v>200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232</v>
      </c>
      <c r="AT101" s="217" t="s">
        <v>141</v>
      </c>
      <c r="AU101" s="217" t="s">
        <v>82</v>
      </c>
      <c r="AY101" s="19" t="s">
        <v>138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232</v>
      </c>
      <c r="BM101" s="217" t="s">
        <v>324</v>
      </c>
    </row>
    <row r="102" s="2" customFormat="1" ht="16.5" customHeight="1">
      <c r="A102" s="40"/>
      <c r="B102" s="41"/>
      <c r="C102" s="206" t="s">
        <v>240</v>
      </c>
      <c r="D102" s="206" t="s">
        <v>141</v>
      </c>
      <c r="E102" s="207" t="s">
        <v>703</v>
      </c>
      <c r="F102" s="208" t="s">
        <v>704</v>
      </c>
      <c r="G102" s="209" t="s">
        <v>200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232</v>
      </c>
      <c r="AT102" s="217" t="s">
        <v>141</v>
      </c>
      <c r="AU102" s="217" t="s">
        <v>82</v>
      </c>
      <c r="AY102" s="19" t="s">
        <v>138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232</v>
      </c>
      <c r="BM102" s="217" t="s">
        <v>336</v>
      </c>
    </row>
    <row r="103" s="2" customFormat="1" ht="21.75" customHeight="1">
      <c r="A103" s="40"/>
      <c r="B103" s="41"/>
      <c r="C103" s="206" t="s">
        <v>245</v>
      </c>
      <c r="D103" s="206" t="s">
        <v>141</v>
      </c>
      <c r="E103" s="207" t="s">
        <v>705</v>
      </c>
      <c r="F103" s="208" t="s">
        <v>706</v>
      </c>
      <c r="G103" s="209" t="s">
        <v>200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232</v>
      </c>
      <c r="AT103" s="217" t="s">
        <v>141</v>
      </c>
      <c r="AU103" s="217" t="s">
        <v>82</v>
      </c>
      <c r="AY103" s="19" t="s">
        <v>138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232</v>
      </c>
      <c r="BM103" s="217" t="s">
        <v>347</v>
      </c>
    </row>
    <row r="104" s="2" customFormat="1" ht="16.5" customHeight="1">
      <c r="A104" s="40"/>
      <c r="B104" s="41"/>
      <c r="C104" s="206" t="s">
        <v>249</v>
      </c>
      <c r="D104" s="206" t="s">
        <v>141</v>
      </c>
      <c r="E104" s="207" t="s">
        <v>707</v>
      </c>
      <c r="F104" s="208" t="s">
        <v>708</v>
      </c>
      <c r="G104" s="209" t="s">
        <v>200</v>
      </c>
      <c r="H104" s="210">
        <v>1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232</v>
      </c>
      <c r="AT104" s="217" t="s">
        <v>141</v>
      </c>
      <c r="AU104" s="217" t="s">
        <v>82</v>
      </c>
      <c r="AY104" s="19" t="s">
        <v>138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232</v>
      </c>
      <c r="BM104" s="217" t="s">
        <v>166</v>
      </c>
    </row>
    <row r="105" s="2" customFormat="1" ht="16.5" customHeight="1">
      <c r="A105" s="40"/>
      <c r="B105" s="41"/>
      <c r="C105" s="206" t="s">
        <v>254</v>
      </c>
      <c r="D105" s="206" t="s">
        <v>141</v>
      </c>
      <c r="E105" s="207" t="s">
        <v>709</v>
      </c>
      <c r="F105" s="208" t="s">
        <v>710</v>
      </c>
      <c r="G105" s="209" t="s">
        <v>192</v>
      </c>
      <c r="H105" s="210">
        <v>3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232</v>
      </c>
      <c r="AT105" s="217" t="s">
        <v>141</v>
      </c>
      <c r="AU105" s="217" t="s">
        <v>82</v>
      </c>
      <c r="AY105" s="19" t="s">
        <v>138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232</v>
      </c>
      <c r="BM105" s="217" t="s">
        <v>367</v>
      </c>
    </row>
    <row r="106" s="2" customFormat="1" ht="16.5" customHeight="1">
      <c r="A106" s="40"/>
      <c r="B106" s="41"/>
      <c r="C106" s="206" t="s">
        <v>7</v>
      </c>
      <c r="D106" s="206" t="s">
        <v>141</v>
      </c>
      <c r="E106" s="207" t="s">
        <v>711</v>
      </c>
      <c r="F106" s="208" t="s">
        <v>712</v>
      </c>
      <c r="G106" s="209" t="s">
        <v>192</v>
      </c>
      <c r="H106" s="210">
        <v>3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232</v>
      </c>
      <c r="AT106" s="217" t="s">
        <v>141</v>
      </c>
      <c r="AU106" s="217" t="s">
        <v>82</v>
      </c>
      <c r="AY106" s="19" t="s">
        <v>138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232</v>
      </c>
      <c r="BM106" s="217" t="s">
        <v>377</v>
      </c>
    </row>
    <row r="107" s="2" customFormat="1" ht="16.5" customHeight="1">
      <c r="A107" s="40"/>
      <c r="B107" s="41"/>
      <c r="C107" s="206" t="s">
        <v>263</v>
      </c>
      <c r="D107" s="206" t="s">
        <v>141</v>
      </c>
      <c r="E107" s="207" t="s">
        <v>713</v>
      </c>
      <c r="F107" s="208" t="s">
        <v>714</v>
      </c>
      <c r="G107" s="209" t="s">
        <v>192</v>
      </c>
      <c r="H107" s="210">
        <v>2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232</v>
      </c>
      <c r="AT107" s="217" t="s">
        <v>141</v>
      </c>
      <c r="AU107" s="217" t="s">
        <v>82</v>
      </c>
      <c r="AY107" s="19" t="s">
        <v>138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232</v>
      </c>
      <c r="BM107" s="217" t="s">
        <v>389</v>
      </c>
    </row>
    <row r="108" s="2" customFormat="1" ht="16.5" customHeight="1">
      <c r="A108" s="40"/>
      <c r="B108" s="41"/>
      <c r="C108" s="206" t="s">
        <v>268</v>
      </c>
      <c r="D108" s="206" t="s">
        <v>141</v>
      </c>
      <c r="E108" s="207" t="s">
        <v>715</v>
      </c>
      <c r="F108" s="208" t="s">
        <v>716</v>
      </c>
      <c r="G108" s="209" t="s">
        <v>192</v>
      </c>
      <c r="H108" s="210">
        <v>2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232</v>
      </c>
      <c r="AT108" s="217" t="s">
        <v>141</v>
      </c>
      <c r="AU108" s="217" t="s">
        <v>82</v>
      </c>
      <c r="AY108" s="19" t="s">
        <v>138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232</v>
      </c>
      <c r="BM108" s="217" t="s">
        <v>400</v>
      </c>
    </row>
    <row r="109" s="2" customFormat="1">
      <c r="A109" s="40"/>
      <c r="B109" s="41"/>
      <c r="C109" s="206" t="s">
        <v>276</v>
      </c>
      <c r="D109" s="206" t="s">
        <v>141</v>
      </c>
      <c r="E109" s="207" t="s">
        <v>717</v>
      </c>
      <c r="F109" s="208" t="s">
        <v>718</v>
      </c>
      <c r="G109" s="209" t="s">
        <v>192</v>
      </c>
      <c r="H109" s="210">
        <v>2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232</v>
      </c>
      <c r="AT109" s="217" t="s">
        <v>141</v>
      </c>
      <c r="AU109" s="217" t="s">
        <v>82</v>
      </c>
      <c r="AY109" s="19" t="s">
        <v>138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232</v>
      </c>
      <c r="BM109" s="217" t="s">
        <v>409</v>
      </c>
    </row>
    <row r="110" s="2" customFormat="1" ht="16.5" customHeight="1">
      <c r="A110" s="40"/>
      <c r="B110" s="41"/>
      <c r="C110" s="206" t="s">
        <v>283</v>
      </c>
      <c r="D110" s="206" t="s">
        <v>141</v>
      </c>
      <c r="E110" s="207" t="s">
        <v>719</v>
      </c>
      <c r="F110" s="208" t="s">
        <v>720</v>
      </c>
      <c r="G110" s="209" t="s">
        <v>192</v>
      </c>
      <c r="H110" s="210">
        <v>2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232</v>
      </c>
      <c r="AT110" s="217" t="s">
        <v>141</v>
      </c>
      <c r="AU110" s="217" t="s">
        <v>82</v>
      </c>
      <c r="AY110" s="19" t="s">
        <v>138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232</v>
      </c>
      <c r="BM110" s="217" t="s">
        <v>419</v>
      </c>
    </row>
    <row r="111" s="2" customFormat="1" ht="21.75" customHeight="1">
      <c r="A111" s="40"/>
      <c r="B111" s="41"/>
      <c r="C111" s="206" t="s">
        <v>291</v>
      </c>
      <c r="D111" s="206" t="s">
        <v>141</v>
      </c>
      <c r="E111" s="207" t="s">
        <v>721</v>
      </c>
      <c r="F111" s="208" t="s">
        <v>722</v>
      </c>
      <c r="G111" s="209" t="s">
        <v>200</v>
      </c>
      <c r="H111" s="210">
        <v>11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232</v>
      </c>
      <c r="AT111" s="217" t="s">
        <v>141</v>
      </c>
      <c r="AU111" s="217" t="s">
        <v>82</v>
      </c>
      <c r="AY111" s="19" t="s">
        <v>138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232</v>
      </c>
      <c r="BM111" s="217" t="s">
        <v>429</v>
      </c>
    </row>
    <row r="112" s="2" customFormat="1">
      <c r="A112" s="40"/>
      <c r="B112" s="41"/>
      <c r="C112" s="206" t="s">
        <v>295</v>
      </c>
      <c r="D112" s="206" t="s">
        <v>141</v>
      </c>
      <c r="E112" s="207" t="s">
        <v>723</v>
      </c>
      <c r="F112" s="208" t="s">
        <v>724</v>
      </c>
      <c r="G112" s="209" t="s">
        <v>200</v>
      </c>
      <c r="H112" s="210">
        <v>11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232</v>
      </c>
      <c r="AT112" s="217" t="s">
        <v>141</v>
      </c>
      <c r="AU112" s="217" t="s">
        <v>82</v>
      </c>
      <c r="AY112" s="19" t="s">
        <v>138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232</v>
      </c>
      <c r="BM112" s="217" t="s">
        <v>440</v>
      </c>
    </row>
    <row r="113" s="2" customFormat="1" ht="16.5" customHeight="1">
      <c r="A113" s="40"/>
      <c r="B113" s="41"/>
      <c r="C113" s="206" t="s">
        <v>302</v>
      </c>
      <c r="D113" s="206" t="s">
        <v>141</v>
      </c>
      <c r="E113" s="207" t="s">
        <v>725</v>
      </c>
      <c r="F113" s="208" t="s">
        <v>726</v>
      </c>
      <c r="G113" s="209" t="s">
        <v>200</v>
      </c>
      <c r="H113" s="210">
        <v>11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232</v>
      </c>
      <c r="AT113" s="217" t="s">
        <v>141</v>
      </c>
      <c r="AU113" s="217" t="s">
        <v>82</v>
      </c>
      <c r="AY113" s="19" t="s">
        <v>138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232</v>
      </c>
      <c r="BM113" s="217" t="s">
        <v>451</v>
      </c>
    </row>
    <row r="114" s="2" customFormat="1">
      <c r="A114" s="40"/>
      <c r="B114" s="41"/>
      <c r="C114" s="206" t="s">
        <v>309</v>
      </c>
      <c r="D114" s="206" t="s">
        <v>141</v>
      </c>
      <c r="E114" s="207" t="s">
        <v>727</v>
      </c>
      <c r="F114" s="208" t="s">
        <v>728</v>
      </c>
      <c r="G114" s="209" t="s">
        <v>200</v>
      </c>
      <c r="H114" s="210">
        <v>1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232</v>
      </c>
      <c r="AT114" s="217" t="s">
        <v>141</v>
      </c>
      <c r="AU114" s="217" t="s">
        <v>82</v>
      </c>
      <c r="AY114" s="19" t="s">
        <v>138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232</v>
      </c>
      <c r="BM114" s="217" t="s">
        <v>460</v>
      </c>
    </row>
    <row r="115" s="2" customFormat="1" ht="16.5" customHeight="1">
      <c r="A115" s="40"/>
      <c r="B115" s="41"/>
      <c r="C115" s="206" t="s">
        <v>315</v>
      </c>
      <c r="D115" s="206" t="s">
        <v>141</v>
      </c>
      <c r="E115" s="207" t="s">
        <v>729</v>
      </c>
      <c r="F115" s="208" t="s">
        <v>730</v>
      </c>
      <c r="G115" s="209" t="s">
        <v>200</v>
      </c>
      <c r="H115" s="210">
        <v>1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232</v>
      </c>
      <c r="AT115" s="217" t="s">
        <v>141</v>
      </c>
      <c r="AU115" s="217" t="s">
        <v>82</v>
      </c>
      <c r="AY115" s="19" t="s">
        <v>138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232</v>
      </c>
      <c r="BM115" s="217" t="s">
        <v>474</v>
      </c>
    </row>
    <row r="116" s="12" customFormat="1" ht="22.8" customHeight="1">
      <c r="A116" s="12"/>
      <c r="B116" s="190"/>
      <c r="C116" s="191"/>
      <c r="D116" s="192" t="s">
        <v>71</v>
      </c>
      <c r="E116" s="204" t="s">
        <v>731</v>
      </c>
      <c r="F116" s="204" t="s">
        <v>732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SUM(P117:P119)</f>
        <v>0</v>
      </c>
      <c r="Q116" s="198"/>
      <c r="R116" s="199">
        <f>SUM(R117:R119)</f>
        <v>0</v>
      </c>
      <c r="S116" s="198"/>
      <c r="T116" s="200">
        <f>SUM(T117:T119)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80</v>
      </c>
      <c r="AT116" s="202" t="s">
        <v>71</v>
      </c>
      <c r="AU116" s="202" t="s">
        <v>80</v>
      </c>
      <c r="AY116" s="201" t="s">
        <v>138</v>
      </c>
      <c r="BK116" s="203">
        <f>SUM(BK117:BK119)</f>
        <v>0</v>
      </c>
    </row>
    <row r="117" s="2" customFormat="1" ht="16.5" customHeight="1">
      <c r="A117" s="40"/>
      <c r="B117" s="41"/>
      <c r="C117" s="206" t="s">
        <v>319</v>
      </c>
      <c r="D117" s="206" t="s">
        <v>141</v>
      </c>
      <c r="E117" s="207" t="s">
        <v>733</v>
      </c>
      <c r="F117" s="208" t="s">
        <v>734</v>
      </c>
      <c r="G117" s="209" t="s">
        <v>163</v>
      </c>
      <c r="H117" s="210">
        <v>23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232</v>
      </c>
      <c r="AT117" s="217" t="s">
        <v>141</v>
      </c>
      <c r="AU117" s="217" t="s">
        <v>82</v>
      </c>
      <c r="AY117" s="19" t="s">
        <v>138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232</v>
      </c>
      <c r="BM117" s="217" t="s">
        <v>238</v>
      </c>
    </row>
    <row r="118" s="2" customFormat="1" ht="16.5" customHeight="1">
      <c r="A118" s="40"/>
      <c r="B118" s="41"/>
      <c r="C118" s="206" t="s">
        <v>324</v>
      </c>
      <c r="D118" s="206" t="s">
        <v>141</v>
      </c>
      <c r="E118" s="207" t="s">
        <v>735</v>
      </c>
      <c r="F118" s="208" t="s">
        <v>736</v>
      </c>
      <c r="G118" s="209" t="s">
        <v>163</v>
      </c>
      <c r="H118" s="210">
        <v>23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232</v>
      </c>
      <c r="AT118" s="217" t="s">
        <v>141</v>
      </c>
      <c r="AU118" s="217" t="s">
        <v>82</v>
      </c>
      <c r="AY118" s="19" t="s">
        <v>138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232</v>
      </c>
      <c r="BM118" s="217" t="s">
        <v>289</v>
      </c>
    </row>
    <row r="119" s="2" customFormat="1" ht="16.5" customHeight="1">
      <c r="A119" s="40"/>
      <c r="B119" s="41"/>
      <c r="C119" s="206" t="s">
        <v>331</v>
      </c>
      <c r="D119" s="206" t="s">
        <v>141</v>
      </c>
      <c r="E119" s="207" t="s">
        <v>737</v>
      </c>
      <c r="F119" s="208" t="s">
        <v>738</v>
      </c>
      <c r="G119" s="209" t="s">
        <v>163</v>
      </c>
      <c r="H119" s="210">
        <v>23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232</v>
      </c>
      <c r="AT119" s="217" t="s">
        <v>141</v>
      </c>
      <c r="AU119" s="217" t="s">
        <v>82</v>
      </c>
      <c r="AY119" s="19" t="s">
        <v>138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232</v>
      </c>
      <c r="BM119" s="217" t="s">
        <v>511</v>
      </c>
    </row>
    <row r="120" s="12" customFormat="1" ht="22.8" customHeight="1">
      <c r="A120" s="12"/>
      <c r="B120" s="190"/>
      <c r="C120" s="191"/>
      <c r="D120" s="192" t="s">
        <v>71</v>
      </c>
      <c r="E120" s="204" t="s">
        <v>739</v>
      </c>
      <c r="F120" s="204" t="s">
        <v>647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SUM(P121:P126)</f>
        <v>0</v>
      </c>
      <c r="Q120" s="198"/>
      <c r="R120" s="199">
        <f>SUM(R121:R126)</f>
        <v>0</v>
      </c>
      <c r="S120" s="198"/>
      <c r="T120" s="200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80</v>
      </c>
      <c r="AT120" s="202" t="s">
        <v>71</v>
      </c>
      <c r="AU120" s="202" t="s">
        <v>80</v>
      </c>
      <c r="AY120" s="201" t="s">
        <v>138</v>
      </c>
      <c r="BK120" s="203">
        <f>SUM(BK121:BK126)</f>
        <v>0</v>
      </c>
    </row>
    <row r="121" s="2" customFormat="1" ht="16.5" customHeight="1">
      <c r="A121" s="40"/>
      <c r="B121" s="41"/>
      <c r="C121" s="206" t="s">
        <v>336</v>
      </c>
      <c r="D121" s="206" t="s">
        <v>141</v>
      </c>
      <c r="E121" s="207" t="s">
        <v>740</v>
      </c>
      <c r="F121" s="208" t="s">
        <v>741</v>
      </c>
      <c r="G121" s="209" t="s">
        <v>652</v>
      </c>
      <c r="H121" s="210">
        <v>8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653</v>
      </c>
      <c r="AT121" s="217" t="s">
        <v>141</v>
      </c>
      <c r="AU121" s="217" t="s">
        <v>82</v>
      </c>
      <c r="AY121" s="19" t="s">
        <v>138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653</v>
      </c>
      <c r="BM121" s="217" t="s">
        <v>520</v>
      </c>
    </row>
    <row r="122" s="2" customFormat="1" ht="16.5" customHeight="1">
      <c r="A122" s="40"/>
      <c r="B122" s="41"/>
      <c r="C122" s="206" t="s">
        <v>342</v>
      </c>
      <c r="D122" s="206" t="s">
        <v>141</v>
      </c>
      <c r="E122" s="207" t="s">
        <v>742</v>
      </c>
      <c r="F122" s="208" t="s">
        <v>743</v>
      </c>
      <c r="G122" s="209" t="s">
        <v>652</v>
      </c>
      <c r="H122" s="210">
        <v>4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653</v>
      </c>
      <c r="AT122" s="217" t="s">
        <v>141</v>
      </c>
      <c r="AU122" s="217" t="s">
        <v>82</v>
      </c>
      <c r="AY122" s="19" t="s">
        <v>138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653</v>
      </c>
      <c r="BM122" s="217" t="s">
        <v>528</v>
      </c>
    </row>
    <row r="123" s="2" customFormat="1" ht="16.5" customHeight="1">
      <c r="A123" s="40"/>
      <c r="B123" s="41"/>
      <c r="C123" s="206" t="s">
        <v>347</v>
      </c>
      <c r="D123" s="206" t="s">
        <v>141</v>
      </c>
      <c r="E123" s="207" t="s">
        <v>744</v>
      </c>
      <c r="F123" s="208" t="s">
        <v>689</v>
      </c>
      <c r="G123" s="209" t="s">
        <v>652</v>
      </c>
      <c r="H123" s="210">
        <v>5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653</v>
      </c>
      <c r="AT123" s="217" t="s">
        <v>141</v>
      </c>
      <c r="AU123" s="217" t="s">
        <v>82</v>
      </c>
      <c r="AY123" s="19" t="s">
        <v>138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653</v>
      </c>
      <c r="BM123" s="217" t="s">
        <v>540</v>
      </c>
    </row>
    <row r="124" s="2" customFormat="1" ht="16.5" customHeight="1">
      <c r="A124" s="40"/>
      <c r="B124" s="41"/>
      <c r="C124" s="206" t="s">
        <v>353</v>
      </c>
      <c r="D124" s="206" t="s">
        <v>141</v>
      </c>
      <c r="E124" s="207" t="s">
        <v>745</v>
      </c>
      <c r="F124" s="208" t="s">
        <v>746</v>
      </c>
      <c r="G124" s="209" t="s">
        <v>652</v>
      </c>
      <c r="H124" s="210">
        <v>6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653</v>
      </c>
      <c r="AT124" s="217" t="s">
        <v>141</v>
      </c>
      <c r="AU124" s="217" t="s">
        <v>82</v>
      </c>
      <c r="AY124" s="19" t="s">
        <v>138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653</v>
      </c>
      <c r="BM124" s="217" t="s">
        <v>550</v>
      </c>
    </row>
    <row r="125" s="2" customFormat="1" ht="16.5" customHeight="1">
      <c r="A125" s="40"/>
      <c r="B125" s="41"/>
      <c r="C125" s="206" t="s">
        <v>166</v>
      </c>
      <c r="D125" s="206" t="s">
        <v>141</v>
      </c>
      <c r="E125" s="207" t="s">
        <v>747</v>
      </c>
      <c r="F125" s="208" t="s">
        <v>748</v>
      </c>
      <c r="G125" s="209" t="s">
        <v>652</v>
      </c>
      <c r="H125" s="210">
        <v>2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653</v>
      </c>
      <c r="AT125" s="217" t="s">
        <v>141</v>
      </c>
      <c r="AU125" s="217" t="s">
        <v>82</v>
      </c>
      <c r="AY125" s="19" t="s">
        <v>138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653</v>
      </c>
      <c r="BM125" s="217" t="s">
        <v>561</v>
      </c>
    </row>
    <row r="126" s="2" customFormat="1" ht="16.5" customHeight="1">
      <c r="A126" s="40"/>
      <c r="B126" s="41"/>
      <c r="C126" s="206" t="s">
        <v>362</v>
      </c>
      <c r="D126" s="206" t="s">
        <v>141</v>
      </c>
      <c r="E126" s="207" t="s">
        <v>749</v>
      </c>
      <c r="F126" s="208" t="s">
        <v>750</v>
      </c>
      <c r="G126" s="209" t="s">
        <v>652</v>
      </c>
      <c r="H126" s="210">
        <v>5</v>
      </c>
      <c r="I126" s="211"/>
      <c r="J126" s="212">
        <f>ROUND(I126*H126,2)</f>
        <v>0</v>
      </c>
      <c r="K126" s="208" t="s">
        <v>19</v>
      </c>
      <c r="L126" s="46"/>
      <c r="M126" s="279" t="s">
        <v>19</v>
      </c>
      <c r="N126" s="280" t="s">
        <v>43</v>
      </c>
      <c r="O126" s="281"/>
      <c r="P126" s="282">
        <f>O126*H126</f>
        <v>0</v>
      </c>
      <c r="Q126" s="282">
        <v>0</v>
      </c>
      <c r="R126" s="282">
        <f>Q126*H126</f>
        <v>0</v>
      </c>
      <c r="S126" s="282">
        <v>0</v>
      </c>
      <c r="T126" s="283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653</v>
      </c>
      <c r="AT126" s="217" t="s">
        <v>141</v>
      </c>
      <c r="AU126" s="217" t="s">
        <v>82</v>
      </c>
      <c r="AY126" s="19" t="s">
        <v>138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653</v>
      </c>
      <c r="BM126" s="217" t="s">
        <v>569</v>
      </c>
    </row>
    <row r="127" s="2" customFormat="1" ht="6.96" customHeight="1">
      <c r="A127" s="40"/>
      <c r="B127" s="61"/>
      <c r="C127" s="62"/>
      <c r="D127" s="62"/>
      <c r="E127" s="62"/>
      <c r="F127" s="62"/>
      <c r="G127" s="62"/>
      <c r="H127" s="62"/>
      <c r="I127" s="62"/>
      <c r="J127" s="62"/>
      <c r="K127" s="62"/>
      <c r="L127" s="46"/>
      <c r="M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</sheetData>
  <sheetProtection sheet="1" autoFilter="0" formatColumns="0" formatRows="0" objects="1" scenarios="1" spinCount="100000" saltValue="ycFrXYvdx9rSYSiIjJlUikBnS3pvQ792KfWtbGAnIdjmiyDGvyJxErkY2aI4iiI1Rsw2z0oXDlLcJI9WMTKrrg==" hashValue="DC6CBjmuHXw7Xi3/PesL2GFtXp28cBZHT1FQtVog9QgzFYy7HpB0P2RdvSr/JnsF0dksUDVZNHsv9r8gb2TgeA==" algorithmName="SHA-512" password="CEE1"/>
  <autoFilter ref="C82:K12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objektu budovy s myčkou aut na CM Jihlava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751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24. 11. 2021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752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3.25" customHeight="1">
      <c r="A27" s="140"/>
      <c r="B27" s="141"/>
      <c r="C27" s="140"/>
      <c r="D27" s="140"/>
      <c r="E27" s="142" t="s">
        <v>753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ROUND((SUM(BE95:BE135)),  2)</f>
        <v>0</v>
      </c>
      <c r="G33" s="40"/>
      <c r="H33" s="40"/>
      <c r="I33" s="150">
        <v>0.20999999999999999</v>
      </c>
      <c r="J33" s="149">
        <f>ROUND(((SUM(BE95:BE135))*I33),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ROUND((SUM(BF95:BF135)),  2)</f>
        <v>0</v>
      </c>
      <c r="G34" s="40"/>
      <c r="H34" s="40"/>
      <c r="I34" s="150">
        <v>0.14999999999999999</v>
      </c>
      <c r="J34" s="149">
        <f>ROUND(((SUM(BF95:BF135))*I34),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ROUND((SUM(BG95:BG135)),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ROUND((SUM(BH95:BH135)),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ROUND((SUM(BI95:BI135)),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objektu budovy s myčkou aut na CM Jihlava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Zařízení silnoproudé elektrotechniky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24. 11. 2021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příspěvková organizace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Adam Novák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754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755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756</v>
      </c>
      <c r="E62" s="176"/>
      <c r="F62" s="176"/>
      <c r="G62" s="176"/>
      <c r="H62" s="176"/>
      <c r="I62" s="176"/>
      <c r="J62" s="177">
        <f>J99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757</v>
      </c>
      <c r="E63" s="176"/>
      <c r="F63" s="176"/>
      <c r="G63" s="176"/>
      <c r="H63" s="176"/>
      <c r="I63" s="176"/>
      <c r="J63" s="177">
        <f>J104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758</v>
      </c>
      <c r="E64" s="176"/>
      <c r="F64" s="176"/>
      <c r="G64" s="176"/>
      <c r="H64" s="176"/>
      <c r="I64" s="176"/>
      <c r="J64" s="177">
        <f>J106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759</v>
      </c>
      <c r="E65" s="176"/>
      <c r="F65" s="176"/>
      <c r="G65" s="176"/>
      <c r="H65" s="176"/>
      <c r="I65" s="176"/>
      <c r="J65" s="177">
        <f>J109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760</v>
      </c>
      <c r="E66" s="176"/>
      <c r="F66" s="176"/>
      <c r="G66" s="176"/>
      <c r="H66" s="176"/>
      <c r="I66" s="176"/>
      <c r="J66" s="177">
        <f>J112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761</v>
      </c>
      <c r="E67" s="176"/>
      <c r="F67" s="176"/>
      <c r="G67" s="176"/>
      <c r="H67" s="176"/>
      <c r="I67" s="176"/>
      <c r="J67" s="177">
        <f>J115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762</v>
      </c>
      <c r="E68" s="176"/>
      <c r="F68" s="176"/>
      <c r="G68" s="176"/>
      <c r="H68" s="176"/>
      <c r="I68" s="176"/>
      <c r="J68" s="177">
        <f>J117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763</v>
      </c>
      <c r="E69" s="176"/>
      <c r="F69" s="176"/>
      <c r="G69" s="176"/>
      <c r="H69" s="176"/>
      <c r="I69" s="176"/>
      <c r="J69" s="177">
        <f>J119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3"/>
      <c r="C70" s="174"/>
      <c r="D70" s="175" t="s">
        <v>764</v>
      </c>
      <c r="E70" s="176"/>
      <c r="F70" s="176"/>
      <c r="G70" s="176"/>
      <c r="H70" s="176"/>
      <c r="I70" s="176"/>
      <c r="J70" s="177">
        <f>J124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765</v>
      </c>
      <c r="E71" s="176"/>
      <c r="F71" s="176"/>
      <c r="G71" s="176"/>
      <c r="H71" s="176"/>
      <c r="I71" s="176"/>
      <c r="J71" s="177">
        <f>J125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766</v>
      </c>
      <c r="E72" s="176"/>
      <c r="F72" s="176"/>
      <c r="G72" s="176"/>
      <c r="H72" s="176"/>
      <c r="I72" s="176"/>
      <c r="J72" s="177">
        <f>J127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767</v>
      </c>
      <c r="E73" s="176"/>
      <c r="F73" s="176"/>
      <c r="G73" s="176"/>
      <c r="H73" s="176"/>
      <c r="I73" s="176"/>
      <c r="J73" s="177">
        <f>J129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768</v>
      </c>
      <c r="E74" s="176"/>
      <c r="F74" s="176"/>
      <c r="G74" s="176"/>
      <c r="H74" s="176"/>
      <c r="I74" s="176"/>
      <c r="J74" s="177">
        <f>J131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769</v>
      </c>
      <c r="E75" s="176"/>
      <c r="F75" s="176"/>
      <c r="G75" s="176"/>
      <c r="H75" s="176"/>
      <c r="I75" s="176"/>
      <c r="J75" s="177">
        <f>J133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123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Rekonstrukce objektu budovy s myčkou aut na CM Jihlava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94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03 - Zařízení silnoproudé elektrotechniky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>Jihlava</v>
      </c>
      <c r="G89" s="42"/>
      <c r="H89" s="42"/>
      <c r="I89" s="34" t="s">
        <v>23</v>
      </c>
      <c r="J89" s="74" t="str">
        <f>IF(J12="","",J12)</f>
        <v>24. 11. 2021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40.05" customHeight="1">
      <c r="A91" s="40"/>
      <c r="B91" s="41"/>
      <c r="C91" s="34" t="s">
        <v>25</v>
      </c>
      <c r="D91" s="42"/>
      <c r="E91" s="42"/>
      <c r="F91" s="29" t="str">
        <f>E15</f>
        <v>KSÚSV, příspěvková organizace</v>
      </c>
      <c r="G91" s="42"/>
      <c r="H91" s="42"/>
      <c r="I91" s="34" t="s">
        <v>31</v>
      </c>
      <c r="J91" s="38" t="str">
        <f>E21</f>
        <v>Ing.Josef Slabý, Arnolec 30, Jamné 58827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Adam Novák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124</v>
      </c>
      <c r="D94" s="182" t="s">
        <v>57</v>
      </c>
      <c r="E94" s="182" t="s">
        <v>53</v>
      </c>
      <c r="F94" s="182" t="s">
        <v>54</v>
      </c>
      <c r="G94" s="182" t="s">
        <v>125</v>
      </c>
      <c r="H94" s="182" t="s">
        <v>126</v>
      </c>
      <c r="I94" s="182" t="s">
        <v>127</v>
      </c>
      <c r="J94" s="182" t="s">
        <v>98</v>
      </c>
      <c r="K94" s="183" t="s">
        <v>128</v>
      </c>
      <c r="L94" s="184"/>
      <c r="M94" s="94" t="s">
        <v>19</v>
      </c>
      <c r="N94" s="95" t="s">
        <v>42</v>
      </c>
      <c r="O94" s="95" t="s">
        <v>129</v>
      </c>
      <c r="P94" s="95" t="s">
        <v>130</v>
      </c>
      <c r="Q94" s="95" t="s">
        <v>131</v>
      </c>
      <c r="R94" s="95" t="s">
        <v>132</v>
      </c>
      <c r="S94" s="95" t="s">
        <v>133</v>
      </c>
      <c r="T94" s="96" t="s">
        <v>134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135</v>
      </c>
      <c r="D95" s="42"/>
      <c r="E95" s="42"/>
      <c r="F95" s="42"/>
      <c r="G95" s="42"/>
      <c r="H95" s="42"/>
      <c r="I95" s="42"/>
      <c r="J95" s="185">
        <f>BK95</f>
        <v>0</v>
      </c>
      <c r="K95" s="42"/>
      <c r="L95" s="46"/>
      <c r="M95" s="97"/>
      <c r="N95" s="186"/>
      <c r="O95" s="98"/>
      <c r="P95" s="187">
        <f>P96</f>
        <v>0</v>
      </c>
      <c r="Q95" s="98"/>
      <c r="R95" s="187">
        <f>R96</f>
        <v>0</v>
      </c>
      <c r="S95" s="98"/>
      <c r="T95" s="188">
        <f>T96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99</v>
      </c>
      <c r="BK95" s="189">
        <f>BK96</f>
        <v>0</v>
      </c>
    </row>
    <row r="96" s="12" customFormat="1" ht="25.92" customHeight="1">
      <c r="A96" s="12"/>
      <c r="B96" s="190"/>
      <c r="C96" s="191"/>
      <c r="D96" s="192" t="s">
        <v>71</v>
      </c>
      <c r="E96" s="193" t="s">
        <v>668</v>
      </c>
      <c r="F96" s="193" t="s">
        <v>87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P97+P99+P104+P106+P109+P112+P115+P117+P125+P127+P129+P131+P133</f>
        <v>0</v>
      </c>
      <c r="Q96" s="198"/>
      <c r="R96" s="199">
        <f>R97+R99+R104+R106+R109+R112+R115+R117+R125+R127+R129+R131+R133</f>
        <v>0</v>
      </c>
      <c r="S96" s="198"/>
      <c r="T96" s="200">
        <f>T97+T99+T104+T106+T109+T112+T115+T117+T125+T127+T129+T131+T133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80</v>
      </c>
      <c r="AT96" s="202" t="s">
        <v>71</v>
      </c>
      <c r="AU96" s="202" t="s">
        <v>72</v>
      </c>
      <c r="AY96" s="201" t="s">
        <v>138</v>
      </c>
      <c r="BK96" s="203">
        <f>BK97+BK99+BK104+BK106+BK109+BK112+BK115+BK117+BK125+BK127+BK129+BK131+BK133</f>
        <v>0</v>
      </c>
    </row>
    <row r="97" s="12" customFormat="1" ht="22.8" customHeight="1">
      <c r="A97" s="12"/>
      <c r="B97" s="190"/>
      <c r="C97" s="191"/>
      <c r="D97" s="192" t="s">
        <v>71</v>
      </c>
      <c r="E97" s="204" t="s">
        <v>731</v>
      </c>
      <c r="F97" s="204" t="s">
        <v>770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P98</f>
        <v>0</v>
      </c>
      <c r="Q97" s="198"/>
      <c r="R97" s="199">
        <f>R98</f>
        <v>0</v>
      </c>
      <c r="S97" s="198"/>
      <c r="T97" s="200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80</v>
      </c>
      <c r="AT97" s="202" t="s">
        <v>71</v>
      </c>
      <c r="AU97" s="202" t="s">
        <v>80</v>
      </c>
      <c r="AY97" s="201" t="s">
        <v>138</v>
      </c>
      <c r="BK97" s="203">
        <f>BK98</f>
        <v>0</v>
      </c>
    </row>
    <row r="98" s="2" customFormat="1" ht="16.5" customHeight="1">
      <c r="A98" s="40"/>
      <c r="B98" s="41"/>
      <c r="C98" s="206" t="s">
        <v>80</v>
      </c>
      <c r="D98" s="206" t="s">
        <v>141</v>
      </c>
      <c r="E98" s="207" t="s">
        <v>771</v>
      </c>
      <c r="F98" s="208" t="s">
        <v>772</v>
      </c>
      <c r="G98" s="209" t="s">
        <v>773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289</v>
      </c>
      <c r="AT98" s="217" t="s">
        <v>141</v>
      </c>
      <c r="AU98" s="217" t="s">
        <v>82</v>
      </c>
      <c r="AY98" s="19" t="s">
        <v>138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289</v>
      </c>
      <c r="BM98" s="217" t="s">
        <v>82</v>
      </c>
    </row>
    <row r="99" s="12" customFormat="1" ht="22.8" customHeight="1">
      <c r="A99" s="12"/>
      <c r="B99" s="190"/>
      <c r="C99" s="191"/>
      <c r="D99" s="192" t="s">
        <v>71</v>
      </c>
      <c r="E99" s="204" t="s">
        <v>739</v>
      </c>
      <c r="F99" s="204" t="s">
        <v>774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SUM(P100:P103)</f>
        <v>0</v>
      </c>
      <c r="Q99" s="198"/>
      <c r="R99" s="199">
        <f>SUM(R100:R103)</f>
        <v>0</v>
      </c>
      <c r="S99" s="198"/>
      <c r="T99" s="200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80</v>
      </c>
      <c r="AT99" s="202" t="s">
        <v>71</v>
      </c>
      <c r="AU99" s="202" t="s">
        <v>80</v>
      </c>
      <c r="AY99" s="201" t="s">
        <v>138</v>
      </c>
      <c r="BK99" s="203">
        <f>SUM(BK100:BK103)</f>
        <v>0</v>
      </c>
    </row>
    <row r="100" s="2" customFormat="1" ht="16.5" customHeight="1">
      <c r="A100" s="40"/>
      <c r="B100" s="41"/>
      <c r="C100" s="206" t="s">
        <v>82</v>
      </c>
      <c r="D100" s="206" t="s">
        <v>141</v>
      </c>
      <c r="E100" s="207" t="s">
        <v>775</v>
      </c>
      <c r="F100" s="208" t="s">
        <v>776</v>
      </c>
      <c r="G100" s="209" t="s">
        <v>200</v>
      </c>
      <c r="H100" s="210">
        <v>20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289</v>
      </c>
      <c r="AT100" s="217" t="s">
        <v>141</v>
      </c>
      <c r="AU100" s="217" t="s">
        <v>82</v>
      </c>
      <c r="AY100" s="19" t="s">
        <v>138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289</v>
      </c>
      <c r="BM100" s="217" t="s">
        <v>146</v>
      </c>
    </row>
    <row r="101" s="2" customFormat="1" ht="16.5" customHeight="1">
      <c r="A101" s="40"/>
      <c r="B101" s="41"/>
      <c r="C101" s="206" t="s">
        <v>139</v>
      </c>
      <c r="D101" s="206" t="s">
        <v>141</v>
      </c>
      <c r="E101" s="207" t="s">
        <v>777</v>
      </c>
      <c r="F101" s="208" t="s">
        <v>778</v>
      </c>
      <c r="G101" s="209" t="s">
        <v>200</v>
      </c>
      <c r="H101" s="210">
        <v>100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289</v>
      </c>
      <c r="AT101" s="217" t="s">
        <v>141</v>
      </c>
      <c r="AU101" s="217" t="s">
        <v>82</v>
      </c>
      <c r="AY101" s="19" t="s">
        <v>138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289</v>
      </c>
      <c r="BM101" s="217" t="s">
        <v>174</v>
      </c>
    </row>
    <row r="102" s="2" customFormat="1" ht="16.5" customHeight="1">
      <c r="A102" s="40"/>
      <c r="B102" s="41"/>
      <c r="C102" s="206" t="s">
        <v>146</v>
      </c>
      <c r="D102" s="206" t="s">
        <v>141</v>
      </c>
      <c r="E102" s="207" t="s">
        <v>779</v>
      </c>
      <c r="F102" s="208" t="s">
        <v>780</v>
      </c>
      <c r="G102" s="209" t="s">
        <v>200</v>
      </c>
      <c r="H102" s="210">
        <v>30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289</v>
      </c>
      <c r="AT102" s="217" t="s">
        <v>141</v>
      </c>
      <c r="AU102" s="217" t="s">
        <v>82</v>
      </c>
      <c r="AY102" s="19" t="s">
        <v>138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289</v>
      </c>
      <c r="BM102" s="217" t="s">
        <v>178</v>
      </c>
    </row>
    <row r="103" s="2" customFormat="1" ht="16.5" customHeight="1">
      <c r="A103" s="40"/>
      <c r="B103" s="41"/>
      <c r="C103" s="206" t="s">
        <v>168</v>
      </c>
      <c r="D103" s="206" t="s">
        <v>141</v>
      </c>
      <c r="E103" s="207" t="s">
        <v>781</v>
      </c>
      <c r="F103" s="208" t="s">
        <v>782</v>
      </c>
      <c r="G103" s="209" t="s">
        <v>200</v>
      </c>
      <c r="H103" s="210">
        <v>35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289</v>
      </c>
      <c r="AT103" s="217" t="s">
        <v>141</v>
      </c>
      <c r="AU103" s="217" t="s">
        <v>82</v>
      </c>
      <c r="AY103" s="19" t="s">
        <v>138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289</v>
      </c>
      <c r="BM103" s="217" t="s">
        <v>197</v>
      </c>
    </row>
    <row r="104" s="12" customFormat="1" ht="22.8" customHeight="1">
      <c r="A104" s="12"/>
      <c r="B104" s="190"/>
      <c r="C104" s="191"/>
      <c r="D104" s="192" t="s">
        <v>71</v>
      </c>
      <c r="E104" s="204" t="s">
        <v>783</v>
      </c>
      <c r="F104" s="204" t="s">
        <v>784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P105</f>
        <v>0</v>
      </c>
      <c r="Q104" s="198"/>
      <c r="R104" s="199">
        <f>R105</f>
        <v>0</v>
      </c>
      <c r="S104" s="198"/>
      <c r="T104" s="200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80</v>
      </c>
      <c r="AT104" s="202" t="s">
        <v>71</v>
      </c>
      <c r="AU104" s="202" t="s">
        <v>80</v>
      </c>
      <c r="AY104" s="201" t="s">
        <v>138</v>
      </c>
      <c r="BK104" s="203">
        <f>BK105</f>
        <v>0</v>
      </c>
    </row>
    <row r="105" s="2" customFormat="1" ht="16.5" customHeight="1">
      <c r="A105" s="40"/>
      <c r="B105" s="41"/>
      <c r="C105" s="206" t="s">
        <v>174</v>
      </c>
      <c r="D105" s="206" t="s">
        <v>141</v>
      </c>
      <c r="E105" s="207" t="s">
        <v>785</v>
      </c>
      <c r="F105" s="208" t="s">
        <v>786</v>
      </c>
      <c r="G105" s="209" t="s">
        <v>773</v>
      </c>
      <c r="H105" s="210">
        <v>14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289</v>
      </c>
      <c r="AT105" s="217" t="s">
        <v>141</v>
      </c>
      <c r="AU105" s="217" t="s">
        <v>82</v>
      </c>
      <c r="AY105" s="19" t="s">
        <v>138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289</v>
      </c>
      <c r="BM105" s="217" t="s">
        <v>213</v>
      </c>
    </row>
    <row r="106" s="12" customFormat="1" ht="22.8" customHeight="1">
      <c r="A106" s="12"/>
      <c r="B106" s="190"/>
      <c r="C106" s="191"/>
      <c r="D106" s="192" t="s">
        <v>71</v>
      </c>
      <c r="E106" s="204" t="s">
        <v>787</v>
      </c>
      <c r="F106" s="204" t="s">
        <v>788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SUM(P107:P108)</f>
        <v>0</v>
      </c>
      <c r="Q106" s="198"/>
      <c r="R106" s="199">
        <f>SUM(R107:R108)</f>
        <v>0</v>
      </c>
      <c r="S106" s="198"/>
      <c r="T106" s="200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80</v>
      </c>
      <c r="AT106" s="202" t="s">
        <v>71</v>
      </c>
      <c r="AU106" s="202" t="s">
        <v>80</v>
      </c>
      <c r="AY106" s="201" t="s">
        <v>138</v>
      </c>
      <c r="BK106" s="203">
        <f>SUM(BK107:BK108)</f>
        <v>0</v>
      </c>
    </row>
    <row r="107" s="2" customFormat="1" ht="16.5" customHeight="1">
      <c r="A107" s="40"/>
      <c r="B107" s="41"/>
      <c r="C107" s="206" t="s">
        <v>181</v>
      </c>
      <c r="D107" s="206" t="s">
        <v>141</v>
      </c>
      <c r="E107" s="207" t="s">
        <v>789</v>
      </c>
      <c r="F107" s="208" t="s">
        <v>790</v>
      </c>
      <c r="G107" s="209" t="s">
        <v>773</v>
      </c>
      <c r="H107" s="210">
        <v>4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289</v>
      </c>
      <c r="AT107" s="217" t="s">
        <v>141</v>
      </c>
      <c r="AU107" s="217" t="s">
        <v>82</v>
      </c>
      <c r="AY107" s="19" t="s">
        <v>138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289</v>
      </c>
      <c r="BM107" s="217" t="s">
        <v>223</v>
      </c>
    </row>
    <row r="108" s="2" customFormat="1" ht="16.5" customHeight="1">
      <c r="A108" s="40"/>
      <c r="B108" s="41"/>
      <c r="C108" s="206" t="s">
        <v>178</v>
      </c>
      <c r="D108" s="206" t="s">
        <v>141</v>
      </c>
      <c r="E108" s="207" t="s">
        <v>791</v>
      </c>
      <c r="F108" s="208" t="s">
        <v>792</v>
      </c>
      <c r="G108" s="209" t="s">
        <v>773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289</v>
      </c>
      <c r="AT108" s="217" t="s">
        <v>141</v>
      </c>
      <c r="AU108" s="217" t="s">
        <v>82</v>
      </c>
      <c r="AY108" s="19" t="s">
        <v>138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289</v>
      </c>
      <c r="BM108" s="217" t="s">
        <v>232</v>
      </c>
    </row>
    <row r="109" s="12" customFormat="1" ht="22.8" customHeight="1">
      <c r="A109" s="12"/>
      <c r="B109" s="190"/>
      <c r="C109" s="191"/>
      <c r="D109" s="192" t="s">
        <v>71</v>
      </c>
      <c r="E109" s="204" t="s">
        <v>793</v>
      </c>
      <c r="F109" s="204" t="s">
        <v>794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SUM(P110:P111)</f>
        <v>0</v>
      </c>
      <c r="Q109" s="198"/>
      <c r="R109" s="199">
        <f>SUM(R110:R111)</f>
        <v>0</v>
      </c>
      <c r="S109" s="198"/>
      <c r="T109" s="200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80</v>
      </c>
      <c r="AT109" s="202" t="s">
        <v>71</v>
      </c>
      <c r="AU109" s="202" t="s">
        <v>80</v>
      </c>
      <c r="AY109" s="201" t="s">
        <v>138</v>
      </c>
      <c r="BK109" s="203">
        <f>SUM(BK110:BK111)</f>
        <v>0</v>
      </c>
    </row>
    <row r="110" s="2" customFormat="1" ht="16.5" customHeight="1">
      <c r="A110" s="40"/>
      <c r="B110" s="41"/>
      <c r="C110" s="206" t="s">
        <v>189</v>
      </c>
      <c r="D110" s="206" t="s">
        <v>141</v>
      </c>
      <c r="E110" s="207" t="s">
        <v>795</v>
      </c>
      <c r="F110" s="208" t="s">
        <v>796</v>
      </c>
      <c r="G110" s="209" t="s">
        <v>773</v>
      </c>
      <c r="H110" s="210">
        <v>10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289</v>
      </c>
      <c r="AT110" s="217" t="s">
        <v>141</v>
      </c>
      <c r="AU110" s="217" t="s">
        <v>82</v>
      </c>
      <c r="AY110" s="19" t="s">
        <v>138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289</v>
      </c>
      <c r="BM110" s="217" t="s">
        <v>245</v>
      </c>
    </row>
    <row r="111" s="2" customFormat="1" ht="16.5" customHeight="1">
      <c r="A111" s="40"/>
      <c r="B111" s="41"/>
      <c r="C111" s="206" t="s">
        <v>197</v>
      </c>
      <c r="D111" s="206" t="s">
        <v>141</v>
      </c>
      <c r="E111" s="207" t="s">
        <v>797</v>
      </c>
      <c r="F111" s="208" t="s">
        <v>798</v>
      </c>
      <c r="G111" s="209" t="s">
        <v>773</v>
      </c>
      <c r="H111" s="210">
        <v>2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289</v>
      </c>
      <c r="AT111" s="217" t="s">
        <v>141</v>
      </c>
      <c r="AU111" s="217" t="s">
        <v>82</v>
      </c>
      <c r="AY111" s="19" t="s">
        <v>138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289</v>
      </c>
      <c r="BM111" s="217" t="s">
        <v>254</v>
      </c>
    </row>
    <row r="112" s="12" customFormat="1" ht="22.8" customHeight="1">
      <c r="A112" s="12"/>
      <c r="B112" s="190"/>
      <c r="C112" s="191"/>
      <c r="D112" s="192" t="s">
        <v>71</v>
      </c>
      <c r="E112" s="204" t="s">
        <v>799</v>
      </c>
      <c r="F112" s="204" t="s">
        <v>800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SUM(P113:P114)</f>
        <v>0</v>
      </c>
      <c r="Q112" s="198"/>
      <c r="R112" s="199">
        <f>SUM(R113:R114)</f>
        <v>0</v>
      </c>
      <c r="S112" s="198"/>
      <c r="T112" s="200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80</v>
      </c>
      <c r="AT112" s="202" t="s">
        <v>71</v>
      </c>
      <c r="AU112" s="202" t="s">
        <v>80</v>
      </c>
      <c r="AY112" s="201" t="s">
        <v>138</v>
      </c>
      <c r="BK112" s="203">
        <f>SUM(BK113:BK114)</f>
        <v>0</v>
      </c>
    </row>
    <row r="113" s="2" customFormat="1" ht="16.5" customHeight="1">
      <c r="A113" s="40"/>
      <c r="B113" s="41"/>
      <c r="C113" s="206" t="s">
        <v>208</v>
      </c>
      <c r="D113" s="206" t="s">
        <v>141</v>
      </c>
      <c r="E113" s="207" t="s">
        <v>801</v>
      </c>
      <c r="F113" s="208" t="s">
        <v>802</v>
      </c>
      <c r="G113" s="209" t="s">
        <v>200</v>
      </c>
      <c r="H113" s="210">
        <v>70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289</v>
      </c>
      <c r="AT113" s="217" t="s">
        <v>141</v>
      </c>
      <c r="AU113" s="217" t="s">
        <v>82</v>
      </c>
      <c r="AY113" s="19" t="s">
        <v>138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289</v>
      </c>
      <c r="BM113" s="217" t="s">
        <v>263</v>
      </c>
    </row>
    <row r="114" s="2" customFormat="1" ht="16.5" customHeight="1">
      <c r="A114" s="40"/>
      <c r="B114" s="41"/>
      <c r="C114" s="206" t="s">
        <v>213</v>
      </c>
      <c r="D114" s="206" t="s">
        <v>141</v>
      </c>
      <c r="E114" s="207" t="s">
        <v>803</v>
      </c>
      <c r="F114" s="208" t="s">
        <v>804</v>
      </c>
      <c r="G114" s="209" t="s">
        <v>200</v>
      </c>
      <c r="H114" s="210">
        <v>20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289</v>
      </c>
      <c r="AT114" s="217" t="s">
        <v>141</v>
      </c>
      <c r="AU114" s="217" t="s">
        <v>82</v>
      </c>
      <c r="AY114" s="19" t="s">
        <v>138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289</v>
      </c>
      <c r="BM114" s="217" t="s">
        <v>276</v>
      </c>
    </row>
    <row r="115" s="12" customFormat="1" ht="22.8" customHeight="1">
      <c r="A115" s="12"/>
      <c r="B115" s="190"/>
      <c r="C115" s="191"/>
      <c r="D115" s="192" t="s">
        <v>71</v>
      </c>
      <c r="E115" s="204" t="s">
        <v>805</v>
      </c>
      <c r="F115" s="204" t="s">
        <v>806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P116</f>
        <v>0</v>
      </c>
      <c r="Q115" s="198"/>
      <c r="R115" s="199">
        <f>R116</f>
        <v>0</v>
      </c>
      <c r="S115" s="198"/>
      <c r="T115" s="200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80</v>
      </c>
      <c r="AT115" s="202" t="s">
        <v>71</v>
      </c>
      <c r="AU115" s="202" t="s">
        <v>80</v>
      </c>
      <c r="AY115" s="201" t="s">
        <v>138</v>
      </c>
      <c r="BK115" s="203">
        <f>BK116</f>
        <v>0</v>
      </c>
    </row>
    <row r="116" s="2" customFormat="1" ht="21.75" customHeight="1">
      <c r="A116" s="40"/>
      <c r="B116" s="41"/>
      <c r="C116" s="206" t="s">
        <v>218</v>
      </c>
      <c r="D116" s="206" t="s">
        <v>141</v>
      </c>
      <c r="E116" s="207" t="s">
        <v>807</v>
      </c>
      <c r="F116" s="208" t="s">
        <v>808</v>
      </c>
      <c r="G116" s="209" t="s">
        <v>652</v>
      </c>
      <c r="H116" s="210">
        <v>24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289</v>
      </c>
      <c r="AT116" s="217" t="s">
        <v>141</v>
      </c>
      <c r="AU116" s="217" t="s">
        <v>82</v>
      </c>
      <c r="AY116" s="19" t="s">
        <v>138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289</v>
      </c>
      <c r="BM116" s="217" t="s">
        <v>291</v>
      </c>
    </row>
    <row r="117" s="12" customFormat="1" ht="22.8" customHeight="1">
      <c r="A117" s="12"/>
      <c r="B117" s="190"/>
      <c r="C117" s="191"/>
      <c r="D117" s="192" t="s">
        <v>71</v>
      </c>
      <c r="E117" s="204" t="s">
        <v>809</v>
      </c>
      <c r="F117" s="204" t="s">
        <v>810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P118+P119+P124</f>
        <v>0</v>
      </c>
      <c r="Q117" s="198"/>
      <c r="R117" s="199">
        <f>R118+R119+R124</f>
        <v>0</v>
      </c>
      <c r="S117" s="198"/>
      <c r="T117" s="200">
        <f>T118+T119+T124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80</v>
      </c>
      <c r="AT117" s="202" t="s">
        <v>71</v>
      </c>
      <c r="AU117" s="202" t="s">
        <v>80</v>
      </c>
      <c r="AY117" s="201" t="s">
        <v>138</v>
      </c>
      <c r="BK117" s="203">
        <f>BK118+BK119+BK124</f>
        <v>0</v>
      </c>
    </row>
    <row r="118" s="2" customFormat="1" ht="16.5" customHeight="1">
      <c r="A118" s="40"/>
      <c r="B118" s="41"/>
      <c r="C118" s="206" t="s">
        <v>223</v>
      </c>
      <c r="D118" s="206" t="s">
        <v>141</v>
      </c>
      <c r="E118" s="207" t="s">
        <v>811</v>
      </c>
      <c r="F118" s="208" t="s">
        <v>812</v>
      </c>
      <c r="G118" s="209" t="s">
        <v>813</v>
      </c>
      <c r="H118" s="210">
        <v>1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289</v>
      </c>
      <c r="AT118" s="217" t="s">
        <v>141</v>
      </c>
      <c r="AU118" s="217" t="s">
        <v>82</v>
      </c>
      <c r="AY118" s="19" t="s">
        <v>138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289</v>
      </c>
      <c r="BM118" s="217" t="s">
        <v>302</v>
      </c>
    </row>
    <row r="119" s="12" customFormat="1" ht="20.88" customHeight="1">
      <c r="A119" s="12"/>
      <c r="B119" s="190"/>
      <c r="C119" s="191"/>
      <c r="D119" s="192" t="s">
        <v>71</v>
      </c>
      <c r="E119" s="204" t="s">
        <v>814</v>
      </c>
      <c r="F119" s="204" t="s">
        <v>815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SUM(P120:P123)</f>
        <v>0</v>
      </c>
      <c r="Q119" s="198"/>
      <c r="R119" s="199">
        <f>SUM(R120:R123)</f>
        <v>0</v>
      </c>
      <c r="S119" s="198"/>
      <c r="T119" s="200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80</v>
      </c>
      <c r="AT119" s="202" t="s">
        <v>71</v>
      </c>
      <c r="AU119" s="202" t="s">
        <v>82</v>
      </c>
      <c r="AY119" s="201" t="s">
        <v>138</v>
      </c>
      <c r="BK119" s="203">
        <f>SUM(BK120:BK123)</f>
        <v>0</v>
      </c>
    </row>
    <row r="120" s="2" customFormat="1" ht="16.5" customHeight="1">
      <c r="A120" s="40"/>
      <c r="B120" s="41"/>
      <c r="C120" s="206" t="s">
        <v>8</v>
      </c>
      <c r="D120" s="206" t="s">
        <v>141</v>
      </c>
      <c r="E120" s="207" t="s">
        <v>816</v>
      </c>
      <c r="F120" s="208" t="s">
        <v>817</v>
      </c>
      <c r="G120" s="209" t="s">
        <v>818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289</v>
      </c>
      <c r="AT120" s="217" t="s">
        <v>141</v>
      </c>
      <c r="AU120" s="217" t="s">
        <v>139</v>
      </c>
      <c r="AY120" s="19" t="s">
        <v>138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289</v>
      </c>
      <c r="BM120" s="217" t="s">
        <v>315</v>
      </c>
    </row>
    <row r="121" s="2" customFormat="1" ht="16.5" customHeight="1">
      <c r="A121" s="40"/>
      <c r="B121" s="41"/>
      <c r="C121" s="206" t="s">
        <v>232</v>
      </c>
      <c r="D121" s="206" t="s">
        <v>141</v>
      </c>
      <c r="E121" s="207" t="s">
        <v>819</v>
      </c>
      <c r="F121" s="208" t="s">
        <v>820</v>
      </c>
      <c r="G121" s="209" t="s">
        <v>818</v>
      </c>
      <c r="H121" s="210">
        <v>1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289</v>
      </c>
      <c r="AT121" s="217" t="s">
        <v>141</v>
      </c>
      <c r="AU121" s="217" t="s">
        <v>139</v>
      </c>
      <c r="AY121" s="19" t="s">
        <v>138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289</v>
      </c>
      <c r="BM121" s="217" t="s">
        <v>324</v>
      </c>
    </row>
    <row r="122" s="2" customFormat="1" ht="16.5" customHeight="1">
      <c r="A122" s="40"/>
      <c r="B122" s="41"/>
      <c r="C122" s="206" t="s">
        <v>240</v>
      </c>
      <c r="D122" s="206" t="s">
        <v>141</v>
      </c>
      <c r="E122" s="207" t="s">
        <v>821</v>
      </c>
      <c r="F122" s="208" t="s">
        <v>822</v>
      </c>
      <c r="G122" s="209" t="s">
        <v>818</v>
      </c>
      <c r="H122" s="210">
        <v>2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289</v>
      </c>
      <c r="AT122" s="217" t="s">
        <v>141</v>
      </c>
      <c r="AU122" s="217" t="s">
        <v>139</v>
      </c>
      <c r="AY122" s="19" t="s">
        <v>138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289</v>
      </c>
      <c r="BM122" s="217" t="s">
        <v>336</v>
      </c>
    </row>
    <row r="123" s="2" customFormat="1" ht="16.5" customHeight="1">
      <c r="A123" s="40"/>
      <c r="B123" s="41"/>
      <c r="C123" s="206" t="s">
        <v>245</v>
      </c>
      <c r="D123" s="206" t="s">
        <v>141</v>
      </c>
      <c r="E123" s="207" t="s">
        <v>823</v>
      </c>
      <c r="F123" s="208" t="s">
        <v>824</v>
      </c>
      <c r="G123" s="209" t="s">
        <v>773</v>
      </c>
      <c r="H123" s="210">
        <v>5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289</v>
      </c>
      <c r="AT123" s="217" t="s">
        <v>141</v>
      </c>
      <c r="AU123" s="217" t="s">
        <v>139</v>
      </c>
      <c r="AY123" s="19" t="s">
        <v>138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289</v>
      </c>
      <c r="BM123" s="217" t="s">
        <v>347</v>
      </c>
    </row>
    <row r="124" s="12" customFormat="1" ht="20.88" customHeight="1">
      <c r="A124" s="12"/>
      <c r="B124" s="190"/>
      <c r="C124" s="191"/>
      <c r="D124" s="192" t="s">
        <v>71</v>
      </c>
      <c r="E124" s="204" t="s">
        <v>825</v>
      </c>
      <c r="F124" s="204" t="s">
        <v>826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v>0</v>
      </c>
      <c r="Q124" s="198"/>
      <c r="R124" s="199">
        <v>0</v>
      </c>
      <c r="S124" s="198"/>
      <c r="T124" s="200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80</v>
      </c>
      <c r="AT124" s="202" t="s">
        <v>71</v>
      </c>
      <c r="AU124" s="202" t="s">
        <v>82</v>
      </c>
      <c r="AY124" s="201" t="s">
        <v>138</v>
      </c>
      <c r="BK124" s="203">
        <v>0</v>
      </c>
    </row>
    <row r="125" s="12" customFormat="1" ht="22.8" customHeight="1">
      <c r="A125" s="12"/>
      <c r="B125" s="190"/>
      <c r="C125" s="191"/>
      <c r="D125" s="192" t="s">
        <v>71</v>
      </c>
      <c r="E125" s="204" t="s">
        <v>827</v>
      </c>
      <c r="F125" s="204" t="s">
        <v>828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P126</f>
        <v>0</v>
      </c>
      <c r="Q125" s="198"/>
      <c r="R125" s="199">
        <f>R126</f>
        <v>0</v>
      </c>
      <c r="S125" s="198"/>
      <c r="T125" s="20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80</v>
      </c>
      <c r="AT125" s="202" t="s">
        <v>71</v>
      </c>
      <c r="AU125" s="202" t="s">
        <v>80</v>
      </c>
      <c r="AY125" s="201" t="s">
        <v>138</v>
      </c>
      <c r="BK125" s="203">
        <f>BK126</f>
        <v>0</v>
      </c>
    </row>
    <row r="126" s="2" customFormat="1" ht="16.5" customHeight="1">
      <c r="A126" s="40"/>
      <c r="B126" s="41"/>
      <c r="C126" s="206" t="s">
        <v>249</v>
      </c>
      <c r="D126" s="206" t="s">
        <v>141</v>
      </c>
      <c r="E126" s="207" t="s">
        <v>829</v>
      </c>
      <c r="F126" s="208" t="s">
        <v>830</v>
      </c>
      <c r="G126" s="209" t="s">
        <v>773</v>
      </c>
      <c r="H126" s="210">
        <v>1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289</v>
      </c>
      <c r="AT126" s="217" t="s">
        <v>141</v>
      </c>
      <c r="AU126" s="217" t="s">
        <v>82</v>
      </c>
      <c r="AY126" s="19" t="s">
        <v>138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289</v>
      </c>
      <c r="BM126" s="217" t="s">
        <v>166</v>
      </c>
    </row>
    <row r="127" s="12" customFormat="1" ht="22.8" customHeight="1">
      <c r="A127" s="12"/>
      <c r="B127" s="190"/>
      <c r="C127" s="191"/>
      <c r="D127" s="192" t="s">
        <v>71</v>
      </c>
      <c r="E127" s="204" t="s">
        <v>831</v>
      </c>
      <c r="F127" s="204" t="s">
        <v>832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P128</f>
        <v>0</v>
      </c>
      <c r="Q127" s="198"/>
      <c r="R127" s="199">
        <f>R128</f>
        <v>0</v>
      </c>
      <c r="S127" s="198"/>
      <c r="T127" s="20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80</v>
      </c>
      <c r="AT127" s="202" t="s">
        <v>71</v>
      </c>
      <c r="AU127" s="202" t="s">
        <v>80</v>
      </c>
      <c r="AY127" s="201" t="s">
        <v>138</v>
      </c>
      <c r="BK127" s="203">
        <f>BK128</f>
        <v>0</v>
      </c>
    </row>
    <row r="128" s="2" customFormat="1" ht="16.5" customHeight="1">
      <c r="A128" s="40"/>
      <c r="B128" s="41"/>
      <c r="C128" s="206" t="s">
        <v>254</v>
      </c>
      <c r="D128" s="206" t="s">
        <v>141</v>
      </c>
      <c r="E128" s="207" t="s">
        <v>833</v>
      </c>
      <c r="F128" s="208" t="s">
        <v>834</v>
      </c>
      <c r="G128" s="209" t="s">
        <v>200</v>
      </c>
      <c r="H128" s="210">
        <v>50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289</v>
      </c>
      <c r="AT128" s="217" t="s">
        <v>141</v>
      </c>
      <c r="AU128" s="217" t="s">
        <v>82</v>
      </c>
      <c r="AY128" s="19" t="s">
        <v>138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289</v>
      </c>
      <c r="BM128" s="217" t="s">
        <v>367</v>
      </c>
    </row>
    <row r="129" s="12" customFormat="1" ht="22.8" customHeight="1">
      <c r="A129" s="12"/>
      <c r="B129" s="190"/>
      <c r="C129" s="191"/>
      <c r="D129" s="192" t="s">
        <v>71</v>
      </c>
      <c r="E129" s="204" t="s">
        <v>835</v>
      </c>
      <c r="F129" s="204" t="s">
        <v>836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P130</f>
        <v>0</v>
      </c>
      <c r="Q129" s="198"/>
      <c r="R129" s="199">
        <f>R130</f>
        <v>0</v>
      </c>
      <c r="S129" s="198"/>
      <c r="T129" s="20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80</v>
      </c>
      <c r="AT129" s="202" t="s">
        <v>71</v>
      </c>
      <c r="AU129" s="202" t="s">
        <v>80</v>
      </c>
      <c r="AY129" s="201" t="s">
        <v>138</v>
      </c>
      <c r="BK129" s="203">
        <f>BK130</f>
        <v>0</v>
      </c>
    </row>
    <row r="130" s="2" customFormat="1" ht="16.5" customHeight="1">
      <c r="A130" s="40"/>
      <c r="B130" s="41"/>
      <c r="C130" s="206" t="s">
        <v>7</v>
      </c>
      <c r="D130" s="206" t="s">
        <v>141</v>
      </c>
      <c r="E130" s="207" t="s">
        <v>837</v>
      </c>
      <c r="F130" s="208" t="s">
        <v>838</v>
      </c>
      <c r="G130" s="209" t="s">
        <v>773</v>
      </c>
      <c r="H130" s="210">
        <v>5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289</v>
      </c>
      <c r="AT130" s="217" t="s">
        <v>141</v>
      </c>
      <c r="AU130" s="217" t="s">
        <v>82</v>
      </c>
      <c r="AY130" s="19" t="s">
        <v>138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289</v>
      </c>
      <c r="BM130" s="217" t="s">
        <v>377</v>
      </c>
    </row>
    <row r="131" s="12" customFormat="1" ht="22.8" customHeight="1">
      <c r="A131" s="12"/>
      <c r="B131" s="190"/>
      <c r="C131" s="191"/>
      <c r="D131" s="192" t="s">
        <v>71</v>
      </c>
      <c r="E131" s="204" t="s">
        <v>839</v>
      </c>
      <c r="F131" s="204" t="s">
        <v>840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P132</f>
        <v>0</v>
      </c>
      <c r="Q131" s="198"/>
      <c r="R131" s="199">
        <f>R132</f>
        <v>0</v>
      </c>
      <c r="S131" s="198"/>
      <c r="T131" s="20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1" t="s">
        <v>80</v>
      </c>
      <c r="AT131" s="202" t="s">
        <v>71</v>
      </c>
      <c r="AU131" s="202" t="s">
        <v>80</v>
      </c>
      <c r="AY131" s="201" t="s">
        <v>138</v>
      </c>
      <c r="BK131" s="203">
        <f>BK132</f>
        <v>0</v>
      </c>
    </row>
    <row r="132" s="2" customFormat="1" ht="16.5" customHeight="1">
      <c r="A132" s="40"/>
      <c r="B132" s="41"/>
      <c r="C132" s="206" t="s">
        <v>263</v>
      </c>
      <c r="D132" s="206" t="s">
        <v>141</v>
      </c>
      <c r="E132" s="207" t="s">
        <v>841</v>
      </c>
      <c r="F132" s="208" t="s">
        <v>842</v>
      </c>
      <c r="G132" s="209" t="s">
        <v>773</v>
      </c>
      <c r="H132" s="210">
        <v>5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289</v>
      </c>
      <c r="AT132" s="217" t="s">
        <v>141</v>
      </c>
      <c r="AU132" s="217" t="s">
        <v>82</v>
      </c>
      <c r="AY132" s="19" t="s">
        <v>138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289</v>
      </c>
      <c r="BM132" s="217" t="s">
        <v>389</v>
      </c>
    </row>
    <row r="133" s="12" customFormat="1" ht="22.8" customHeight="1">
      <c r="A133" s="12"/>
      <c r="B133" s="190"/>
      <c r="C133" s="191"/>
      <c r="D133" s="192" t="s">
        <v>71</v>
      </c>
      <c r="E133" s="204" t="s">
        <v>843</v>
      </c>
      <c r="F133" s="204" t="s">
        <v>844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SUM(P134:P135)</f>
        <v>0</v>
      </c>
      <c r="Q133" s="198"/>
      <c r="R133" s="199">
        <f>SUM(R134:R135)</f>
        <v>0</v>
      </c>
      <c r="S133" s="198"/>
      <c r="T133" s="20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80</v>
      </c>
      <c r="AT133" s="202" t="s">
        <v>71</v>
      </c>
      <c r="AU133" s="202" t="s">
        <v>80</v>
      </c>
      <c r="AY133" s="201" t="s">
        <v>138</v>
      </c>
      <c r="BK133" s="203">
        <f>SUM(BK134:BK135)</f>
        <v>0</v>
      </c>
    </row>
    <row r="134" s="2" customFormat="1" ht="16.5" customHeight="1">
      <c r="A134" s="40"/>
      <c r="B134" s="41"/>
      <c r="C134" s="206" t="s">
        <v>268</v>
      </c>
      <c r="D134" s="206" t="s">
        <v>141</v>
      </c>
      <c r="E134" s="207" t="s">
        <v>845</v>
      </c>
      <c r="F134" s="208" t="s">
        <v>846</v>
      </c>
      <c r="G134" s="209" t="s">
        <v>773</v>
      </c>
      <c r="H134" s="210">
        <v>1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289</v>
      </c>
      <c r="AT134" s="217" t="s">
        <v>141</v>
      </c>
      <c r="AU134" s="217" t="s">
        <v>82</v>
      </c>
      <c r="AY134" s="19" t="s">
        <v>138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289</v>
      </c>
      <c r="BM134" s="217" t="s">
        <v>400</v>
      </c>
    </row>
    <row r="135" s="2" customFormat="1" ht="16.5" customHeight="1">
      <c r="A135" s="40"/>
      <c r="B135" s="41"/>
      <c r="C135" s="206" t="s">
        <v>276</v>
      </c>
      <c r="D135" s="206" t="s">
        <v>141</v>
      </c>
      <c r="E135" s="207" t="s">
        <v>847</v>
      </c>
      <c r="F135" s="208" t="s">
        <v>848</v>
      </c>
      <c r="G135" s="209" t="s">
        <v>773</v>
      </c>
      <c r="H135" s="210">
        <v>14</v>
      </c>
      <c r="I135" s="211"/>
      <c r="J135" s="212">
        <f>ROUND(I135*H135,2)</f>
        <v>0</v>
      </c>
      <c r="K135" s="208" t="s">
        <v>19</v>
      </c>
      <c r="L135" s="46"/>
      <c r="M135" s="279" t="s">
        <v>19</v>
      </c>
      <c r="N135" s="280" t="s">
        <v>43</v>
      </c>
      <c r="O135" s="281"/>
      <c r="P135" s="282">
        <f>O135*H135</f>
        <v>0</v>
      </c>
      <c r="Q135" s="282">
        <v>0</v>
      </c>
      <c r="R135" s="282">
        <f>Q135*H135</f>
        <v>0</v>
      </c>
      <c r="S135" s="282">
        <v>0</v>
      </c>
      <c r="T135" s="28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289</v>
      </c>
      <c r="AT135" s="217" t="s">
        <v>141</v>
      </c>
      <c r="AU135" s="217" t="s">
        <v>82</v>
      </c>
      <c r="AY135" s="19" t="s">
        <v>138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289</v>
      </c>
      <c r="BM135" s="217" t="s">
        <v>409</v>
      </c>
    </row>
    <row r="136" s="2" customFormat="1" ht="6.96" customHeight="1">
      <c r="A136" s="40"/>
      <c r="B136" s="61"/>
      <c r="C136" s="62"/>
      <c r="D136" s="62"/>
      <c r="E136" s="62"/>
      <c r="F136" s="62"/>
      <c r="G136" s="62"/>
      <c r="H136" s="62"/>
      <c r="I136" s="62"/>
      <c r="J136" s="62"/>
      <c r="K136" s="62"/>
      <c r="L136" s="46"/>
      <c r="M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</sheetData>
  <sheetProtection sheet="1" autoFilter="0" formatColumns="0" formatRows="0" objects="1" scenarios="1" spinCount="100000" saltValue="5Q8mEZB2/RI/rLqT7ZCQghBl8j3XMz3bUYNYu30Kd1YHO1QJYDVolg9CR16/iuKDpOuGm91Jw51BpDKj8n9gPA==" hashValue="Yy5FxsljRWVhUDobmwI73NkfDWTaYXVluCl9LzBCZSCJuFkBEYqHloZPywpY1SBdkMsUgBIXGj79kTPbA6yrQw==" algorithmName="SHA-512" password="CEE1"/>
  <autoFilter ref="C94:K135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objektu budovy s myčkou aut na CM Jihlava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849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24. 11. 2021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850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ROUND((SUM(BE80:BE88)),  2)</f>
        <v>0</v>
      </c>
      <c r="G33" s="40"/>
      <c r="H33" s="40"/>
      <c r="I33" s="150">
        <v>0.20999999999999999</v>
      </c>
      <c r="J33" s="149">
        <f>ROUND(((SUM(BE80:BE88))*I33),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ROUND((SUM(BF80:BF88)),  2)</f>
        <v>0</v>
      </c>
      <c r="G34" s="40"/>
      <c r="H34" s="40"/>
      <c r="I34" s="150">
        <v>0.14999999999999999</v>
      </c>
      <c r="J34" s="149">
        <f>ROUND(((SUM(BF80:BF88))*I34),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ROUND((SUM(BG80:BG88)),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ROUND((SUM(BH80:BH88)),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ROUND((SUM(BI80:BI88)),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objektu budovy s myčkou aut na CM Jihlava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24. 11. 2021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příspěvková organizace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851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123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Rekonstrukce objektu budovy s myčkou aut na CM Jihlava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Jihlava</v>
      </c>
      <c r="G74" s="42"/>
      <c r="H74" s="42"/>
      <c r="I74" s="34" t="s">
        <v>23</v>
      </c>
      <c r="J74" s="74" t="str">
        <f>IF(J12="","",J12)</f>
        <v>24. 11. 2021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4" t="s">
        <v>25</v>
      </c>
      <c r="D76" s="42"/>
      <c r="E76" s="42"/>
      <c r="F76" s="29" t="str">
        <f>E15</f>
        <v>KSÚSV, příspěvková organizace</v>
      </c>
      <c r="G76" s="42"/>
      <c r="H76" s="42"/>
      <c r="I76" s="34" t="s">
        <v>31</v>
      </c>
      <c r="J76" s="38" t="str">
        <f>E21</f>
        <v>Ing.Josef Slabý, Arnolec 30, Jamné 58827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>Fr.Neuwirth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124</v>
      </c>
      <c r="D79" s="182" t="s">
        <v>57</v>
      </c>
      <c r="E79" s="182" t="s">
        <v>53</v>
      </c>
      <c r="F79" s="182" t="s">
        <v>54</v>
      </c>
      <c r="G79" s="182" t="s">
        <v>125</v>
      </c>
      <c r="H79" s="182" t="s">
        <v>126</v>
      </c>
      <c r="I79" s="182" t="s">
        <v>127</v>
      </c>
      <c r="J79" s="182" t="s">
        <v>98</v>
      </c>
      <c r="K79" s="183" t="s">
        <v>128</v>
      </c>
      <c r="L79" s="184"/>
      <c r="M79" s="94" t="s">
        <v>19</v>
      </c>
      <c r="N79" s="95" t="s">
        <v>42</v>
      </c>
      <c r="O79" s="95" t="s">
        <v>129</v>
      </c>
      <c r="P79" s="95" t="s">
        <v>130</v>
      </c>
      <c r="Q79" s="95" t="s">
        <v>131</v>
      </c>
      <c r="R79" s="95" t="s">
        <v>132</v>
      </c>
      <c r="S79" s="95" t="s">
        <v>133</v>
      </c>
      <c r="T79" s="96" t="s">
        <v>134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135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71</v>
      </c>
      <c r="AU80" s="19" t="s">
        <v>99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71</v>
      </c>
      <c r="E81" s="193" t="s">
        <v>668</v>
      </c>
      <c r="F81" s="193" t="s">
        <v>90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SUM(P82:P88)</f>
        <v>0</v>
      </c>
      <c r="Q81" s="198"/>
      <c r="R81" s="199">
        <f>SUM(R82:R88)</f>
        <v>0</v>
      </c>
      <c r="S81" s="198"/>
      <c r="T81" s="200">
        <f>SUM(T82:T88)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168</v>
      </c>
      <c r="AT81" s="202" t="s">
        <v>71</v>
      </c>
      <c r="AU81" s="202" t="s">
        <v>72</v>
      </c>
      <c r="AY81" s="201" t="s">
        <v>138</v>
      </c>
      <c r="BK81" s="203">
        <f>SUM(BK82:BK88)</f>
        <v>0</v>
      </c>
    </row>
    <row r="82" s="2" customFormat="1">
      <c r="A82" s="40"/>
      <c r="B82" s="41"/>
      <c r="C82" s="206" t="s">
        <v>80</v>
      </c>
      <c r="D82" s="206" t="s">
        <v>141</v>
      </c>
      <c r="E82" s="207" t="s">
        <v>852</v>
      </c>
      <c r="F82" s="208" t="s">
        <v>853</v>
      </c>
      <c r="G82" s="209" t="s">
        <v>813</v>
      </c>
      <c r="H82" s="210">
        <v>1</v>
      </c>
      <c r="I82" s="211"/>
      <c r="J82" s="212">
        <f>ROUND(I82*H82,2)</f>
        <v>0</v>
      </c>
      <c r="K82" s="208" t="s">
        <v>854</v>
      </c>
      <c r="L82" s="46"/>
      <c r="M82" s="213" t="s">
        <v>19</v>
      </c>
      <c r="N82" s="214" t="s">
        <v>43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855</v>
      </c>
      <c r="AT82" s="217" t="s">
        <v>141</v>
      </c>
      <c r="AU82" s="217" t="s">
        <v>80</v>
      </c>
      <c r="AY82" s="19" t="s">
        <v>138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80</v>
      </c>
      <c r="BK82" s="218">
        <f>ROUND(I82*H82,2)</f>
        <v>0</v>
      </c>
      <c r="BL82" s="19" t="s">
        <v>855</v>
      </c>
      <c r="BM82" s="217" t="s">
        <v>856</v>
      </c>
    </row>
    <row r="83" s="2" customFormat="1" ht="90" customHeight="1">
      <c r="A83" s="40"/>
      <c r="B83" s="41"/>
      <c r="C83" s="206" t="s">
        <v>82</v>
      </c>
      <c r="D83" s="206" t="s">
        <v>141</v>
      </c>
      <c r="E83" s="207" t="s">
        <v>857</v>
      </c>
      <c r="F83" s="208" t="s">
        <v>858</v>
      </c>
      <c r="G83" s="209" t="s">
        <v>813</v>
      </c>
      <c r="H83" s="210">
        <v>1</v>
      </c>
      <c r="I83" s="211"/>
      <c r="J83" s="212">
        <f>ROUND(I83*H83,2)</f>
        <v>0</v>
      </c>
      <c r="K83" s="208" t="s">
        <v>854</v>
      </c>
      <c r="L83" s="46"/>
      <c r="M83" s="213" t="s">
        <v>19</v>
      </c>
      <c r="N83" s="214" t="s">
        <v>43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855</v>
      </c>
      <c r="AT83" s="217" t="s">
        <v>141</v>
      </c>
      <c r="AU83" s="217" t="s">
        <v>80</v>
      </c>
      <c r="AY83" s="19" t="s">
        <v>138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80</v>
      </c>
      <c r="BK83" s="218">
        <f>ROUND(I83*H83,2)</f>
        <v>0</v>
      </c>
      <c r="BL83" s="19" t="s">
        <v>855</v>
      </c>
      <c r="BM83" s="217" t="s">
        <v>859</v>
      </c>
    </row>
    <row r="84" s="2" customFormat="1" ht="33" customHeight="1">
      <c r="A84" s="40"/>
      <c r="B84" s="41"/>
      <c r="C84" s="206" t="s">
        <v>139</v>
      </c>
      <c r="D84" s="206" t="s">
        <v>141</v>
      </c>
      <c r="E84" s="207" t="s">
        <v>860</v>
      </c>
      <c r="F84" s="208" t="s">
        <v>861</v>
      </c>
      <c r="G84" s="209" t="s">
        <v>773</v>
      </c>
      <c r="H84" s="210">
        <v>1</v>
      </c>
      <c r="I84" s="211"/>
      <c r="J84" s="212">
        <f>ROUND(I84*H84,2)</f>
        <v>0</v>
      </c>
      <c r="K84" s="208" t="s">
        <v>854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855</v>
      </c>
      <c r="AT84" s="217" t="s">
        <v>141</v>
      </c>
      <c r="AU84" s="217" t="s">
        <v>80</v>
      </c>
      <c r="AY84" s="19" t="s">
        <v>138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855</v>
      </c>
      <c r="BM84" s="217" t="s">
        <v>862</v>
      </c>
    </row>
    <row r="85" s="2" customFormat="1">
      <c r="A85" s="40"/>
      <c r="B85" s="41"/>
      <c r="C85" s="206" t="s">
        <v>146</v>
      </c>
      <c r="D85" s="206" t="s">
        <v>141</v>
      </c>
      <c r="E85" s="207" t="s">
        <v>863</v>
      </c>
      <c r="F85" s="208" t="s">
        <v>864</v>
      </c>
      <c r="G85" s="209" t="s">
        <v>813</v>
      </c>
      <c r="H85" s="210">
        <v>1</v>
      </c>
      <c r="I85" s="211"/>
      <c r="J85" s="212">
        <f>ROUND(I85*H85,2)</f>
        <v>0</v>
      </c>
      <c r="K85" s="208" t="s">
        <v>854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855</v>
      </c>
      <c r="AT85" s="217" t="s">
        <v>141</v>
      </c>
      <c r="AU85" s="217" t="s">
        <v>80</v>
      </c>
      <c r="AY85" s="19" t="s">
        <v>138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855</v>
      </c>
      <c r="BM85" s="217" t="s">
        <v>865</v>
      </c>
    </row>
    <row r="86" s="2" customFormat="1" ht="44.25" customHeight="1">
      <c r="A86" s="40"/>
      <c r="B86" s="41"/>
      <c r="C86" s="206" t="s">
        <v>168</v>
      </c>
      <c r="D86" s="206" t="s">
        <v>141</v>
      </c>
      <c r="E86" s="207" t="s">
        <v>866</v>
      </c>
      <c r="F86" s="208" t="s">
        <v>867</v>
      </c>
      <c r="G86" s="209" t="s">
        <v>813</v>
      </c>
      <c r="H86" s="210">
        <v>1</v>
      </c>
      <c r="I86" s="211"/>
      <c r="J86" s="212">
        <f>ROUND(I86*H86,2)</f>
        <v>0</v>
      </c>
      <c r="K86" s="208" t="s">
        <v>854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855</v>
      </c>
      <c r="AT86" s="217" t="s">
        <v>141</v>
      </c>
      <c r="AU86" s="217" t="s">
        <v>80</v>
      </c>
      <c r="AY86" s="19" t="s">
        <v>138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855</v>
      </c>
      <c r="BM86" s="217" t="s">
        <v>868</v>
      </c>
    </row>
    <row r="87" s="2" customFormat="1">
      <c r="A87" s="40"/>
      <c r="B87" s="41"/>
      <c r="C87" s="206" t="s">
        <v>174</v>
      </c>
      <c r="D87" s="206" t="s">
        <v>141</v>
      </c>
      <c r="E87" s="207" t="s">
        <v>869</v>
      </c>
      <c r="F87" s="208" t="s">
        <v>870</v>
      </c>
      <c r="G87" s="209" t="s">
        <v>813</v>
      </c>
      <c r="H87" s="210">
        <v>1</v>
      </c>
      <c r="I87" s="211"/>
      <c r="J87" s="212">
        <f>ROUND(I87*H87,2)</f>
        <v>0</v>
      </c>
      <c r="K87" s="208" t="s">
        <v>854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855</v>
      </c>
      <c r="AT87" s="217" t="s">
        <v>141</v>
      </c>
      <c r="AU87" s="217" t="s">
        <v>80</v>
      </c>
      <c r="AY87" s="19" t="s">
        <v>138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855</v>
      </c>
      <c r="BM87" s="217" t="s">
        <v>871</v>
      </c>
    </row>
    <row r="88" s="2" customFormat="1" ht="16.5" customHeight="1">
      <c r="A88" s="40"/>
      <c r="B88" s="41"/>
      <c r="C88" s="206" t="s">
        <v>181</v>
      </c>
      <c r="D88" s="206" t="s">
        <v>141</v>
      </c>
      <c r="E88" s="207" t="s">
        <v>872</v>
      </c>
      <c r="F88" s="208" t="s">
        <v>873</v>
      </c>
      <c r="G88" s="209" t="s">
        <v>813</v>
      </c>
      <c r="H88" s="210">
        <v>1</v>
      </c>
      <c r="I88" s="211"/>
      <c r="J88" s="212">
        <f>ROUND(I88*H88,2)</f>
        <v>0</v>
      </c>
      <c r="K88" s="208" t="s">
        <v>854</v>
      </c>
      <c r="L88" s="46"/>
      <c r="M88" s="279" t="s">
        <v>19</v>
      </c>
      <c r="N88" s="280" t="s">
        <v>43</v>
      </c>
      <c r="O88" s="281"/>
      <c r="P88" s="282">
        <f>O88*H88</f>
        <v>0</v>
      </c>
      <c r="Q88" s="282">
        <v>0</v>
      </c>
      <c r="R88" s="282">
        <f>Q88*H88</f>
        <v>0</v>
      </c>
      <c r="S88" s="282">
        <v>0</v>
      </c>
      <c r="T88" s="28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855</v>
      </c>
      <c r="AT88" s="217" t="s">
        <v>141</v>
      </c>
      <c r="AU88" s="217" t="s">
        <v>80</v>
      </c>
      <c r="AY88" s="19" t="s">
        <v>138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855</v>
      </c>
      <c r="BM88" s="217" t="s">
        <v>874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HEtVRLwogg4qySo+7j+kMDjoTfYfMfNwctwn/iN48zsYmND2+GZypURW125T4+mb4aMBTQ7Q3eJ17UJStVDeiQ==" hashValue="VjkGNFuVRy1F9Jcaf88pHjG8cOM2YKbrM/Js31p2ZAfM4rJTgbPBVzFFW0s5VaIJb/j09KUePQCoI0KnGwmm+g==" algorithmName="SHA-512" password="CEE1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7" customFormat="1" ht="45" customHeight="1">
      <c r="B3" s="288"/>
      <c r="C3" s="289" t="s">
        <v>875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876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877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878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879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880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881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882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883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884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885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79</v>
      </c>
      <c r="F18" s="295" t="s">
        <v>886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887</v>
      </c>
      <c r="F19" s="295" t="s">
        <v>888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889</v>
      </c>
      <c r="F20" s="295" t="s">
        <v>890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89</v>
      </c>
      <c r="F21" s="295" t="s">
        <v>90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891</v>
      </c>
      <c r="F22" s="295" t="s">
        <v>892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893</v>
      </c>
      <c r="F23" s="295" t="s">
        <v>894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895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896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897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898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899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900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901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902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903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124</v>
      </c>
      <c r="F36" s="295"/>
      <c r="G36" s="295" t="s">
        <v>904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905</v>
      </c>
      <c r="F37" s="295"/>
      <c r="G37" s="295" t="s">
        <v>906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53</v>
      </c>
      <c r="F38" s="295"/>
      <c r="G38" s="295" t="s">
        <v>907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54</v>
      </c>
      <c r="F39" s="295"/>
      <c r="G39" s="295" t="s">
        <v>908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125</v>
      </c>
      <c r="F40" s="295"/>
      <c r="G40" s="295" t="s">
        <v>909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126</v>
      </c>
      <c r="F41" s="295"/>
      <c r="G41" s="295" t="s">
        <v>910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911</v>
      </c>
      <c r="F42" s="295"/>
      <c r="G42" s="295" t="s">
        <v>912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913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914</v>
      </c>
      <c r="F44" s="295"/>
      <c r="G44" s="295" t="s">
        <v>915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128</v>
      </c>
      <c r="F45" s="295"/>
      <c r="G45" s="295" t="s">
        <v>916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917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918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919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920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921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922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923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924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925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926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927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928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929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930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931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932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933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934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935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936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937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938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939</v>
      </c>
      <c r="D76" s="313"/>
      <c r="E76" s="313"/>
      <c r="F76" s="313" t="s">
        <v>940</v>
      </c>
      <c r="G76" s="314"/>
      <c r="H76" s="313" t="s">
        <v>54</v>
      </c>
      <c r="I76" s="313" t="s">
        <v>57</v>
      </c>
      <c r="J76" s="313" t="s">
        <v>941</v>
      </c>
      <c r="K76" s="312"/>
    </row>
    <row r="77" s="1" customFormat="1" ht="17.25" customHeight="1">
      <c r="B77" s="310"/>
      <c r="C77" s="315" t="s">
        <v>942</v>
      </c>
      <c r="D77" s="315"/>
      <c r="E77" s="315"/>
      <c r="F77" s="316" t="s">
        <v>943</v>
      </c>
      <c r="G77" s="317"/>
      <c r="H77" s="315"/>
      <c r="I77" s="315"/>
      <c r="J77" s="315" t="s">
        <v>944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53</v>
      </c>
      <c r="D79" s="320"/>
      <c r="E79" s="320"/>
      <c r="F79" s="321" t="s">
        <v>945</v>
      </c>
      <c r="G79" s="322"/>
      <c r="H79" s="298" t="s">
        <v>946</v>
      </c>
      <c r="I79" s="298" t="s">
        <v>947</v>
      </c>
      <c r="J79" s="298">
        <v>20</v>
      </c>
      <c r="K79" s="312"/>
    </row>
    <row r="80" s="1" customFormat="1" ht="15" customHeight="1">
      <c r="B80" s="310"/>
      <c r="C80" s="298" t="s">
        <v>948</v>
      </c>
      <c r="D80" s="298"/>
      <c r="E80" s="298"/>
      <c r="F80" s="321" t="s">
        <v>945</v>
      </c>
      <c r="G80" s="322"/>
      <c r="H80" s="298" t="s">
        <v>949</v>
      </c>
      <c r="I80" s="298" t="s">
        <v>947</v>
      </c>
      <c r="J80" s="298">
        <v>120</v>
      </c>
      <c r="K80" s="312"/>
    </row>
    <row r="81" s="1" customFormat="1" ht="15" customHeight="1">
      <c r="B81" s="323"/>
      <c r="C81" s="298" t="s">
        <v>950</v>
      </c>
      <c r="D81" s="298"/>
      <c r="E81" s="298"/>
      <c r="F81" s="321" t="s">
        <v>951</v>
      </c>
      <c r="G81" s="322"/>
      <c r="H81" s="298" t="s">
        <v>952</v>
      </c>
      <c r="I81" s="298" t="s">
        <v>947</v>
      </c>
      <c r="J81" s="298">
        <v>50</v>
      </c>
      <c r="K81" s="312"/>
    </row>
    <row r="82" s="1" customFormat="1" ht="15" customHeight="1">
      <c r="B82" s="323"/>
      <c r="C82" s="298" t="s">
        <v>953</v>
      </c>
      <c r="D82" s="298"/>
      <c r="E82" s="298"/>
      <c r="F82" s="321" t="s">
        <v>945</v>
      </c>
      <c r="G82" s="322"/>
      <c r="H82" s="298" t="s">
        <v>954</v>
      </c>
      <c r="I82" s="298" t="s">
        <v>955</v>
      </c>
      <c r="J82" s="298"/>
      <c r="K82" s="312"/>
    </row>
    <row r="83" s="1" customFormat="1" ht="15" customHeight="1">
      <c r="B83" s="323"/>
      <c r="C83" s="324" t="s">
        <v>956</v>
      </c>
      <c r="D83" s="324"/>
      <c r="E83" s="324"/>
      <c r="F83" s="325" t="s">
        <v>951</v>
      </c>
      <c r="G83" s="324"/>
      <c r="H83" s="324" t="s">
        <v>957</v>
      </c>
      <c r="I83" s="324" t="s">
        <v>947</v>
      </c>
      <c r="J83" s="324">
        <v>15</v>
      </c>
      <c r="K83" s="312"/>
    </row>
    <row r="84" s="1" customFormat="1" ht="15" customHeight="1">
      <c r="B84" s="323"/>
      <c r="C84" s="324" t="s">
        <v>958</v>
      </c>
      <c r="D84" s="324"/>
      <c r="E84" s="324"/>
      <c r="F84" s="325" t="s">
        <v>951</v>
      </c>
      <c r="G84" s="324"/>
      <c r="H84" s="324" t="s">
        <v>959</v>
      </c>
      <c r="I84" s="324" t="s">
        <v>947</v>
      </c>
      <c r="J84" s="324">
        <v>15</v>
      </c>
      <c r="K84" s="312"/>
    </row>
    <row r="85" s="1" customFormat="1" ht="15" customHeight="1">
      <c r="B85" s="323"/>
      <c r="C85" s="324" t="s">
        <v>960</v>
      </c>
      <c r="D85" s="324"/>
      <c r="E85" s="324"/>
      <c r="F85" s="325" t="s">
        <v>951</v>
      </c>
      <c r="G85" s="324"/>
      <c r="H85" s="324" t="s">
        <v>961</v>
      </c>
      <c r="I85" s="324" t="s">
        <v>947</v>
      </c>
      <c r="J85" s="324">
        <v>20</v>
      </c>
      <c r="K85" s="312"/>
    </row>
    <row r="86" s="1" customFormat="1" ht="15" customHeight="1">
      <c r="B86" s="323"/>
      <c r="C86" s="324" t="s">
        <v>962</v>
      </c>
      <c r="D86" s="324"/>
      <c r="E86" s="324"/>
      <c r="F86" s="325" t="s">
        <v>951</v>
      </c>
      <c r="G86" s="324"/>
      <c r="H86" s="324" t="s">
        <v>963</v>
      </c>
      <c r="I86" s="324" t="s">
        <v>947</v>
      </c>
      <c r="J86" s="324">
        <v>20</v>
      </c>
      <c r="K86" s="312"/>
    </row>
    <row r="87" s="1" customFormat="1" ht="15" customHeight="1">
      <c r="B87" s="323"/>
      <c r="C87" s="298" t="s">
        <v>964</v>
      </c>
      <c r="D87" s="298"/>
      <c r="E87" s="298"/>
      <c r="F87" s="321" t="s">
        <v>951</v>
      </c>
      <c r="G87" s="322"/>
      <c r="H87" s="298" t="s">
        <v>965</v>
      </c>
      <c r="I87" s="298" t="s">
        <v>947</v>
      </c>
      <c r="J87" s="298">
        <v>50</v>
      </c>
      <c r="K87" s="312"/>
    </row>
    <row r="88" s="1" customFormat="1" ht="15" customHeight="1">
      <c r="B88" s="323"/>
      <c r="C88" s="298" t="s">
        <v>966</v>
      </c>
      <c r="D88" s="298"/>
      <c r="E88" s="298"/>
      <c r="F88" s="321" t="s">
        <v>951</v>
      </c>
      <c r="G88" s="322"/>
      <c r="H88" s="298" t="s">
        <v>967</v>
      </c>
      <c r="I88" s="298" t="s">
        <v>947</v>
      </c>
      <c r="J88" s="298">
        <v>20</v>
      </c>
      <c r="K88" s="312"/>
    </row>
    <row r="89" s="1" customFormat="1" ht="15" customHeight="1">
      <c r="B89" s="323"/>
      <c r="C89" s="298" t="s">
        <v>968</v>
      </c>
      <c r="D89" s="298"/>
      <c r="E89" s="298"/>
      <c r="F89" s="321" t="s">
        <v>951</v>
      </c>
      <c r="G89" s="322"/>
      <c r="H89" s="298" t="s">
        <v>969</v>
      </c>
      <c r="I89" s="298" t="s">
        <v>947</v>
      </c>
      <c r="J89" s="298">
        <v>20</v>
      </c>
      <c r="K89" s="312"/>
    </row>
    <row r="90" s="1" customFormat="1" ht="15" customHeight="1">
      <c r="B90" s="323"/>
      <c r="C90" s="298" t="s">
        <v>970</v>
      </c>
      <c r="D90" s="298"/>
      <c r="E90" s="298"/>
      <c r="F90" s="321" t="s">
        <v>951</v>
      </c>
      <c r="G90" s="322"/>
      <c r="H90" s="298" t="s">
        <v>971</v>
      </c>
      <c r="I90" s="298" t="s">
        <v>947</v>
      </c>
      <c r="J90" s="298">
        <v>50</v>
      </c>
      <c r="K90" s="312"/>
    </row>
    <row r="91" s="1" customFormat="1" ht="15" customHeight="1">
      <c r="B91" s="323"/>
      <c r="C91" s="298" t="s">
        <v>972</v>
      </c>
      <c r="D91" s="298"/>
      <c r="E91" s="298"/>
      <c r="F91" s="321" t="s">
        <v>951</v>
      </c>
      <c r="G91" s="322"/>
      <c r="H91" s="298" t="s">
        <v>972</v>
      </c>
      <c r="I91" s="298" t="s">
        <v>947</v>
      </c>
      <c r="J91" s="298">
        <v>50</v>
      </c>
      <c r="K91" s="312"/>
    </row>
    <row r="92" s="1" customFormat="1" ht="15" customHeight="1">
      <c r="B92" s="323"/>
      <c r="C92" s="298" t="s">
        <v>973</v>
      </c>
      <c r="D92" s="298"/>
      <c r="E92" s="298"/>
      <c r="F92" s="321" t="s">
        <v>951</v>
      </c>
      <c r="G92" s="322"/>
      <c r="H92" s="298" t="s">
        <v>974</v>
      </c>
      <c r="I92" s="298" t="s">
        <v>947</v>
      </c>
      <c r="J92" s="298">
        <v>255</v>
      </c>
      <c r="K92" s="312"/>
    </row>
    <row r="93" s="1" customFormat="1" ht="15" customHeight="1">
      <c r="B93" s="323"/>
      <c r="C93" s="298" t="s">
        <v>975</v>
      </c>
      <c r="D93" s="298"/>
      <c r="E93" s="298"/>
      <c r="F93" s="321" t="s">
        <v>945</v>
      </c>
      <c r="G93" s="322"/>
      <c r="H93" s="298" t="s">
        <v>976</v>
      </c>
      <c r="I93" s="298" t="s">
        <v>977</v>
      </c>
      <c r="J93" s="298"/>
      <c r="K93" s="312"/>
    </row>
    <row r="94" s="1" customFormat="1" ht="15" customHeight="1">
      <c r="B94" s="323"/>
      <c r="C94" s="298" t="s">
        <v>978</v>
      </c>
      <c r="D94" s="298"/>
      <c r="E94" s="298"/>
      <c r="F94" s="321" t="s">
        <v>945</v>
      </c>
      <c r="G94" s="322"/>
      <c r="H94" s="298" t="s">
        <v>979</v>
      </c>
      <c r="I94" s="298" t="s">
        <v>980</v>
      </c>
      <c r="J94" s="298"/>
      <c r="K94" s="312"/>
    </row>
    <row r="95" s="1" customFormat="1" ht="15" customHeight="1">
      <c r="B95" s="323"/>
      <c r="C95" s="298" t="s">
        <v>981</v>
      </c>
      <c r="D95" s="298"/>
      <c r="E95" s="298"/>
      <c r="F95" s="321" t="s">
        <v>945</v>
      </c>
      <c r="G95" s="322"/>
      <c r="H95" s="298" t="s">
        <v>981</v>
      </c>
      <c r="I95" s="298" t="s">
        <v>980</v>
      </c>
      <c r="J95" s="298"/>
      <c r="K95" s="312"/>
    </row>
    <row r="96" s="1" customFormat="1" ht="15" customHeight="1">
      <c r="B96" s="323"/>
      <c r="C96" s="298" t="s">
        <v>38</v>
      </c>
      <c r="D96" s="298"/>
      <c r="E96" s="298"/>
      <c r="F96" s="321" t="s">
        <v>945</v>
      </c>
      <c r="G96" s="322"/>
      <c r="H96" s="298" t="s">
        <v>982</v>
      </c>
      <c r="I96" s="298" t="s">
        <v>980</v>
      </c>
      <c r="J96" s="298"/>
      <c r="K96" s="312"/>
    </row>
    <row r="97" s="1" customFormat="1" ht="15" customHeight="1">
      <c r="B97" s="323"/>
      <c r="C97" s="298" t="s">
        <v>48</v>
      </c>
      <c r="D97" s="298"/>
      <c r="E97" s="298"/>
      <c r="F97" s="321" t="s">
        <v>945</v>
      </c>
      <c r="G97" s="322"/>
      <c r="H97" s="298" t="s">
        <v>983</v>
      </c>
      <c r="I97" s="298" t="s">
        <v>980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984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939</v>
      </c>
      <c r="D103" s="313"/>
      <c r="E103" s="313"/>
      <c r="F103" s="313" t="s">
        <v>940</v>
      </c>
      <c r="G103" s="314"/>
      <c r="H103" s="313" t="s">
        <v>54</v>
      </c>
      <c r="I103" s="313" t="s">
        <v>57</v>
      </c>
      <c r="J103" s="313" t="s">
        <v>941</v>
      </c>
      <c r="K103" s="312"/>
    </row>
    <row r="104" s="1" customFormat="1" ht="17.25" customHeight="1">
      <c r="B104" s="310"/>
      <c r="C104" s="315" t="s">
        <v>942</v>
      </c>
      <c r="D104" s="315"/>
      <c r="E104" s="315"/>
      <c r="F104" s="316" t="s">
        <v>943</v>
      </c>
      <c r="G104" s="317"/>
      <c r="H104" s="315"/>
      <c r="I104" s="315"/>
      <c r="J104" s="315" t="s">
        <v>944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53</v>
      </c>
      <c r="D106" s="320"/>
      <c r="E106" s="320"/>
      <c r="F106" s="321" t="s">
        <v>945</v>
      </c>
      <c r="G106" s="298"/>
      <c r="H106" s="298" t="s">
        <v>985</v>
      </c>
      <c r="I106" s="298" t="s">
        <v>947</v>
      </c>
      <c r="J106" s="298">
        <v>20</v>
      </c>
      <c r="K106" s="312"/>
    </row>
    <row r="107" s="1" customFormat="1" ht="15" customHeight="1">
      <c r="B107" s="310"/>
      <c r="C107" s="298" t="s">
        <v>948</v>
      </c>
      <c r="D107" s="298"/>
      <c r="E107" s="298"/>
      <c r="F107" s="321" t="s">
        <v>945</v>
      </c>
      <c r="G107" s="298"/>
      <c r="H107" s="298" t="s">
        <v>985</v>
      </c>
      <c r="I107" s="298" t="s">
        <v>947</v>
      </c>
      <c r="J107" s="298">
        <v>120</v>
      </c>
      <c r="K107" s="312"/>
    </row>
    <row r="108" s="1" customFormat="1" ht="15" customHeight="1">
      <c r="B108" s="323"/>
      <c r="C108" s="298" t="s">
        <v>950</v>
      </c>
      <c r="D108" s="298"/>
      <c r="E108" s="298"/>
      <c r="F108" s="321" t="s">
        <v>951</v>
      </c>
      <c r="G108" s="298"/>
      <c r="H108" s="298" t="s">
        <v>985</v>
      </c>
      <c r="I108" s="298" t="s">
        <v>947</v>
      </c>
      <c r="J108" s="298">
        <v>50</v>
      </c>
      <c r="K108" s="312"/>
    </row>
    <row r="109" s="1" customFormat="1" ht="15" customHeight="1">
      <c r="B109" s="323"/>
      <c r="C109" s="298" t="s">
        <v>953</v>
      </c>
      <c r="D109" s="298"/>
      <c r="E109" s="298"/>
      <c r="F109" s="321" t="s">
        <v>945</v>
      </c>
      <c r="G109" s="298"/>
      <c r="H109" s="298" t="s">
        <v>985</v>
      </c>
      <c r="I109" s="298" t="s">
        <v>955</v>
      </c>
      <c r="J109" s="298"/>
      <c r="K109" s="312"/>
    </row>
    <row r="110" s="1" customFormat="1" ht="15" customHeight="1">
      <c r="B110" s="323"/>
      <c r="C110" s="298" t="s">
        <v>964</v>
      </c>
      <c r="D110" s="298"/>
      <c r="E110" s="298"/>
      <c r="F110" s="321" t="s">
        <v>951</v>
      </c>
      <c r="G110" s="298"/>
      <c r="H110" s="298" t="s">
        <v>985</v>
      </c>
      <c r="I110" s="298" t="s">
        <v>947</v>
      </c>
      <c r="J110" s="298">
        <v>50</v>
      </c>
      <c r="K110" s="312"/>
    </row>
    <row r="111" s="1" customFormat="1" ht="15" customHeight="1">
      <c r="B111" s="323"/>
      <c r="C111" s="298" t="s">
        <v>972</v>
      </c>
      <c r="D111" s="298"/>
      <c r="E111" s="298"/>
      <c r="F111" s="321" t="s">
        <v>951</v>
      </c>
      <c r="G111" s="298"/>
      <c r="H111" s="298" t="s">
        <v>985</v>
      </c>
      <c r="I111" s="298" t="s">
        <v>947</v>
      </c>
      <c r="J111" s="298">
        <v>50</v>
      </c>
      <c r="K111" s="312"/>
    </row>
    <row r="112" s="1" customFormat="1" ht="15" customHeight="1">
      <c r="B112" s="323"/>
      <c r="C112" s="298" t="s">
        <v>970</v>
      </c>
      <c r="D112" s="298"/>
      <c r="E112" s="298"/>
      <c r="F112" s="321" t="s">
        <v>951</v>
      </c>
      <c r="G112" s="298"/>
      <c r="H112" s="298" t="s">
        <v>985</v>
      </c>
      <c r="I112" s="298" t="s">
        <v>947</v>
      </c>
      <c r="J112" s="298">
        <v>50</v>
      </c>
      <c r="K112" s="312"/>
    </row>
    <row r="113" s="1" customFormat="1" ht="15" customHeight="1">
      <c r="B113" s="323"/>
      <c r="C113" s="298" t="s">
        <v>53</v>
      </c>
      <c r="D113" s="298"/>
      <c r="E113" s="298"/>
      <c r="F113" s="321" t="s">
        <v>945</v>
      </c>
      <c r="G113" s="298"/>
      <c r="H113" s="298" t="s">
        <v>986</v>
      </c>
      <c r="I113" s="298" t="s">
        <v>947</v>
      </c>
      <c r="J113" s="298">
        <v>20</v>
      </c>
      <c r="K113" s="312"/>
    </row>
    <row r="114" s="1" customFormat="1" ht="15" customHeight="1">
      <c r="B114" s="323"/>
      <c r="C114" s="298" t="s">
        <v>987</v>
      </c>
      <c r="D114" s="298"/>
      <c r="E114" s="298"/>
      <c r="F114" s="321" t="s">
        <v>945</v>
      </c>
      <c r="G114" s="298"/>
      <c r="H114" s="298" t="s">
        <v>988</v>
      </c>
      <c r="I114" s="298" t="s">
        <v>947</v>
      </c>
      <c r="J114" s="298">
        <v>120</v>
      </c>
      <c r="K114" s="312"/>
    </row>
    <row r="115" s="1" customFormat="1" ht="15" customHeight="1">
      <c r="B115" s="323"/>
      <c r="C115" s="298" t="s">
        <v>38</v>
      </c>
      <c r="D115" s="298"/>
      <c r="E115" s="298"/>
      <c r="F115" s="321" t="s">
        <v>945</v>
      </c>
      <c r="G115" s="298"/>
      <c r="H115" s="298" t="s">
        <v>989</v>
      </c>
      <c r="I115" s="298" t="s">
        <v>980</v>
      </c>
      <c r="J115" s="298"/>
      <c r="K115" s="312"/>
    </row>
    <row r="116" s="1" customFormat="1" ht="15" customHeight="1">
      <c r="B116" s="323"/>
      <c r="C116" s="298" t="s">
        <v>48</v>
      </c>
      <c r="D116" s="298"/>
      <c r="E116" s="298"/>
      <c r="F116" s="321" t="s">
        <v>945</v>
      </c>
      <c r="G116" s="298"/>
      <c r="H116" s="298" t="s">
        <v>990</v>
      </c>
      <c r="I116" s="298" t="s">
        <v>980</v>
      </c>
      <c r="J116" s="298"/>
      <c r="K116" s="312"/>
    </row>
    <row r="117" s="1" customFormat="1" ht="15" customHeight="1">
      <c r="B117" s="323"/>
      <c r="C117" s="298" t="s">
        <v>57</v>
      </c>
      <c r="D117" s="298"/>
      <c r="E117" s="298"/>
      <c r="F117" s="321" t="s">
        <v>945</v>
      </c>
      <c r="G117" s="298"/>
      <c r="H117" s="298" t="s">
        <v>991</v>
      </c>
      <c r="I117" s="298" t="s">
        <v>992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993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939</v>
      </c>
      <c r="D123" s="313"/>
      <c r="E123" s="313"/>
      <c r="F123" s="313" t="s">
        <v>940</v>
      </c>
      <c r="G123" s="314"/>
      <c r="H123" s="313" t="s">
        <v>54</v>
      </c>
      <c r="I123" s="313" t="s">
        <v>57</v>
      </c>
      <c r="J123" s="313" t="s">
        <v>941</v>
      </c>
      <c r="K123" s="342"/>
    </row>
    <row r="124" s="1" customFormat="1" ht="17.25" customHeight="1">
      <c r="B124" s="341"/>
      <c r="C124" s="315" t="s">
        <v>942</v>
      </c>
      <c r="D124" s="315"/>
      <c r="E124" s="315"/>
      <c r="F124" s="316" t="s">
        <v>943</v>
      </c>
      <c r="G124" s="317"/>
      <c r="H124" s="315"/>
      <c r="I124" s="315"/>
      <c r="J124" s="315" t="s">
        <v>944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948</v>
      </c>
      <c r="D126" s="320"/>
      <c r="E126" s="320"/>
      <c r="F126" s="321" t="s">
        <v>945</v>
      </c>
      <c r="G126" s="298"/>
      <c r="H126" s="298" t="s">
        <v>985</v>
      </c>
      <c r="I126" s="298" t="s">
        <v>947</v>
      </c>
      <c r="J126" s="298">
        <v>120</v>
      </c>
      <c r="K126" s="346"/>
    </row>
    <row r="127" s="1" customFormat="1" ht="15" customHeight="1">
      <c r="B127" s="343"/>
      <c r="C127" s="298" t="s">
        <v>994</v>
      </c>
      <c r="D127" s="298"/>
      <c r="E127" s="298"/>
      <c r="F127" s="321" t="s">
        <v>945</v>
      </c>
      <c r="G127" s="298"/>
      <c r="H127" s="298" t="s">
        <v>995</v>
      </c>
      <c r="I127" s="298" t="s">
        <v>947</v>
      </c>
      <c r="J127" s="298" t="s">
        <v>996</v>
      </c>
      <c r="K127" s="346"/>
    </row>
    <row r="128" s="1" customFormat="1" ht="15" customHeight="1">
      <c r="B128" s="343"/>
      <c r="C128" s="298" t="s">
        <v>893</v>
      </c>
      <c r="D128" s="298"/>
      <c r="E128" s="298"/>
      <c r="F128" s="321" t="s">
        <v>945</v>
      </c>
      <c r="G128" s="298"/>
      <c r="H128" s="298" t="s">
        <v>997</v>
      </c>
      <c r="I128" s="298" t="s">
        <v>947</v>
      </c>
      <c r="J128" s="298" t="s">
        <v>996</v>
      </c>
      <c r="K128" s="346"/>
    </row>
    <row r="129" s="1" customFormat="1" ht="15" customHeight="1">
      <c r="B129" s="343"/>
      <c r="C129" s="298" t="s">
        <v>956</v>
      </c>
      <c r="D129" s="298"/>
      <c r="E129" s="298"/>
      <c r="F129" s="321" t="s">
        <v>951</v>
      </c>
      <c r="G129" s="298"/>
      <c r="H129" s="298" t="s">
        <v>957</v>
      </c>
      <c r="I129" s="298" t="s">
        <v>947</v>
      </c>
      <c r="J129" s="298">
        <v>15</v>
      </c>
      <c r="K129" s="346"/>
    </row>
    <row r="130" s="1" customFormat="1" ht="15" customHeight="1">
      <c r="B130" s="343"/>
      <c r="C130" s="324" t="s">
        <v>958</v>
      </c>
      <c r="D130" s="324"/>
      <c r="E130" s="324"/>
      <c r="F130" s="325" t="s">
        <v>951</v>
      </c>
      <c r="G130" s="324"/>
      <c r="H130" s="324" t="s">
        <v>959</v>
      </c>
      <c r="I130" s="324" t="s">
        <v>947</v>
      </c>
      <c r="J130" s="324">
        <v>15</v>
      </c>
      <c r="K130" s="346"/>
    </row>
    <row r="131" s="1" customFormat="1" ht="15" customHeight="1">
      <c r="B131" s="343"/>
      <c r="C131" s="324" t="s">
        <v>960</v>
      </c>
      <c r="D131" s="324"/>
      <c r="E131" s="324"/>
      <c r="F131" s="325" t="s">
        <v>951</v>
      </c>
      <c r="G131" s="324"/>
      <c r="H131" s="324" t="s">
        <v>961</v>
      </c>
      <c r="I131" s="324" t="s">
        <v>947</v>
      </c>
      <c r="J131" s="324">
        <v>20</v>
      </c>
      <c r="K131" s="346"/>
    </row>
    <row r="132" s="1" customFormat="1" ht="15" customHeight="1">
      <c r="B132" s="343"/>
      <c r="C132" s="324" t="s">
        <v>962</v>
      </c>
      <c r="D132" s="324"/>
      <c r="E132" s="324"/>
      <c r="F132" s="325" t="s">
        <v>951</v>
      </c>
      <c r="G132" s="324"/>
      <c r="H132" s="324" t="s">
        <v>963</v>
      </c>
      <c r="I132" s="324" t="s">
        <v>947</v>
      </c>
      <c r="J132" s="324">
        <v>20</v>
      </c>
      <c r="K132" s="346"/>
    </row>
    <row r="133" s="1" customFormat="1" ht="15" customHeight="1">
      <c r="B133" s="343"/>
      <c r="C133" s="298" t="s">
        <v>950</v>
      </c>
      <c r="D133" s="298"/>
      <c r="E133" s="298"/>
      <c r="F133" s="321" t="s">
        <v>951</v>
      </c>
      <c r="G133" s="298"/>
      <c r="H133" s="298" t="s">
        <v>985</v>
      </c>
      <c r="I133" s="298" t="s">
        <v>947</v>
      </c>
      <c r="J133" s="298">
        <v>50</v>
      </c>
      <c r="K133" s="346"/>
    </row>
    <row r="134" s="1" customFormat="1" ht="15" customHeight="1">
      <c r="B134" s="343"/>
      <c r="C134" s="298" t="s">
        <v>964</v>
      </c>
      <c r="D134" s="298"/>
      <c r="E134" s="298"/>
      <c r="F134" s="321" t="s">
        <v>951</v>
      </c>
      <c r="G134" s="298"/>
      <c r="H134" s="298" t="s">
        <v>985</v>
      </c>
      <c r="I134" s="298" t="s">
        <v>947</v>
      </c>
      <c r="J134" s="298">
        <v>50</v>
      </c>
      <c r="K134" s="346"/>
    </row>
    <row r="135" s="1" customFormat="1" ht="15" customHeight="1">
      <c r="B135" s="343"/>
      <c r="C135" s="298" t="s">
        <v>970</v>
      </c>
      <c r="D135" s="298"/>
      <c r="E135" s="298"/>
      <c r="F135" s="321" t="s">
        <v>951</v>
      </c>
      <c r="G135" s="298"/>
      <c r="H135" s="298" t="s">
        <v>985</v>
      </c>
      <c r="I135" s="298" t="s">
        <v>947</v>
      </c>
      <c r="J135" s="298">
        <v>50</v>
      </c>
      <c r="K135" s="346"/>
    </row>
    <row r="136" s="1" customFormat="1" ht="15" customHeight="1">
      <c r="B136" s="343"/>
      <c r="C136" s="298" t="s">
        <v>972</v>
      </c>
      <c r="D136" s="298"/>
      <c r="E136" s="298"/>
      <c r="F136" s="321" t="s">
        <v>951</v>
      </c>
      <c r="G136" s="298"/>
      <c r="H136" s="298" t="s">
        <v>985</v>
      </c>
      <c r="I136" s="298" t="s">
        <v>947</v>
      </c>
      <c r="J136" s="298">
        <v>50</v>
      </c>
      <c r="K136" s="346"/>
    </row>
    <row r="137" s="1" customFormat="1" ht="15" customHeight="1">
      <c r="B137" s="343"/>
      <c r="C137" s="298" t="s">
        <v>973</v>
      </c>
      <c r="D137" s="298"/>
      <c r="E137" s="298"/>
      <c r="F137" s="321" t="s">
        <v>951</v>
      </c>
      <c r="G137" s="298"/>
      <c r="H137" s="298" t="s">
        <v>998</v>
      </c>
      <c r="I137" s="298" t="s">
        <v>947</v>
      </c>
      <c r="J137" s="298">
        <v>255</v>
      </c>
      <c r="K137" s="346"/>
    </row>
    <row r="138" s="1" customFormat="1" ht="15" customHeight="1">
      <c r="B138" s="343"/>
      <c r="C138" s="298" t="s">
        <v>975</v>
      </c>
      <c r="D138" s="298"/>
      <c r="E138" s="298"/>
      <c r="F138" s="321" t="s">
        <v>945</v>
      </c>
      <c r="G138" s="298"/>
      <c r="H138" s="298" t="s">
        <v>999</v>
      </c>
      <c r="I138" s="298" t="s">
        <v>977</v>
      </c>
      <c r="J138" s="298"/>
      <c r="K138" s="346"/>
    </row>
    <row r="139" s="1" customFormat="1" ht="15" customHeight="1">
      <c r="B139" s="343"/>
      <c r="C139" s="298" t="s">
        <v>978</v>
      </c>
      <c r="D139" s="298"/>
      <c r="E139" s="298"/>
      <c r="F139" s="321" t="s">
        <v>945</v>
      </c>
      <c r="G139" s="298"/>
      <c r="H139" s="298" t="s">
        <v>1000</v>
      </c>
      <c r="I139" s="298" t="s">
        <v>980</v>
      </c>
      <c r="J139" s="298"/>
      <c r="K139" s="346"/>
    </row>
    <row r="140" s="1" customFormat="1" ht="15" customHeight="1">
      <c r="B140" s="343"/>
      <c r="C140" s="298" t="s">
        <v>981</v>
      </c>
      <c r="D140" s="298"/>
      <c r="E140" s="298"/>
      <c r="F140" s="321" t="s">
        <v>945</v>
      </c>
      <c r="G140" s="298"/>
      <c r="H140" s="298" t="s">
        <v>981</v>
      </c>
      <c r="I140" s="298" t="s">
        <v>980</v>
      </c>
      <c r="J140" s="298"/>
      <c r="K140" s="346"/>
    </row>
    <row r="141" s="1" customFormat="1" ht="15" customHeight="1">
      <c r="B141" s="343"/>
      <c r="C141" s="298" t="s">
        <v>38</v>
      </c>
      <c r="D141" s="298"/>
      <c r="E141" s="298"/>
      <c r="F141" s="321" t="s">
        <v>945</v>
      </c>
      <c r="G141" s="298"/>
      <c r="H141" s="298" t="s">
        <v>1001</v>
      </c>
      <c r="I141" s="298" t="s">
        <v>980</v>
      </c>
      <c r="J141" s="298"/>
      <c r="K141" s="346"/>
    </row>
    <row r="142" s="1" customFormat="1" ht="15" customHeight="1">
      <c r="B142" s="343"/>
      <c r="C142" s="298" t="s">
        <v>1002</v>
      </c>
      <c r="D142" s="298"/>
      <c r="E142" s="298"/>
      <c r="F142" s="321" t="s">
        <v>945</v>
      </c>
      <c r="G142" s="298"/>
      <c r="H142" s="298" t="s">
        <v>1003</v>
      </c>
      <c r="I142" s="298" t="s">
        <v>980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1004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939</v>
      </c>
      <c r="D148" s="313"/>
      <c r="E148" s="313"/>
      <c r="F148" s="313" t="s">
        <v>940</v>
      </c>
      <c r="G148" s="314"/>
      <c r="H148" s="313" t="s">
        <v>54</v>
      </c>
      <c r="I148" s="313" t="s">
        <v>57</v>
      </c>
      <c r="J148" s="313" t="s">
        <v>941</v>
      </c>
      <c r="K148" s="312"/>
    </row>
    <row r="149" s="1" customFormat="1" ht="17.25" customHeight="1">
      <c r="B149" s="310"/>
      <c r="C149" s="315" t="s">
        <v>942</v>
      </c>
      <c r="D149" s="315"/>
      <c r="E149" s="315"/>
      <c r="F149" s="316" t="s">
        <v>943</v>
      </c>
      <c r="G149" s="317"/>
      <c r="H149" s="315"/>
      <c r="I149" s="315"/>
      <c r="J149" s="315" t="s">
        <v>944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948</v>
      </c>
      <c r="D151" s="298"/>
      <c r="E151" s="298"/>
      <c r="F151" s="351" t="s">
        <v>945</v>
      </c>
      <c r="G151" s="298"/>
      <c r="H151" s="350" t="s">
        <v>985</v>
      </c>
      <c r="I151" s="350" t="s">
        <v>947</v>
      </c>
      <c r="J151" s="350">
        <v>120</v>
      </c>
      <c r="K151" s="346"/>
    </row>
    <row r="152" s="1" customFormat="1" ht="15" customHeight="1">
      <c r="B152" s="323"/>
      <c r="C152" s="350" t="s">
        <v>994</v>
      </c>
      <c r="D152" s="298"/>
      <c r="E152" s="298"/>
      <c r="F152" s="351" t="s">
        <v>945</v>
      </c>
      <c r="G152" s="298"/>
      <c r="H152" s="350" t="s">
        <v>1005</v>
      </c>
      <c r="I152" s="350" t="s">
        <v>947</v>
      </c>
      <c r="J152" s="350" t="s">
        <v>996</v>
      </c>
      <c r="K152" s="346"/>
    </row>
    <row r="153" s="1" customFormat="1" ht="15" customHeight="1">
      <c r="B153" s="323"/>
      <c r="C153" s="350" t="s">
        <v>893</v>
      </c>
      <c r="D153" s="298"/>
      <c r="E153" s="298"/>
      <c r="F153" s="351" t="s">
        <v>945</v>
      </c>
      <c r="G153" s="298"/>
      <c r="H153" s="350" t="s">
        <v>1006</v>
      </c>
      <c r="I153" s="350" t="s">
        <v>947</v>
      </c>
      <c r="J153" s="350" t="s">
        <v>996</v>
      </c>
      <c r="K153" s="346"/>
    </row>
    <row r="154" s="1" customFormat="1" ht="15" customHeight="1">
      <c r="B154" s="323"/>
      <c r="C154" s="350" t="s">
        <v>950</v>
      </c>
      <c r="D154" s="298"/>
      <c r="E154" s="298"/>
      <c r="F154" s="351" t="s">
        <v>951</v>
      </c>
      <c r="G154" s="298"/>
      <c r="H154" s="350" t="s">
        <v>985</v>
      </c>
      <c r="I154" s="350" t="s">
        <v>947</v>
      </c>
      <c r="J154" s="350">
        <v>50</v>
      </c>
      <c r="K154" s="346"/>
    </row>
    <row r="155" s="1" customFormat="1" ht="15" customHeight="1">
      <c r="B155" s="323"/>
      <c r="C155" s="350" t="s">
        <v>953</v>
      </c>
      <c r="D155" s="298"/>
      <c r="E155" s="298"/>
      <c r="F155" s="351" t="s">
        <v>945</v>
      </c>
      <c r="G155" s="298"/>
      <c r="H155" s="350" t="s">
        <v>985</v>
      </c>
      <c r="I155" s="350" t="s">
        <v>955</v>
      </c>
      <c r="J155" s="350"/>
      <c r="K155" s="346"/>
    </row>
    <row r="156" s="1" customFormat="1" ht="15" customHeight="1">
      <c r="B156" s="323"/>
      <c r="C156" s="350" t="s">
        <v>964</v>
      </c>
      <c r="D156" s="298"/>
      <c r="E156" s="298"/>
      <c r="F156" s="351" t="s">
        <v>951</v>
      </c>
      <c r="G156" s="298"/>
      <c r="H156" s="350" t="s">
        <v>985</v>
      </c>
      <c r="I156" s="350" t="s">
        <v>947</v>
      </c>
      <c r="J156" s="350">
        <v>50</v>
      </c>
      <c r="K156" s="346"/>
    </row>
    <row r="157" s="1" customFormat="1" ht="15" customHeight="1">
      <c r="B157" s="323"/>
      <c r="C157" s="350" t="s">
        <v>972</v>
      </c>
      <c r="D157" s="298"/>
      <c r="E157" s="298"/>
      <c r="F157" s="351" t="s">
        <v>951</v>
      </c>
      <c r="G157" s="298"/>
      <c r="H157" s="350" t="s">
        <v>985</v>
      </c>
      <c r="I157" s="350" t="s">
        <v>947</v>
      </c>
      <c r="J157" s="350">
        <v>50</v>
      </c>
      <c r="K157" s="346"/>
    </row>
    <row r="158" s="1" customFormat="1" ht="15" customHeight="1">
      <c r="B158" s="323"/>
      <c r="C158" s="350" t="s">
        <v>970</v>
      </c>
      <c r="D158" s="298"/>
      <c r="E158" s="298"/>
      <c r="F158" s="351" t="s">
        <v>951</v>
      </c>
      <c r="G158" s="298"/>
      <c r="H158" s="350" t="s">
        <v>985</v>
      </c>
      <c r="I158" s="350" t="s">
        <v>947</v>
      </c>
      <c r="J158" s="350">
        <v>50</v>
      </c>
      <c r="K158" s="346"/>
    </row>
    <row r="159" s="1" customFormat="1" ht="15" customHeight="1">
      <c r="B159" s="323"/>
      <c r="C159" s="350" t="s">
        <v>97</v>
      </c>
      <c r="D159" s="298"/>
      <c r="E159" s="298"/>
      <c r="F159" s="351" t="s">
        <v>945</v>
      </c>
      <c r="G159" s="298"/>
      <c r="H159" s="350" t="s">
        <v>1007</v>
      </c>
      <c r="I159" s="350" t="s">
        <v>947</v>
      </c>
      <c r="J159" s="350" t="s">
        <v>1008</v>
      </c>
      <c r="K159" s="346"/>
    </row>
    <row r="160" s="1" customFormat="1" ht="15" customHeight="1">
      <c r="B160" s="323"/>
      <c r="C160" s="350" t="s">
        <v>1009</v>
      </c>
      <c r="D160" s="298"/>
      <c r="E160" s="298"/>
      <c r="F160" s="351" t="s">
        <v>945</v>
      </c>
      <c r="G160" s="298"/>
      <c r="H160" s="350" t="s">
        <v>1010</v>
      </c>
      <c r="I160" s="350" t="s">
        <v>980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1011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939</v>
      </c>
      <c r="D166" s="313"/>
      <c r="E166" s="313"/>
      <c r="F166" s="313" t="s">
        <v>940</v>
      </c>
      <c r="G166" s="355"/>
      <c r="H166" s="356" t="s">
        <v>54</v>
      </c>
      <c r="I166" s="356" t="s">
        <v>57</v>
      </c>
      <c r="J166" s="313" t="s">
        <v>941</v>
      </c>
      <c r="K166" s="290"/>
    </row>
    <row r="167" s="1" customFormat="1" ht="17.25" customHeight="1">
      <c r="B167" s="291"/>
      <c r="C167" s="315" t="s">
        <v>942</v>
      </c>
      <c r="D167" s="315"/>
      <c r="E167" s="315"/>
      <c r="F167" s="316" t="s">
        <v>943</v>
      </c>
      <c r="G167" s="357"/>
      <c r="H167" s="358"/>
      <c r="I167" s="358"/>
      <c r="J167" s="315" t="s">
        <v>944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948</v>
      </c>
      <c r="D169" s="298"/>
      <c r="E169" s="298"/>
      <c r="F169" s="321" t="s">
        <v>945</v>
      </c>
      <c r="G169" s="298"/>
      <c r="H169" s="298" t="s">
        <v>985</v>
      </c>
      <c r="I169" s="298" t="s">
        <v>947</v>
      </c>
      <c r="J169" s="298">
        <v>120</v>
      </c>
      <c r="K169" s="346"/>
    </row>
    <row r="170" s="1" customFormat="1" ht="15" customHeight="1">
      <c r="B170" s="323"/>
      <c r="C170" s="298" t="s">
        <v>994</v>
      </c>
      <c r="D170" s="298"/>
      <c r="E170" s="298"/>
      <c r="F170" s="321" t="s">
        <v>945</v>
      </c>
      <c r="G170" s="298"/>
      <c r="H170" s="298" t="s">
        <v>995</v>
      </c>
      <c r="I170" s="298" t="s">
        <v>947</v>
      </c>
      <c r="J170" s="298" t="s">
        <v>996</v>
      </c>
      <c r="K170" s="346"/>
    </row>
    <row r="171" s="1" customFormat="1" ht="15" customHeight="1">
      <c r="B171" s="323"/>
      <c r="C171" s="298" t="s">
        <v>893</v>
      </c>
      <c r="D171" s="298"/>
      <c r="E171" s="298"/>
      <c r="F171" s="321" t="s">
        <v>945</v>
      </c>
      <c r="G171" s="298"/>
      <c r="H171" s="298" t="s">
        <v>1012</v>
      </c>
      <c r="I171" s="298" t="s">
        <v>947</v>
      </c>
      <c r="J171" s="298" t="s">
        <v>996</v>
      </c>
      <c r="K171" s="346"/>
    </row>
    <row r="172" s="1" customFormat="1" ht="15" customHeight="1">
      <c r="B172" s="323"/>
      <c r="C172" s="298" t="s">
        <v>950</v>
      </c>
      <c r="D172" s="298"/>
      <c r="E172" s="298"/>
      <c r="F172" s="321" t="s">
        <v>951</v>
      </c>
      <c r="G172" s="298"/>
      <c r="H172" s="298" t="s">
        <v>1012</v>
      </c>
      <c r="I172" s="298" t="s">
        <v>947</v>
      </c>
      <c r="J172" s="298">
        <v>50</v>
      </c>
      <c r="K172" s="346"/>
    </row>
    <row r="173" s="1" customFormat="1" ht="15" customHeight="1">
      <c r="B173" s="323"/>
      <c r="C173" s="298" t="s">
        <v>953</v>
      </c>
      <c r="D173" s="298"/>
      <c r="E173" s="298"/>
      <c r="F173" s="321" t="s">
        <v>945</v>
      </c>
      <c r="G173" s="298"/>
      <c r="H173" s="298" t="s">
        <v>1012</v>
      </c>
      <c r="I173" s="298" t="s">
        <v>955</v>
      </c>
      <c r="J173" s="298"/>
      <c r="K173" s="346"/>
    </row>
    <row r="174" s="1" customFormat="1" ht="15" customHeight="1">
      <c r="B174" s="323"/>
      <c r="C174" s="298" t="s">
        <v>964</v>
      </c>
      <c r="D174" s="298"/>
      <c r="E174" s="298"/>
      <c r="F174" s="321" t="s">
        <v>951</v>
      </c>
      <c r="G174" s="298"/>
      <c r="H174" s="298" t="s">
        <v>1012</v>
      </c>
      <c r="I174" s="298" t="s">
        <v>947</v>
      </c>
      <c r="J174" s="298">
        <v>50</v>
      </c>
      <c r="K174" s="346"/>
    </row>
    <row r="175" s="1" customFormat="1" ht="15" customHeight="1">
      <c r="B175" s="323"/>
      <c r="C175" s="298" t="s">
        <v>972</v>
      </c>
      <c r="D175" s="298"/>
      <c r="E175" s="298"/>
      <c r="F175" s="321" t="s">
        <v>951</v>
      </c>
      <c r="G175" s="298"/>
      <c r="H175" s="298" t="s">
        <v>1012</v>
      </c>
      <c r="I175" s="298" t="s">
        <v>947</v>
      </c>
      <c r="J175" s="298">
        <v>50</v>
      </c>
      <c r="K175" s="346"/>
    </row>
    <row r="176" s="1" customFormat="1" ht="15" customHeight="1">
      <c r="B176" s="323"/>
      <c r="C176" s="298" t="s">
        <v>970</v>
      </c>
      <c r="D176" s="298"/>
      <c r="E176" s="298"/>
      <c r="F176" s="321" t="s">
        <v>951</v>
      </c>
      <c r="G176" s="298"/>
      <c r="H176" s="298" t="s">
        <v>1012</v>
      </c>
      <c r="I176" s="298" t="s">
        <v>947</v>
      </c>
      <c r="J176" s="298">
        <v>50</v>
      </c>
      <c r="K176" s="346"/>
    </row>
    <row r="177" s="1" customFormat="1" ht="15" customHeight="1">
      <c r="B177" s="323"/>
      <c r="C177" s="298" t="s">
        <v>124</v>
      </c>
      <c r="D177" s="298"/>
      <c r="E177" s="298"/>
      <c r="F177" s="321" t="s">
        <v>945</v>
      </c>
      <c r="G177" s="298"/>
      <c r="H177" s="298" t="s">
        <v>1013</v>
      </c>
      <c r="I177" s="298" t="s">
        <v>1014</v>
      </c>
      <c r="J177" s="298"/>
      <c r="K177" s="346"/>
    </row>
    <row r="178" s="1" customFormat="1" ht="15" customHeight="1">
      <c r="B178" s="323"/>
      <c r="C178" s="298" t="s">
        <v>57</v>
      </c>
      <c r="D178" s="298"/>
      <c r="E178" s="298"/>
      <c r="F178" s="321" t="s">
        <v>945</v>
      </c>
      <c r="G178" s="298"/>
      <c r="H178" s="298" t="s">
        <v>1015</v>
      </c>
      <c r="I178" s="298" t="s">
        <v>1016</v>
      </c>
      <c r="J178" s="298">
        <v>1</v>
      </c>
      <c r="K178" s="346"/>
    </row>
    <row r="179" s="1" customFormat="1" ht="15" customHeight="1">
      <c r="B179" s="323"/>
      <c r="C179" s="298" t="s">
        <v>53</v>
      </c>
      <c r="D179" s="298"/>
      <c r="E179" s="298"/>
      <c r="F179" s="321" t="s">
        <v>945</v>
      </c>
      <c r="G179" s="298"/>
      <c r="H179" s="298" t="s">
        <v>1017</v>
      </c>
      <c r="I179" s="298" t="s">
        <v>947</v>
      </c>
      <c r="J179" s="298">
        <v>20</v>
      </c>
      <c r="K179" s="346"/>
    </row>
    <row r="180" s="1" customFormat="1" ht="15" customHeight="1">
      <c r="B180" s="323"/>
      <c r="C180" s="298" t="s">
        <v>54</v>
      </c>
      <c r="D180" s="298"/>
      <c r="E180" s="298"/>
      <c r="F180" s="321" t="s">
        <v>945</v>
      </c>
      <c r="G180" s="298"/>
      <c r="H180" s="298" t="s">
        <v>1018</v>
      </c>
      <c r="I180" s="298" t="s">
        <v>947</v>
      </c>
      <c r="J180" s="298">
        <v>255</v>
      </c>
      <c r="K180" s="346"/>
    </row>
    <row r="181" s="1" customFormat="1" ht="15" customHeight="1">
      <c r="B181" s="323"/>
      <c r="C181" s="298" t="s">
        <v>125</v>
      </c>
      <c r="D181" s="298"/>
      <c r="E181" s="298"/>
      <c r="F181" s="321" t="s">
        <v>945</v>
      </c>
      <c r="G181" s="298"/>
      <c r="H181" s="298" t="s">
        <v>909</v>
      </c>
      <c r="I181" s="298" t="s">
        <v>947</v>
      </c>
      <c r="J181" s="298">
        <v>10</v>
      </c>
      <c r="K181" s="346"/>
    </row>
    <row r="182" s="1" customFormat="1" ht="15" customHeight="1">
      <c r="B182" s="323"/>
      <c r="C182" s="298" t="s">
        <v>126</v>
      </c>
      <c r="D182" s="298"/>
      <c r="E182" s="298"/>
      <c r="F182" s="321" t="s">
        <v>945</v>
      </c>
      <c r="G182" s="298"/>
      <c r="H182" s="298" t="s">
        <v>1019</v>
      </c>
      <c r="I182" s="298" t="s">
        <v>980</v>
      </c>
      <c r="J182" s="298"/>
      <c r="K182" s="346"/>
    </row>
    <row r="183" s="1" customFormat="1" ht="15" customHeight="1">
      <c r="B183" s="323"/>
      <c r="C183" s="298" t="s">
        <v>1020</v>
      </c>
      <c r="D183" s="298"/>
      <c r="E183" s="298"/>
      <c r="F183" s="321" t="s">
        <v>945</v>
      </c>
      <c r="G183" s="298"/>
      <c r="H183" s="298" t="s">
        <v>1021</v>
      </c>
      <c r="I183" s="298" t="s">
        <v>980</v>
      </c>
      <c r="J183" s="298"/>
      <c r="K183" s="346"/>
    </row>
    <row r="184" s="1" customFormat="1" ht="15" customHeight="1">
      <c r="B184" s="323"/>
      <c r="C184" s="298" t="s">
        <v>1009</v>
      </c>
      <c r="D184" s="298"/>
      <c r="E184" s="298"/>
      <c r="F184" s="321" t="s">
        <v>945</v>
      </c>
      <c r="G184" s="298"/>
      <c r="H184" s="298" t="s">
        <v>1022</v>
      </c>
      <c r="I184" s="298" t="s">
        <v>980</v>
      </c>
      <c r="J184" s="298"/>
      <c r="K184" s="346"/>
    </row>
    <row r="185" s="1" customFormat="1" ht="15" customHeight="1">
      <c r="B185" s="323"/>
      <c r="C185" s="298" t="s">
        <v>128</v>
      </c>
      <c r="D185" s="298"/>
      <c r="E185" s="298"/>
      <c r="F185" s="321" t="s">
        <v>951</v>
      </c>
      <c r="G185" s="298"/>
      <c r="H185" s="298" t="s">
        <v>1023</v>
      </c>
      <c r="I185" s="298" t="s">
        <v>947</v>
      </c>
      <c r="J185" s="298">
        <v>50</v>
      </c>
      <c r="K185" s="346"/>
    </row>
    <row r="186" s="1" customFormat="1" ht="15" customHeight="1">
      <c r="B186" s="323"/>
      <c r="C186" s="298" t="s">
        <v>1024</v>
      </c>
      <c r="D186" s="298"/>
      <c r="E186" s="298"/>
      <c r="F186" s="321" t="s">
        <v>951</v>
      </c>
      <c r="G186" s="298"/>
      <c r="H186" s="298" t="s">
        <v>1025</v>
      </c>
      <c r="I186" s="298" t="s">
        <v>1026</v>
      </c>
      <c r="J186" s="298"/>
      <c r="K186" s="346"/>
    </row>
    <row r="187" s="1" customFormat="1" ht="15" customHeight="1">
      <c r="B187" s="323"/>
      <c r="C187" s="298" t="s">
        <v>1027</v>
      </c>
      <c r="D187" s="298"/>
      <c r="E187" s="298"/>
      <c r="F187" s="321" t="s">
        <v>951</v>
      </c>
      <c r="G187" s="298"/>
      <c r="H187" s="298" t="s">
        <v>1028</v>
      </c>
      <c r="I187" s="298" t="s">
        <v>1026</v>
      </c>
      <c r="J187" s="298"/>
      <c r="K187" s="346"/>
    </row>
    <row r="188" s="1" customFormat="1" ht="15" customHeight="1">
      <c r="B188" s="323"/>
      <c r="C188" s="298" t="s">
        <v>1029</v>
      </c>
      <c r="D188" s="298"/>
      <c r="E188" s="298"/>
      <c r="F188" s="321" t="s">
        <v>951</v>
      </c>
      <c r="G188" s="298"/>
      <c r="H188" s="298" t="s">
        <v>1030</v>
      </c>
      <c r="I188" s="298" t="s">
        <v>1026</v>
      </c>
      <c r="J188" s="298"/>
      <c r="K188" s="346"/>
    </row>
    <row r="189" s="1" customFormat="1" ht="15" customHeight="1">
      <c r="B189" s="323"/>
      <c r="C189" s="359" t="s">
        <v>1031</v>
      </c>
      <c r="D189" s="298"/>
      <c r="E189" s="298"/>
      <c r="F189" s="321" t="s">
        <v>951</v>
      </c>
      <c r="G189" s="298"/>
      <c r="H189" s="298" t="s">
        <v>1032</v>
      </c>
      <c r="I189" s="298" t="s">
        <v>1033</v>
      </c>
      <c r="J189" s="360" t="s">
        <v>1034</v>
      </c>
      <c r="K189" s="346"/>
    </row>
    <row r="190" s="1" customFormat="1" ht="15" customHeight="1">
      <c r="B190" s="323"/>
      <c r="C190" s="359" t="s">
        <v>42</v>
      </c>
      <c r="D190" s="298"/>
      <c r="E190" s="298"/>
      <c r="F190" s="321" t="s">
        <v>945</v>
      </c>
      <c r="G190" s="298"/>
      <c r="H190" s="295" t="s">
        <v>1035</v>
      </c>
      <c r="I190" s="298" t="s">
        <v>1036</v>
      </c>
      <c r="J190" s="298"/>
      <c r="K190" s="346"/>
    </row>
    <row r="191" s="1" customFormat="1" ht="15" customHeight="1">
      <c r="B191" s="323"/>
      <c r="C191" s="359" t="s">
        <v>1037</v>
      </c>
      <c r="D191" s="298"/>
      <c r="E191" s="298"/>
      <c r="F191" s="321" t="s">
        <v>945</v>
      </c>
      <c r="G191" s="298"/>
      <c r="H191" s="298" t="s">
        <v>1038</v>
      </c>
      <c r="I191" s="298" t="s">
        <v>980</v>
      </c>
      <c r="J191" s="298"/>
      <c r="K191" s="346"/>
    </row>
    <row r="192" s="1" customFormat="1" ht="15" customHeight="1">
      <c r="B192" s="323"/>
      <c r="C192" s="359" t="s">
        <v>1039</v>
      </c>
      <c r="D192" s="298"/>
      <c r="E192" s="298"/>
      <c r="F192" s="321" t="s">
        <v>945</v>
      </c>
      <c r="G192" s="298"/>
      <c r="H192" s="298" t="s">
        <v>1040</v>
      </c>
      <c r="I192" s="298" t="s">
        <v>980</v>
      </c>
      <c r="J192" s="298"/>
      <c r="K192" s="346"/>
    </row>
    <row r="193" s="1" customFormat="1" ht="15" customHeight="1">
      <c r="B193" s="323"/>
      <c r="C193" s="359" t="s">
        <v>1041</v>
      </c>
      <c r="D193" s="298"/>
      <c r="E193" s="298"/>
      <c r="F193" s="321" t="s">
        <v>951</v>
      </c>
      <c r="G193" s="298"/>
      <c r="H193" s="298" t="s">
        <v>1042</v>
      </c>
      <c r="I193" s="298" t="s">
        <v>980</v>
      </c>
      <c r="J193" s="298"/>
      <c r="K193" s="346"/>
    </row>
    <row r="194" s="1" customFormat="1" ht="15" customHeight="1">
      <c r="B194" s="352"/>
      <c r="C194" s="361"/>
      <c r="D194" s="332"/>
      <c r="E194" s="332"/>
      <c r="F194" s="332"/>
      <c r="G194" s="332"/>
      <c r="H194" s="332"/>
      <c r="I194" s="332"/>
      <c r="J194" s="332"/>
      <c r="K194" s="353"/>
    </row>
    <row r="195" s="1" customFormat="1" ht="18.75" customHeight="1">
      <c r="B195" s="334"/>
      <c r="C195" s="344"/>
      <c r="D195" s="344"/>
      <c r="E195" s="344"/>
      <c r="F195" s="354"/>
      <c r="G195" s="344"/>
      <c r="H195" s="344"/>
      <c r="I195" s="344"/>
      <c r="J195" s="344"/>
      <c r="K195" s="334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1043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62" t="s">
        <v>1044</v>
      </c>
      <c r="D200" s="362"/>
      <c r="E200" s="362"/>
      <c r="F200" s="362" t="s">
        <v>1045</v>
      </c>
      <c r="G200" s="363"/>
      <c r="H200" s="362" t="s">
        <v>1046</v>
      </c>
      <c r="I200" s="362"/>
      <c r="J200" s="362"/>
      <c r="K200" s="290"/>
    </row>
    <row r="201" s="1" customFormat="1" ht="5.25" customHeight="1">
      <c r="B201" s="323"/>
      <c r="C201" s="318"/>
      <c r="D201" s="318"/>
      <c r="E201" s="318"/>
      <c r="F201" s="318"/>
      <c r="G201" s="344"/>
      <c r="H201" s="318"/>
      <c r="I201" s="318"/>
      <c r="J201" s="318"/>
      <c r="K201" s="346"/>
    </row>
    <row r="202" s="1" customFormat="1" ht="15" customHeight="1">
      <c r="B202" s="323"/>
      <c r="C202" s="298" t="s">
        <v>1036</v>
      </c>
      <c r="D202" s="298"/>
      <c r="E202" s="298"/>
      <c r="F202" s="321" t="s">
        <v>43</v>
      </c>
      <c r="G202" s="298"/>
      <c r="H202" s="298" t="s">
        <v>1047</v>
      </c>
      <c r="I202" s="298"/>
      <c r="J202" s="298"/>
      <c r="K202" s="346"/>
    </row>
    <row r="203" s="1" customFormat="1" ht="15" customHeight="1">
      <c r="B203" s="323"/>
      <c r="C203" s="298"/>
      <c r="D203" s="298"/>
      <c r="E203" s="298"/>
      <c r="F203" s="321" t="s">
        <v>44</v>
      </c>
      <c r="G203" s="298"/>
      <c r="H203" s="298" t="s">
        <v>1048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47</v>
      </c>
      <c r="G204" s="298"/>
      <c r="H204" s="298" t="s">
        <v>1049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45</v>
      </c>
      <c r="G205" s="298"/>
      <c r="H205" s="298" t="s">
        <v>1050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46</v>
      </c>
      <c r="G206" s="298"/>
      <c r="H206" s="298" t="s">
        <v>1051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/>
      <c r="G207" s="298"/>
      <c r="H207" s="298"/>
      <c r="I207" s="298"/>
      <c r="J207" s="298"/>
      <c r="K207" s="346"/>
    </row>
    <row r="208" s="1" customFormat="1" ht="15" customHeight="1">
      <c r="B208" s="323"/>
      <c r="C208" s="298" t="s">
        <v>992</v>
      </c>
      <c r="D208" s="298"/>
      <c r="E208" s="298"/>
      <c r="F208" s="321" t="s">
        <v>79</v>
      </c>
      <c r="G208" s="298"/>
      <c r="H208" s="298" t="s">
        <v>1052</v>
      </c>
      <c r="I208" s="298"/>
      <c r="J208" s="298"/>
      <c r="K208" s="346"/>
    </row>
    <row r="209" s="1" customFormat="1" ht="15" customHeight="1">
      <c r="B209" s="323"/>
      <c r="C209" s="298"/>
      <c r="D209" s="298"/>
      <c r="E209" s="298"/>
      <c r="F209" s="321" t="s">
        <v>889</v>
      </c>
      <c r="G209" s="298"/>
      <c r="H209" s="298" t="s">
        <v>890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887</v>
      </c>
      <c r="G210" s="298"/>
      <c r="H210" s="298" t="s">
        <v>1053</v>
      </c>
      <c r="I210" s="298"/>
      <c r="J210" s="298"/>
      <c r="K210" s="346"/>
    </row>
    <row r="211" s="1" customFormat="1" ht="15" customHeight="1">
      <c r="B211" s="364"/>
      <c r="C211" s="298"/>
      <c r="D211" s="298"/>
      <c r="E211" s="298"/>
      <c r="F211" s="321" t="s">
        <v>89</v>
      </c>
      <c r="G211" s="359"/>
      <c r="H211" s="350" t="s">
        <v>90</v>
      </c>
      <c r="I211" s="350"/>
      <c r="J211" s="350"/>
      <c r="K211" s="365"/>
    </row>
    <row r="212" s="1" customFormat="1" ht="15" customHeight="1">
      <c r="B212" s="364"/>
      <c r="C212" s="298"/>
      <c r="D212" s="298"/>
      <c r="E212" s="298"/>
      <c r="F212" s="321" t="s">
        <v>891</v>
      </c>
      <c r="G212" s="359"/>
      <c r="H212" s="350" t="s">
        <v>1054</v>
      </c>
      <c r="I212" s="350"/>
      <c r="J212" s="350"/>
      <c r="K212" s="365"/>
    </row>
    <row r="213" s="1" customFormat="1" ht="15" customHeight="1">
      <c r="B213" s="364"/>
      <c r="C213" s="298"/>
      <c r="D213" s="298"/>
      <c r="E213" s="298"/>
      <c r="F213" s="321"/>
      <c r="G213" s="359"/>
      <c r="H213" s="350"/>
      <c r="I213" s="350"/>
      <c r="J213" s="350"/>
      <c r="K213" s="365"/>
    </row>
    <row r="214" s="1" customFormat="1" ht="15" customHeight="1">
      <c r="B214" s="364"/>
      <c r="C214" s="298" t="s">
        <v>1016</v>
      </c>
      <c r="D214" s="298"/>
      <c r="E214" s="298"/>
      <c r="F214" s="321">
        <v>1</v>
      </c>
      <c r="G214" s="359"/>
      <c r="H214" s="350" t="s">
        <v>1055</v>
      </c>
      <c r="I214" s="350"/>
      <c r="J214" s="350"/>
      <c r="K214" s="365"/>
    </row>
    <row r="215" s="1" customFormat="1" ht="15" customHeight="1">
      <c r="B215" s="364"/>
      <c r="C215" s="298"/>
      <c r="D215" s="298"/>
      <c r="E215" s="298"/>
      <c r="F215" s="321">
        <v>2</v>
      </c>
      <c r="G215" s="359"/>
      <c r="H215" s="350" t="s">
        <v>1056</v>
      </c>
      <c r="I215" s="350"/>
      <c r="J215" s="350"/>
      <c r="K215" s="365"/>
    </row>
    <row r="216" s="1" customFormat="1" ht="15" customHeight="1">
      <c r="B216" s="364"/>
      <c r="C216" s="298"/>
      <c r="D216" s="298"/>
      <c r="E216" s="298"/>
      <c r="F216" s="321">
        <v>3</v>
      </c>
      <c r="G216" s="359"/>
      <c r="H216" s="350" t="s">
        <v>1057</v>
      </c>
      <c r="I216" s="350"/>
      <c r="J216" s="350"/>
      <c r="K216" s="365"/>
    </row>
    <row r="217" s="1" customFormat="1" ht="15" customHeight="1">
      <c r="B217" s="364"/>
      <c r="C217" s="298"/>
      <c r="D217" s="298"/>
      <c r="E217" s="298"/>
      <c r="F217" s="321">
        <v>4</v>
      </c>
      <c r="G217" s="359"/>
      <c r="H217" s="350" t="s">
        <v>1058</v>
      </c>
      <c r="I217" s="350"/>
      <c r="J217" s="350"/>
      <c r="K217" s="365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2021-11-25T12:54:05Z</dcterms:created>
  <dcterms:modified xsi:type="dcterms:W3CDTF">2021-11-25T12:54:13Z</dcterms:modified>
</cp:coreProperties>
</file>