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16" yWindow="65416" windowWidth="29040" windowHeight="15720" activeTab="0"/>
  </bookViews>
  <sheets>
    <sheet name="Cena a specifikace" sheetId="1" r:id="rId1"/>
    <sheet name="Povinné požadavky" sheetId="17" r:id="rId2"/>
    <sheet name="List1" sheetId="15" r:id="rId3"/>
    <sheet name="List2" sheetId="11" r:id="rId4"/>
    <sheet name="List3" sheetId="12" r:id="rId5"/>
    <sheet name="List4" sheetId="13" r:id="rId6"/>
    <sheet name="List5" sheetId="14" r:id="rId7"/>
    <sheet name="List6" sheetId="16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<sst xmlns="http://schemas.openxmlformats.org/spreadsheetml/2006/main" count="475" uniqueCount="195">
  <si>
    <t>Veřejná zakázka: Zvýšení dostupnosti služeb a navýšení kapacity přenosových linek ROWAnet</t>
  </si>
  <si>
    <t>Příloha č. 1 ZD</t>
  </si>
  <si>
    <t>Cenová nabídka - dle kupní smlouvy příloha č. 4 ZD</t>
  </si>
  <si>
    <t>Číslo položky - kupní smlouva</t>
  </si>
  <si>
    <t>Název předmětu</t>
  </si>
  <si>
    <t>Požadavky na provedení (minimální technická specifikace)</t>
  </si>
  <si>
    <t>Nabízený produkt*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</si>
  <si>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</si>
  <si>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</si>
  <si>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</si>
  <si>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</si>
  <si>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</si>
  <si>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Jednotková cena za MJ včetně DPH</t>
  </si>
  <si>
    <t>Celková cena za položku bez DPH</t>
  </si>
  <si>
    <t>Výše DPH (v Kč)</t>
  </si>
  <si>
    <t>Celková cena  za položku včetně DPH</t>
  </si>
  <si>
    <t>Přenosová část sítě - dodávka, montáž, konfigurace</t>
  </si>
  <si>
    <t>viz List1</t>
  </si>
  <si>
    <t>Viz List č. 1</t>
  </si>
  <si>
    <t>kpl</t>
  </si>
  <si>
    <t>---</t>
  </si>
  <si>
    <t>----</t>
  </si>
  <si>
    <t>-----</t>
  </si>
  <si>
    <t>Aktivní uzel kategorie CORE (skládá se ze 2ks boxů) - dodávka, montáž, konfigurace</t>
  </si>
  <si>
    <t>viz List2</t>
  </si>
  <si>
    <t>ks</t>
  </si>
  <si>
    <t>Aktivní uzel kategorie PE1 (skládá se ze 2ks boxů) - dodávka</t>
  </si>
  <si>
    <t>viz List3</t>
  </si>
  <si>
    <t>Aktivní uzel kategorie PE2 - dodávka</t>
  </si>
  <si>
    <t>viz List4</t>
  </si>
  <si>
    <t>Aktivní uzel kategorie PE3 - dodávka, montáž, konfigurace</t>
  </si>
  <si>
    <t>viz List5</t>
  </si>
  <si>
    <t>Řídící část sítě</t>
  </si>
  <si>
    <t>viz List6</t>
  </si>
  <si>
    <t>Aktivní uzel kategorie PE1 (skládá se ze 2ks boxů) - montáž a konfigurace</t>
  </si>
  <si>
    <t>viz List č. 3</t>
  </si>
  <si>
    <t>viz položka č. 3 - montáž a konfigurace</t>
  </si>
  <si>
    <t>Aktivní uzel kategorie PE2 - montáž a  konfigurace</t>
  </si>
  <si>
    <t>viz List č. 4</t>
  </si>
  <si>
    <t>viz položka č. 4 - montáž a konfigurace</t>
  </si>
  <si>
    <t>Celkem</t>
  </si>
  <si>
    <t>Cena servisních služeb dle servisní smlouvy - příloha č. 4 ZD</t>
  </si>
  <si>
    <t>Položka</t>
  </si>
  <si>
    <t>Položka - typ servisního úkonu</t>
  </si>
  <si>
    <t>Předpokládaný počet hodin servisu / rok</t>
  </si>
  <si>
    <t>Nabízená hodinová sazba servisu Kč bez DPH / sazba za Q paušál servisu  (Kč bez DPH)</t>
  </si>
  <si>
    <t xml:space="preserve"> Sazba DPH % / Výše DPH jednotka (Kč)</t>
  </si>
  <si>
    <t>Jednotková cena vč. DPH</t>
  </si>
  <si>
    <t>Roční cena servisu Kč bez DPH</t>
  </si>
  <si>
    <t>Výše DPH (Kč)</t>
  </si>
  <si>
    <t xml:space="preserve">Roční cena celkem Kč s DPH </t>
  </si>
  <si>
    <t>1.</t>
  </si>
  <si>
    <t>Technická podpora (dle servisní smlouvy)</t>
  </si>
  <si>
    <t>Roční  cena servisu (za hodinové sazby servisu)  v Kč bez DPH</t>
  </si>
  <si>
    <t>2.</t>
  </si>
  <si>
    <t>3.</t>
  </si>
  <si>
    <t>Hodnota LCC nabídky (pro účely hodnocení)</t>
  </si>
  <si>
    <t>Doba životnosti (roky):</t>
  </si>
  <si>
    <t>Cena pořízení dle kup.sml. (PI)</t>
  </si>
  <si>
    <t>Cena za technickou podporu za dobu životnosti</t>
  </si>
  <si>
    <t>LCC nabídky (Kč bez DPH)</t>
  </si>
  <si>
    <t>Pokyny:</t>
  </si>
  <si>
    <t>Dodavatel na všech listech vyplní zeleně podbarvená pole, pokud jsou v příslušném poli uvedny pokyny pro jeho vyplnění, bude dodavatel respektovat tyto pokyny. V případě, že pole nebude dostatečné (počtem znaků) - uvede dodavatel informace v nabídce ve zvláštním soubou, na nějž v poli odkáže min. přesným názvem</t>
  </si>
  <si>
    <t>K položce č. 1 (kupní slmlouva) dodavatel k nabízenému řešení dodá technické listy či obdobné dokumenty vydané výrobcem, z nichž bude vyplývat splnění požadavků zadavatele</t>
  </si>
  <si>
    <t>Povinné požadavky</t>
  </si>
  <si>
    <t>Druh dodávky</t>
  </si>
  <si>
    <t>SWITCH/ROUTER kat. CORE, PE1, PE2</t>
  </si>
  <si>
    <t>SWITCH/ROUTER kat. CORE - viz List 2</t>
  </si>
  <si>
    <t>SWITCH/ROUTER kat. PE1 - požadavky na 1 box (uzel složen ze 2 boxů) - viz List 3</t>
  </si>
  <si>
    <t>SWITCH/ROUTER kat. PE2 - viz List 4</t>
  </si>
  <si>
    <t>Popis</t>
  </si>
  <si>
    <t>Minimální požadované vlastnosti</t>
  </si>
  <si>
    <r>
      <t xml:space="preserve">Popis způsobu splnění - </t>
    </r>
    <r>
      <rPr>
        <b/>
        <sz val="11"/>
        <color rgb="FFFF0000"/>
        <rFont val="Calibri"/>
        <family val="2"/>
        <scheme val="minor"/>
      </rPr>
      <t>vyplní dodavatel</t>
    </r>
  </si>
  <si>
    <t xml:space="preserve">SWITCH/ROUTER kat. CORE/PE1/PE2/PE3 - společné povinné požadavky
</t>
  </si>
  <si>
    <t>Rackmount 19“, výška max 2U</t>
  </si>
  <si>
    <t>Dodavatel uvede jednoznačný popis vlastností / funkcí / hodnot či dalších atributů nabízeného řešení z něhož bude zřejmě, jakým způsobem jím nabízené řešení daný požadavek zplňuje; uvede nabízené paremetry a je-li součástí položky výrobek, uvede též typ a výrobce nabízeného zařízení včetně Part Number, pokud je zařízení přiděleno (zejm. výrobcem).  V případě nedostatečého rozsahu znaků v buňce - viz pokyny pro vyplnění níže.</t>
  </si>
  <si>
    <t>Wire-speed / non-blocking propustnost celého zařízení (přepínací fabrik, forwarding plane atd.) musí být rovna či převyšovat součet maximálních rychlostí fyzických rozhraní</t>
  </si>
  <si>
    <t>Zrcadlení portů N:1 (2x25G (směr IN a OUT u obou portů do interface 1x100G) pro připojení externího analyzátoru</t>
  </si>
  <si>
    <t xml:space="preserve">Provoz a konfigurace bez dostupnosti sítě internet </t>
  </si>
  <si>
    <t>Jumbo frames větší než 9000 B</t>
  </si>
  <si>
    <t>Out of band MGMT port</t>
  </si>
  <si>
    <t>Management – konzole, SSH včetně ověření přes klíč, SNMPv1,2,3, REST API</t>
  </si>
  <si>
    <t>SNMPv3 trap, SYSLOG</t>
  </si>
  <si>
    <t>NTP klient</t>
  </si>
  <si>
    <t>IGMP, IGMP snooping</t>
  </si>
  <si>
    <t>Minimálně 3950 uživatelem adresovatelných VLAN, určení nativní a management VLAN</t>
  </si>
  <si>
    <t>Implementace LACP podle 802.3ad – minimálně 8 nezávislých skupin po 4 fyzických portech</t>
  </si>
  <si>
    <t>Implementace QoS – minimálně 8 HW front</t>
  </si>
  <si>
    <t>RADIUS klient – přihlašování na MGMT s ověřením na RADIUS serveru s rozlišením minimálně dvou úrovní přístupu (dohled, administrator)</t>
  </si>
  <si>
    <t>MSTP, STP root guard, STP BPDU guard</t>
  </si>
  <si>
    <t>Omezení počtu broadcastů na  portech – broadcast Storm control</t>
  </si>
  <si>
    <t>Download/upload konfigurace v textovém tvaru</t>
  </si>
  <si>
    <t>Archivování min. dvou verzí konfigurací  přímo v zařízení</t>
  </si>
  <si>
    <t>IP ACL na mgmt user interface IPv4 a IPv6</t>
  </si>
  <si>
    <t>Vytváření uživatelských scriptů a jejich automatické spouštění</t>
  </si>
  <si>
    <t xml:space="preserve">Přístup k novým verzím firmware po dobu platnosti záručních a servisních požadavků </t>
  </si>
  <si>
    <t>Dual stack IPv4 a IPv6</t>
  </si>
  <si>
    <t>Plný L3 routing IPv4, IPv6 (static, OSPF, BGP, BGP-4...) včetně BFD</t>
  </si>
  <si>
    <t xml:space="preserve">MLAG – sdružení 8 linek přes 2 switche </t>
  </si>
  <si>
    <t>LACP (802.3ad) při použití MLAG</t>
  </si>
  <si>
    <t>Duální zdroje napájení, ventilátory, hotswap</t>
  </si>
  <si>
    <t>Policy routing na základě ACL, IP prefix, as path</t>
  </si>
  <si>
    <t>Směrování multicast provozu, IGMP</t>
  </si>
  <si>
    <t>Protokol VRRP, použití v rámci VRF instancí</t>
  </si>
  <si>
    <t>Protokol ECMP</t>
  </si>
  <si>
    <t>DoS prevention nebo obdobná funkcionalita dle výrobce</t>
  </si>
  <si>
    <t>EVPN a EVPN-DCI</t>
  </si>
  <si>
    <t>MP-BGP protokol</t>
  </si>
  <si>
    <t>DHCP relay uvnitř VPN instance</t>
  </si>
  <si>
    <t>Konfigurace 250 L3VPN, každá L3VPN vyvedena na všech zařízení PE1 a PE2</t>
  </si>
  <si>
    <t>Konfigurace 50 L2VPN,  každá L2VPN vyvedena na všech zařízeních PE1 a PE2</t>
  </si>
  <si>
    <t>Zboží nebude použité ani repasované</t>
  </si>
  <si>
    <t xml:space="preserve"> Použití technických nebo programových prostředků následujících výrobců, včetně jejich dceřiných společností, je v rámci této veřejné zakázky vyloučeno:
- Huawei Technologies Co., Ltd.,Šen-čen, Čínská lidová republika 
- ZTE Corporation, Šen-čen, Čínská lidová republika 
Případné nabídky obsahující výše uvedené technické či programové prostředky budou z této veřejné zakázky vyloučeny. 
Toto omezení je stanoveno za účelem omezení rizik informační bezpečnosti spojených s realizací zakázky s ohledem na bezpečnostní dopady případně použitých výše zmíněných technických a programových prostředků. 
Rizika byla hodnocena v rámci předimplementační analýzy rizik, která mimo jiné zohlednila rovněž i varování Národního úřadu pro kybernetickou a informační bezpečnost ze dne 17. prosince 2018 (číslo jednací: 3012/2018-NUKIB-E/110). Míra těchto rizik byla identifikována na takové úrovni, která neumožňuje jejich akceptaci i po přijetí dalších bezpečnostních opatření pro snížení míry rizika. To vše s ohledem na charakter poptávaného řešení a kritičnost tohoto prvku ICT infrastruktury, na kterém budou mimo jiné provozovány významné informační systémy dle vyhlášky č. 317/2014 Sb., o významných informačních systémech.
</t>
  </si>
  <si>
    <t>List 1</t>
  </si>
  <si>
    <t>Požaduje se splnění požadavků uvedených v části s názvem "Přenosová část sítě" dokumentu "Zadání projektu Zvýšení dostupnosti služeb a navýšení kapacity přenosových linek sítě"</t>
  </si>
  <si>
    <t>Číslo Trasy</t>
  </si>
  <si>
    <t>Označení trasy</t>
  </si>
  <si>
    <r>
      <rPr>
        <b/>
        <sz val="11"/>
        <color rgb="FF000000"/>
        <rFont val="Calibri"/>
        <family val="2"/>
        <scheme val="minor"/>
      </rPr>
      <t xml:space="preserve">Použitá technologie - </t>
    </r>
    <r>
      <rPr>
        <b/>
        <sz val="11"/>
        <color rgb="FFFF0000"/>
        <rFont val="Calibri"/>
        <family val="2"/>
        <scheme val="minor"/>
      </rPr>
      <t>vyplní dodavatel</t>
    </r>
  </si>
  <si>
    <r>
      <rPr>
        <b/>
        <sz val="11"/>
        <color rgb="FF000000"/>
        <rFont val="Calibri"/>
        <family val="2"/>
        <scheme val="minor"/>
      </rPr>
      <t xml:space="preserve">Název v nabídce přiloženého technického listu s detailním popisem k nabízené technologii pro danou položku </t>
    </r>
    <r>
      <rPr>
        <b/>
        <sz val="11"/>
        <color rgb="FFFF0000"/>
        <rFont val="Calibri"/>
        <family val="2"/>
        <scheme val="minor"/>
      </rPr>
      <t>- vyplní dodavatel</t>
    </r>
  </si>
  <si>
    <r>
      <rPr>
        <b/>
        <sz val="10"/>
        <color rgb="FFFFFFFF"/>
        <rFont val="Arial"/>
        <family val="2"/>
      </rPr>
      <t xml:space="preserve">Celková cena za položku bez DPH </t>
    </r>
    <r>
      <rPr>
        <b/>
        <sz val="10"/>
        <color rgb="FFFF0000"/>
        <rFont val="Arial"/>
        <family val="2"/>
      </rPr>
      <t>- vyplní dodavatel</t>
    </r>
  </si>
  <si>
    <t>HB - CHO</t>
  </si>
  <si>
    <t>HB - SnS</t>
  </si>
  <si>
    <t>HB - HU</t>
  </si>
  <si>
    <t>PE - PA</t>
  </si>
  <si>
    <t>JI - PE</t>
  </si>
  <si>
    <t>NMNM - BnP</t>
  </si>
  <si>
    <t>ZnS - NMNM</t>
  </si>
  <si>
    <t>JI - NMNM</t>
  </si>
  <si>
    <t>JI - TREŠŤ</t>
  </si>
  <si>
    <t>TREŠŤ - TELČ</t>
  </si>
  <si>
    <t>TELČ - MB</t>
  </si>
  <si>
    <t>PE - HU</t>
  </si>
  <si>
    <t>MB - TŘEBÍČ</t>
  </si>
  <si>
    <t>VM - TREBÍČ</t>
  </si>
  <si>
    <t>JI - VM</t>
  </si>
  <si>
    <t>VM - VB</t>
  </si>
  <si>
    <t>VB - NnO</t>
  </si>
  <si>
    <t>JI -  HB</t>
  </si>
  <si>
    <t xml:space="preserve"> - </t>
  </si>
  <si>
    <t>Místní optické trasy</t>
  </si>
  <si>
    <t>-</t>
  </si>
  <si>
    <t>Propojení uvnitř serverových místností</t>
  </si>
  <si>
    <t>Zařízení na sestavení xWDM kanálů pro provoz 100G linek na 4 optických vláknech  lokalita Jihlava</t>
  </si>
  <si>
    <t>Celkem:</t>
  </si>
  <si>
    <t>List 2</t>
  </si>
  <si>
    <t>SWITCH/ROUTER kat. CORE</t>
  </si>
  <si>
    <t>Splnění požadavků viz list "Povinné požadavky"</t>
  </si>
  <si>
    <t>Dodavatel vyplní v listu - Povinné požadavky</t>
  </si>
  <si>
    <t>24 portů QSFP28 100G</t>
  </si>
  <si>
    <t>8 portů 10G/25G SFP+/SFP28, použití modulů u každého SPF+/SFP28 dle vlastností připojované trasy</t>
  </si>
  <si>
    <t xml:space="preserve">Velikost buffer na portech vhodná pro provoz na snížené rychlosti 25Gb/s a 10Gb/s </t>
  </si>
  <si>
    <t>V případě, že pole "popis způsobu plnění" u konkrétní položky nedostačuje počtem znaků k uvedení požadovaných údajů, připojí dodavatel k nabídce produktový, technický list nebo jiný dokument (zejména vystavený výrobcem) obsahující požadované informace a v poli "popis způsobu plnění" uvede odkaz na konkrétní odstavec, bod oddíl apod. přiloženého dokumentu (obecný odkaz na celý dokument není dostačující!).</t>
  </si>
  <si>
    <t>List 3</t>
  </si>
  <si>
    <t>SWITCH/ROUTER kat. PE1 - požadavky na 1 box (uzel složen ze 2 boxů)</t>
  </si>
  <si>
    <t>8 portů QSFP28 100G</t>
  </si>
  <si>
    <t>IPv4 unicast route 128tis, IPv6 unicast route 10tis</t>
  </si>
  <si>
    <t xml:space="preserve">Velikost buffer na portech SPF28 vhodná pro provoz na snížené rychlosti 10Gb/s a 1Gb/s </t>
  </si>
  <si>
    <t>List 4</t>
  </si>
  <si>
    <t>SWITCH/ROUTER kat. PE2</t>
  </si>
  <si>
    <t>6 portů QSFP28 100G</t>
  </si>
  <si>
    <t>24 portů 1G/10G/25G SFP/SFP+/SFP28, použití modulů u každého SFP/SPF+/SFP28 dle vlastností připojované trasy</t>
  </si>
  <si>
    <t>List 5</t>
  </si>
  <si>
    <t>SWITCH/ROUTER kat. PE3</t>
  </si>
  <si>
    <t>8 portů QSFP28 100G, 4 porty 10G/25G SFP+/SFP28, použití modulů u každého SPF+/SFP28 dle vlastností připojované trasy</t>
  </si>
  <si>
    <t>Plný L3 routing IPv4, IPv6 (static, OSPF,OSPFv3 BGP, BGP-4...) včetně BFD</t>
  </si>
  <si>
    <t>IPv4 unicast route 4,5mil, IPv6 unicast route 1mil.</t>
  </si>
  <si>
    <t>funkce BGP flowspec pro směrování provozu</t>
  </si>
  <si>
    <t xml:space="preserve">traffic policing IPv4/IPv6 - 5tis/2tis - nastavení limitu pro provoz UDP/TCP dle cílové/zdrojové IP </t>
  </si>
  <si>
    <t>Validace route na základě RPKI</t>
  </si>
  <si>
    <t>RTBH, source RTBH</t>
  </si>
  <si>
    <t>Unicast Reverse Path Forwarding (uRPF)</t>
  </si>
  <si>
    <t>počet acl - 4000 IPv4 / 2000, IPv6 / 2000 L2</t>
  </si>
  <si>
    <t>Záruka a podpora</t>
  </si>
  <si>
    <t>Záruka 60 měsíců s možností rozšíření o dalších 24 měsíců. Přístup k firmware a jeho aktualizacím po dobu trvání záruční lhůty.</t>
  </si>
  <si>
    <t>List 6</t>
  </si>
  <si>
    <t>Požaduje se splnění požadavků uvedených v části s názvem "Řídící část sítě" dokumentu "Zadání projektu Zvýšení dostupnosti služeb a navýšení kapacity přenosových linek sítě"</t>
  </si>
  <si>
    <t>Nástroj na řízení sítě</t>
  </si>
  <si>
    <t>Zadavatel si v kupní smlouvě k položce č. 5 (Aktivní uzel kategorie PE3 - dodávka, montáž, konfigurace) vyhradil právo ji odebrat až na základě výzvy k plnění do 6 měsíců. Rovněž pro účely servisní smlouvy proto dodavatel uvede zvlášť částku čtvrtletního paušálu ve vtahu k předmětné položce.</t>
  </si>
  <si>
    <t>Licence perpetual (časově neomezená) umožňující využití veškerých požadovaných portů a funkcí na zařízeních</t>
  </si>
  <si>
    <t>Všechna požadovaná rozhraní musí být použitelná současně a musí být licenčně odemčená</t>
  </si>
  <si>
    <t>Dodávka  zářičů  a propojovacích kabelů v počtu dle obrázku číslo 1 v zadávací dokumentaci, DMI monitoring</t>
  </si>
  <si>
    <t>Dodávka  zářičů  a propojovacích kabelů v počtu dle obrázku číslo 1 v zadávací dokumentaci</t>
  </si>
  <si>
    <t>IPv4 unicast route 160tis, IPv6 unicast route 60tis</t>
  </si>
  <si>
    <t>36 portů 1G/10G/25G SFP/SFP+/SFP28,  použití modulů u každého SFP/SPF+/SFP28 dle vlastností připojované trasy</t>
  </si>
  <si>
    <t>Cena za Q paušál za dobu životnosti po vypršení záruky (8-10 roce životnosti)</t>
  </si>
  <si>
    <t>4.</t>
  </si>
  <si>
    <t>5.</t>
  </si>
  <si>
    <t>Cena za čtvrtletní paušál servisu (dle servisní smlouvy) - položky 1-4 a 6 pro roky 1-7 (trvání záruky z kupní smlouvy)</t>
  </si>
  <si>
    <t>Cena za čtvrtletní paušál servisu (dle servisní smlouvy) - položky 1-4 a 6 pro 8 a dlší rok po (skončení záruky z kupní smlouvy)</t>
  </si>
  <si>
    <t>Cena za čtvrtletní paušál servisu (dle servisní smlouvy) - položka č. 5 pro roky 1-7 (trvání záruky z kupní smlouvy)</t>
  </si>
  <si>
    <t>Cena za čtvrtletní paušál servisu (dle servisní smlouvy) - položka č. 5 pro 8 a dlší rok po (skončení záruky z kupní smlouvy)</t>
  </si>
  <si>
    <t>Roční cena za čtvrtletní paušál servisu v letech 1-7 (po dobu záruky z Kupní smlouvy)</t>
  </si>
  <si>
    <t>Roční cena za čtvrtletní paušál servisu v 8 a dalších letech životnosti</t>
  </si>
  <si>
    <t>Doba záruky dle Kupní smlouvy (roky):</t>
  </si>
  <si>
    <t>Cena za Q paušál za dobu životnosti po dobu trvání záruky (1-7 roce životnosti)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</si>
</sst>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  <numFmt numFmtId="166" formatCode="#,##0.00\ &quot;Kč&quot;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rgb="FFFF0000"/>
      <name val="Arial"/>
      <family val="2"/>
    </font>
    <font>
      <sz val="14"/>
      <name val="Arial"/>
      <family val="2"/>
    </font>
    <font>
      <b/>
      <sz val="14"/>
      <color indexed="11"/>
      <name val="Arial"/>
      <family val="2"/>
    </font>
    <font>
      <b/>
      <u val="single"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b/>
      <strike/>
      <sz val="10"/>
      <name val="Calibri Light"/>
      <family val="2"/>
    </font>
    <font>
      <strike/>
      <sz val="10"/>
      <name val="Calibri Light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/>
    </border>
    <border>
      <left/>
      <right style="thin">
        <color indexed="10"/>
      </right>
      <top/>
      <bottom style="thin"/>
    </border>
    <border>
      <left style="thin">
        <color indexed="10"/>
      </left>
      <right style="thin">
        <color indexed="10"/>
      </right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10"/>
      </left>
      <right style="thin">
        <color indexed="10"/>
      </right>
      <top/>
      <bottom style="thin"/>
    </border>
    <border>
      <left style="thin">
        <color indexed="10"/>
      </left>
      <right style="thin"/>
      <top style="thin">
        <color indexed="10"/>
      </top>
      <bottom/>
    </border>
    <border>
      <left style="thin">
        <color indexed="10"/>
      </left>
      <right style="thin"/>
      <top/>
      <bottom style="thin"/>
    </border>
    <border>
      <left style="thin"/>
      <right/>
      <top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4" fillId="0" borderId="0" xfId="21" applyFont="1" applyAlignment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0" fontId="9" fillId="3" borderId="3" xfId="26" applyFont="1" applyFill="1" applyBorder="1" applyAlignment="1">
      <alignment horizontal="left" vertical="center" wrapText="1"/>
      <protection/>
    </xf>
    <xf numFmtId="0" fontId="8" fillId="0" borderId="2" xfId="27" applyFont="1" applyBorder="1" applyAlignment="1">
      <alignment vertical="center"/>
      <protection/>
    </xf>
    <xf numFmtId="49" fontId="4" fillId="0" borderId="0" xfId="21" applyNumberFormat="1" applyFont="1" applyAlignment="1">
      <alignment vertical="center"/>
      <protection/>
    </xf>
    <xf numFmtId="49" fontId="4" fillId="0" borderId="0" xfId="21" applyNumberFormat="1" applyFont="1" applyAlignment="1">
      <alignment horizontal="right" vertical="center"/>
      <protection/>
    </xf>
    <xf numFmtId="0" fontId="5" fillId="0" borderId="0" xfId="0" applyFont="1" applyAlignment="1" applyProtection="1">
      <alignment horizontal="left" vertical="center" wrapText="1" readingOrder="1"/>
      <protection locked="0"/>
    </xf>
    <xf numFmtId="165" fontId="5" fillId="0" borderId="0" xfId="20" applyNumberFormat="1" applyFont="1" applyBorder="1" applyAlignment="1" applyProtection="1">
      <alignment vertical="top" wrapText="1" readingOrder="1"/>
      <protection locked="0"/>
    </xf>
    <xf numFmtId="165" fontId="7" fillId="0" borderId="0" xfId="20" applyNumberFormat="1" applyFont="1" applyBorder="1" applyAlignment="1" applyProtection="1">
      <alignment vertical="top" wrapText="1"/>
      <protection locked="0"/>
    </xf>
    <xf numFmtId="0" fontId="8" fillId="0" borderId="4" xfId="27" applyFont="1" applyBorder="1" applyAlignment="1">
      <alignment horizontal="left" vertical="center"/>
      <protection/>
    </xf>
    <xf numFmtId="0" fontId="0" fillId="0" borderId="0" xfId="0" applyFont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0" xfId="28" applyFont="1" applyAlignment="1">
      <alignment horizontal="left" vertical="center" wrapText="1"/>
      <protection/>
    </xf>
    <xf numFmtId="0" fontId="10" fillId="0" borderId="3" xfId="0" applyFont="1" applyBorder="1" applyAlignment="1">
      <alignment horizontal="left" vertical="center"/>
    </xf>
    <xf numFmtId="0" fontId="17" fillId="0" borderId="0" xfId="0" applyFont="1"/>
    <xf numFmtId="0" fontId="10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5" xfId="0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6" xfId="27" applyFont="1" applyBorder="1" applyAlignment="1">
      <alignment vertical="center"/>
      <protection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49" fontId="4" fillId="0" borderId="0" xfId="21" applyNumberFormat="1" applyFont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/>
    <xf numFmtId="0" fontId="19" fillId="0" borderId="0" xfId="29"/>
    <xf numFmtId="0" fontId="10" fillId="0" borderId="12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9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 applyProtection="1">
      <alignment horizontal="left" vertical="top" wrapText="1" readingOrder="1"/>
      <protection locked="0"/>
    </xf>
    <xf numFmtId="0" fontId="8" fillId="0" borderId="15" xfId="27" applyFont="1" applyBorder="1" applyAlignment="1">
      <alignment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7" xfId="27" applyFont="1" applyBorder="1" applyAlignment="1">
      <alignment horizontal="left" vertical="center"/>
      <protection/>
    </xf>
    <xf numFmtId="0" fontId="8" fillId="0" borderId="18" xfId="27" applyFont="1" applyBorder="1" applyAlignment="1">
      <alignment horizontal="left" vertical="center" wrapText="1"/>
      <protection/>
    </xf>
    <xf numFmtId="165" fontId="3" fillId="0" borderId="2" xfId="0" applyNumberFormat="1" applyFont="1" applyBorder="1" applyAlignment="1" applyProtection="1" quotePrefix="1">
      <alignment horizontal="center" vertical="center" wrapText="1" readingOrder="1"/>
      <protection locked="0"/>
    </xf>
    <xf numFmtId="49" fontId="4" fillId="0" borderId="0" xfId="21" applyNumberFormat="1" applyFont="1" applyAlignment="1">
      <alignment horizontal="left" vertical="center"/>
      <protection/>
    </xf>
    <xf numFmtId="0" fontId="0" fillId="0" borderId="19" xfId="0" applyFont="1" applyBorder="1" applyAlignment="1">
      <alignment horizontal="center" vertical="center" wrapText="1"/>
    </xf>
    <xf numFmtId="165" fontId="3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0" fillId="4" borderId="2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wrapText="1"/>
    </xf>
    <xf numFmtId="0" fontId="14" fillId="4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2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/>
    <xf numFmtId="0" fontId="7" fillId="0" borderId="0" xfId="0" applyFont="1"/>
    <xf numFmtId="0" fontId="0" fillId="0" borderId="3" xfId="0" applyFont="1" applyBorder="1" applyAlignment="1">
      <alignment horizontal="left" vertical="center" wrapText="1"/>
    </xf>
    <xf numFmtId="165" fontId="23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4" fillId="0" borderId="3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 readingOrder="1"/>
      <protection locked="0"/>
    </xf>
    <xf numFmtId="165" fontId="0" fillId="0" borderId="2" xfId="0" applyNumberFormat="1" applyBorder="1"/>
    <xf numFmtId="0" fontId="7" fillId="5" borderId="14" xfId="0" applyFont="1" applyFill="1" applyBorder="1"/>
    <xf numFmtId="0" fontId="6" fillId="5" borderId="13" xfId="0" applyFont="1" applyFill="1" applyBorder="1"/>
    <xf numFmtId="165" fontId="7" fillId="6" borderId="22" xfId="0" applyNumberFormat="1" applyFont="1" applyFill="1" applyBorder="1"/>
    <xf numFmtId="165" fontId="7" fillId="4" borderId="13" xfId="0" applyNumberFormat="1" applyFont="1" applyFill="1" applyBorder="1"/>
    <xf numFmtId="165" fontId="7" fillId="4" borderId="22" xfId="0" applyNumberFormat="1" applyFont="1" applyFill="1" applyBorder="1"/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26" fillId="4" borderId="23" xfId="0" applyFont="1" applyFill="1" applyBorder="1"/>
    <xf numFmtId="0" fontId="26" fillId="4" borderId="24" xfId="0" applyFont="1" applyFill="1" applyBorder="1"/>
    <xf numFmtId="0" fontId="26" fillId="4" borderId="24" xfId="0" applyFont="1" applyFill="1" applyBorder="1" quotePrefix="1"/>
    <xf numFmtId="0" fontId="26" fillId="4" borderId="2" xfId="0" applyFont="1" applyFill="1" applyBorder="1" applyAlignment="1" quotePrefix="1">
      <alignment horizontal="center" vertical="center"/>
    </xf>
    <xf numFmtId="0" fontId="3" fillId="7" borderId="2" xfId="0" applyFont="1" applyFill="1" applyBorder="1" applyAlignment="1" applyProtection="1">
      <alignment horizontal="center" vertical="center" wrapText="1" readingOrder="1"/>
      <protection locked="0"/>
    </xf>
    <xf numFmtId="165" fontId="3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7" borderId="2" xfId="0" applyFont="1" applyFill="1" applyBorder="1" applyAlignment="1" applyProtection="1">
      <alignment horizontal="left" vertical="top" wrapText="1" readingOrder="1"/>
      <protection locked="0"/>
    </xf>
    <xf numFmtId="0" fontId="15" fillId="7" borderId="3" xfId="0" applyFont="1" applyFill="1" applyBorder="1" applyAlignment="1" applyProtection="1">
      <alignment horizontal="left" vertical="top" wrapText="1" readingOrder="1"/>
      <protection locked="0"/>
    </xf>
    <xf numFmtId="0" fontId="14" fillId="8" borderId="25" xfId="0" applyFont="1" applyFill="1" applyBorder="1" applyAlignment="1">
      <alignment vertical="center" wrapText="1"/>
    </xf>
    <xf numFmtId="0" fontId="15" fillId="7" borderId="26" xfId="0" applyFont="1" applyFill="1" applyBorder="1" applyAlignment="1" applyProtection="1">
      <alignment horizontal="left" vertical="top" wrapText="1" readingOrder="1"/>
      <protection locked="0"/>
    </xf>
    <xf numFmtId="0" fontId="14" fillId="8" borderId="3" xfId="0" applyFont="1" applyFill="1" applyBorder="1" applyAlignment="1">
      <alignment vertical="center" wrapText="1"/>
    </xf>
    <xf numFmtId="0" fontId="15" fillId="7" borderId="27" xfId="0" applyFont="1" applyFill="1" applyBorder="1" applyAlignment="1" applyProtection="1">
      <alignment horizontal="left" vertical="top" wrapText="1" readingOrder="1"/>
      <protection locked="0"/>
    </xf>
    <xf numFmtId="0" fontId="14" fillId="8" borderId="4" xfId="0" applyFont="1" applyFill="1" applyBorder="1" applyAlignment="1">
      <alignment vertical="center" wrapText="1"/>
    </xf>
    <xf numFmtId="0" fontId="15" fillId="7" borderId="28" xfId="0" applyFont="1" applyFill="1" applyBorder="1" applyAlignment="1" applyProtection="1">
      <alignment horizontal="left" vertical="top" wrapText="1" readingOrder="1"/>
      <protection locked="0"/>
    </xf>
    <xf numFmtId="0" fontId="14" fillId="8" borderId="21" xfId="0" applyFont="1" applyFill="1" applyBorder="1" applyAlignment="1">
      <alignment vertical="center" wrapText="1"/>
    </xf>
    <xf numFmtId="0" fontId="15" fillId="7" borderId="29" xfId="0" applyFont="1" applyFill="1" applyBorder="1" applyAlignment="1" applyProtection="1">
      <alignment horizontal="left" vertical="top" wrapText="1" readingOrder="1"/>
      <protection locked="0"/>
    </xf>
    <xf numFmtId="9" fontId="3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9" xfId="0" applyFont="1" applyFill="1" applyBorder="1" applyAlignment="1">
      <alignment vertical="center" wrapText="1"/>
    </xf>
    <xf numFmtId="0" fontId="28" fillId="0" borderId="0" xfId="29" applyFont="1"/>
    <xf numFmtId="0" fontId="0" fillId="4" borderId="3" xfId="0" applyFont="1" applyFill="1" applyBorder="1" applyAlignment="1">
      <alignment horizontal="left" vertical="top" wrapText="1"/>
    </xf>
    <xf numFmtId="166" fontId="27" fillId="0" borderId="3" xfId="0" applyNumberFormat="1" applyFont="1" applyBorder="1" applyAlignment="1">
      <alignment wrapText="1"/>
    </xf>
    <xf numFmtId="0" fontId="26" fillId="4" borderId="30" xfId="0" applyFont="1" applyFill="1" applyBorder="1"/>
    <xf numFmtId="0" fontId="26" fillId="4" borderId="31" xfId="0" applyFont="1" applyFill="1" applyBorder="1"/>
    <xf numFmtId="165" fontId="29" fillId="9" borderId="32" xfId="0" applyNumberFormat="1" applyFont="1" applyFill="1" applyBorder="1"/>
    <xf numFmtId="165" fontId="29" fillId="6" borderId="26" xfId="0" applyNumberFormat="1" applyFont="1" applyFill="1" applyBorder="1" applyAlignment="1">
      <alignment horizontal="left"/>
    </xf>
    <xf numFmtId="165" fontId="29" fillId="6" borderId="27" xfId="0" applyNumberFormat="1" applyFont="1" applyFill="1" applyBorder="1"/>
    <xf numFmtId="165" fontId="7" fillId="4" borderId="0" xfId="0" applyNumberFormat="1" applyFont="1" applyFill="1"/>
    <xf numFmtId="9" fontId="26" fillId="8" borderId="3" xfId="0" applyNumberFormat="1" applyFont="1" applyFill="1" applyBorder="1" applyAlignment="1">
      <alignment vertical="center" wrapText="1"/>
    </xf>
    <xf numFmtId="165" fontId="3" fillId="8" borderId="33" xfId="0" applyNumberFormat="1" applyFont="1" applyFill="1" applyBorder="1" applyAlignment="1" applyProtection="1">
      <alignment vertical="center" wrapText="1" readingOrder="1"/>
      <protection locked="0"/>
    </xf>
    <xf numFmtId="165" fontId="3" fillId="8" borderId="4" xfId="0" applyNumberFormat="1" applyFont="1" applyFill="1" applyBorder="1" applyAlignment="1" applyProtection="1">
      <alignment vertical="center" wrapText="1" readingOrder="1"/>
      <protection locked="0"/>
    </xf>
    <xf numFmtId="165" fontId="3" fillId="8" borderId="34" xfId="0" applyNumberFormat="1" applyFont="1" applyFill="1" applyBorder="1" applyAlignment="1" applyProtection="1">
      <alignment vertical="center" wrapText="1" readingOrder="1"/>
      <protection locked="0"/>
    </xf>
    <xf numFmtId="165" fontId="3" fillId="8" borderId="35" xfId="0" applyNumberFormat="1" applyFont="1" applyFill="1" applyBorder="1" applyAlignment="1" applyProtection="1">
      <alignment vertical="center" wrapText="1" readingOrder="1"/>
      <protection locked="0"/>
    </xf>
    <xf numFmtId="0" fontId="31" fillId="0" borderId="0" xfId="0" applyFont="1"/>
    <xf numFmtId="0" fontId="0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3" xfId="0" applyFont="1" applyBorder="1" applyAlignment="1" applyProtection="1">
      <alignment horizontal="center" vertical="center" wrapText="1" readingOrder="1"/>
      <protection locked="0"/>
    </xf>
    <xf numFmtId="0" fontId="8" fillId="0" borderId="36" xfId="27" applyFont="1" applyBorder="1" applyAlignment="1">
      <alignment horizontal="left" vertical="center"/>
      <protection/>
    </xf>
    <xf numFmtId="0" fontId="8" fillId="0" borderId="7" xfId="27" applyFont="1" applyBorder="1" applyAlignment="1">
      <alignment horizontal="left" vertical="center" wrapText="1"/>
      <protection/>
    </xf>
    <xf numFmtId="0" fontId="14" fillId="0" borderId="9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5" fillId="0" borderId="3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7" fillId="4" borderId="0" xfId="0" applyNumberFormat="1" applyFont="1" applyFill="1" applyBorder="1"/>
    <xf numFmtId="165" fontId="7" fillId="0" borderId="22" xfId="0" applyNumberFormat="1" applyFont="1" applyFill="1" applyBorder="1"/>
    <xf numFmtId="0" fontId="37" fillId="4" borderId="2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38" fillId="0" borderId="33" xfId="0" applyFont="1" applyBorder="1" applyAlignment="1">
      <alignment horizontal="left" wrapText="1"/>
    </xf>
    <xf numFmtId="0" fontId="38" fillId="0" borderId="24" xfId="0" applyFont="1" applyBorder="1" applyAlignment="1">
      <alignment horizontal="left" wrapText="1"/>
    </xf>
    <xf numFmtId="0" fontId="38" fillId="0" borderId="4" xfId="0" applyFont="1" applyBorder="1" applyAlignment="1">
      <alignment horizontal="left" wrapText="1"/>
    </xf>
    <xf numFmtId="0" fontId="29" fillId="0" borderId="37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30" fillId="2" borderId="14" xfId="0" applyFont="1" applyFill="1" applyBorder="1" applyAlignment="1" applyProtection="1">
      <alignment horizontal="center" vertical="center" wrapText="1" readingOrder="1"/>
      <protection locked="0"/>
    </xf>
    <xf numFmtId="0" fontId="30" fillId="2" borderId="13" xfId="0" applyFont="1" applyFill="1" applyBorder="1" applyAlignment="1" applyProtection="1">
      <alignment horizontal="center" vertical="center" wrapText="1" readingOrder="1"/>
      <protection locked="0"/>
    </xf>
    <xf numFmtId="0" fontId="30" fillId="2" borderId="7" xfId="0" applyFont="1" applyFill="1" applyBorder="1" applyAlignment="1" applyProtection="1">
      <alignment horizontal="center" vertical="center" wrapText="1" readingOrder="1"/>
      <protection locked="0"/>
    </xf>
    <xf numFmtId="0" fontId="29" fillId="0" borderId="38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9" fillId="0" borderId="4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7" fillId="4" borderId="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 applyProtection="1">
      <alignment horizontal="center" vertical="center" wrapText="1" readingOrder="1"/>
      <protection locked="0"/>
    </xf>
    <xf numFmtId="0" fontId="2" fillId="2" borderId="46" xfId="0" applyFont="1" applyFill="1" applyBorder="1" applyAlignment="1" applyProtection="1">
      <alignment horizontal="center" vertical="center" wrapText="1" readingOrder="1"/>
      <protection locked="0"/>
    </xf>
    <xf numFmtId="0" fontId="2" fillId="2" borderId="47" xfId="0" applyFont="1" applyFill="1" applyBorder="1" applyAlignment="1" applyProtection="1">
      <alignment horizontal="center" vertical="center" wrapText="1" readingOrder="1"/>
      <protection locked="0"/>
    </xf>
    <xf numFmtId="0" fontId="2" fillId="2" borderId="48" xfId="0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2" fillId="2" borderId="49" xfId="0" applyFont="1" applyFill="1" applyBorder="1" applyAlignment="1" applyProtection="1">
      <alignment horizontal="center" vertical="center" wrapText="1" readingOrder="1"/>
      <protection locked="0"/>
    </xf>
    <xf numFmtId="0" fontId="0" fillId="4" borderId="3" xfId="0" applyFont="1" applyFill="1" applyBorder="1" applyAlignment="1">
      <alignment horizontal="left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 applyProtection="1">
      <alignment horizontal="center" vertical="center" wrapText="1" readingOrder="1"/>
      <protection locked="0"/>
    </xf>
    <xf numFmtId="0" fontId="2" fillId="2" borderId="44" xfId="0" applyFont="1" applyFill="1" applyBorder="1" applyAlignment="1" applyProtection="1">
      <alignment horizontal="center" vertical="center" wrapText="1" readingOrder="1"/>
      <protection locked="0"/>
    </xf>
    <xf numFmtId="0" fontId="2" fillId="2" borderId="51" xfId="0" applyFont="1" applyFill="1" applyBorder="1" applyAlignment="1" applyProtection="1">
      <alignment horizontal="center" vertical="center" wrapText="1" readingOrder="1"/>
      <protection locked="0"/>
    </xf>
    <xf numFmtId="1" fontId="34" fillId="0" borderId="30" xfId="0" applyNumberFormat="1" applyFont="1" applyBorder="1" applyAlignment="1">
      <alignment horizontal="center"/>
    </xf>
    <xf numFmtId="1" fontId="34" fillId="0" borderId="31" xfId="0" applyNumberFormat="1" applyFont="1" applyBorder="1" applyAlignment="1">
      <alignment horizontal="center"/>
    </xf>
    <xf numFmtId="1" fontId="34" fillId="0" borderId="9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2" fillId="2" borderId="52" xfId="0" applyFont="1" applyFill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9" fillId="3" borderId="23" xfId="26" applyFont="1" applyFill="1" applyBorder="1" applyAlignment="1">
      <alignment horizontal="left" vertical="center" wrapText="1"/>
      <protection/>
    </xf>
    <xf numFmtId="0" fontId="9" fillId="3" borderId="4" xfId="26" applyFont="1" applyFill="1" applyBorder="1" applyAlignment="1">
      <alignment horizontal="left" vertical="center" wrapText="1"/>
      <protection/>
    </xf>
    <xf numFmtId="0" fontId="8" fillId="0" borderId="23" xfId="27" applyFont="1" applyBorder="1" applyAlignment="1">
      <alignment horizontal="left" vertical="center"/>
      <protection/>
    </xf>
    <xf numFmtId="0" fontId="8" fillId="0" borderId="4" xfId="27" applyFont="1" applyBorder="1" applyAlignment="1">
      <alignment horizontal="left" vertical="center"/>
      <protection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165" fontId="23" fillId="0" borderId="14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5" xfId="0" applyBorder="1" applyAlignment="1">
      <alignment horizontal="left" vertical="top"/>
    </xf>
    <xf numFmtId="0" fontId="9" fillId="3" borderId="30" xfId="26" applyFont="1" applyFill="1" applyBorder="1" applyAlignment="1">
      <alignment horizontal="left" vertical="center" wrapText="1"/>
      <protection/>
    </xf>
    <xf numFmtId="0" fontId="9" fillId="3" borderId="31" xfId="26" applyFont="1" applyFill="1" applyBorder="1" applyAlignment="1">
      <alignment horizontal="left" vertical="center" wrapText="1"/>
      <protection/>
    </xf>
    <xf numFmtId="0" fontId="9" fillId="3" borderId="9" xfId="26" applyFont="1" applyFill="1" applyBorder="1" applyAlignment="1">
      <alignment horizontal="left" vertical="center" wrapText="1"/>
      <protection/>
    </xf>
    <xf numFmtId="0" fontId="9" fillId="3" borderId="24" xfId="26" applyFont="1" applyFill="1" applyBorder="1" applyAlignment="1">
      <alignment horizontal="left"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 readingOrder="1"/>
      <protection locked="0"/>
    </xf>
    <xf numFmtId="0" fontId="2" fillId="2" borderId="56" xfId="0" applyFont="1" applyFill="1" applyBorder="1" applyAlignment="1" applyProtection="1">
      <alignment horizontal="center" vertical="center" wrapText="1" readingOrder="1"/>
      <protection locked="0"/>
    </xf>
    <xf numFmtId="0" fontId="2" fillId="2" borderId="57" xfId="0" applyFont="1" applyFill="1" applyBorder="1" applyAlignment="1" applyProtection="1">
      <alignment horizontal="center" vertical="center" wrapText="1" readingOrder="1"/>
      <protection locked="0"/>
    </xf>
    <xf numFmtId="0" fontId="2" fillId="2" borderId="58" xfId="0" applyFont="1" applyFill="1" applyBorder="1" applyAlignment="1" applyProtection="1">
      <alignment horizontal="center" vertical="center" wrapText="1" readingOrder="1"/>
      <protection locked="0"/>
    </xf>
    <xf numFmtId="0" fontId="8" fillId="0" borderId="24" xfId="27" applyFont="1" applyBorder="1" applyAlignment="1">
      <alignment horizontal="left" vertical="center"/>
      <protection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59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5" fillId="7" borderId="3" xfId="0" applyFont="1" applyFill="1" applyBorder="1" applyAlignment="1" applyProtection="1">
      <alignment vertical="top" wrapText="1" readingOrder="1"/>
      <protection locked="0"/>
    </xf>
    <xf numFmtId="0" fontId="15" fillId="7" borderId="53" xfId="0" applyFont="1" applyFill="1" applyBorder="1" applyAlignment="1" applyProtection="1">
      <alignment vertical="top" wrapText="1" readingOrder="1"/>
      <protection locked="0"/>
    </xf>
    <xf numFmtId="0" fontId="15" fillId="7" borderId="20" xfId="0" applyFont="1" applyFill="1" applyBorder="1" applyAlignment="1" applyProtection="1">
      <alignment vertical="top" wrapText="1" readingOrder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Hypertextový odkaz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tabSelected="1" zoomScale="70" zoomScaleNormal="70" workbookViewId="0" topLeftCell="A12">
      <selection activeCell="A22" sqref="A22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34.28125" style="0" customWidth="1"/>
    <col min="4" max="4" width="7.140625" style="0" customWidth="1"/>
    <col min="5" max="5" width="5.421875" style="0" customWidth="1"/>
    <col min="6" max="6" width="58.7109375" style="0" customWidth="1"/>
    <col min="7" max="7" width="12.8515625" style="0" customWidth="1"/>
    <col min="8" max="8" width="9.57421875" style="0" customWidth="1"/>
    <col min="9" max="9" width="10.421875" style="0" customWidth="1"/>
    <col min="10" max="15" width="30.7109375" style="0" customWidth="1"/>
    <col min="16" max="16" width="15.7109375" style="0" customWidth="1"/>
  </cols>
  <sheetData>
    <row r="1" spans="1:3" ht="25.2" customHeight="1">
      <c r="A1" s="1" t="s">
        <v>0</v>
      </c>
      <c r="C1" s="1"/>
    </row>
    <row r="2" ht="22.95" customHeight="1">
      <c r="B2" s="1" t="s">
        <v>1</v>
      </c>
    </row>
    <row r="3" ht="22.2" customHeight="1">
      <c r="B3" s="64" t="s">
        <v>2</v>
      </c>
    </row>
    <row r="4" spans="2:15" ht="88.2" customHeight="1">
      <c r="B4" s="2" t="s">
        <v>3</v>
      </c>
      <c r="C4" s="2" t="s">
        <v>4</v>
      </c>
      <c r="D4" s="168" t="s">
        <v>5</v>
      </c>
      <c r="E4" s="169"/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2:15" ht="49.95" customHeight="1">
      <c r="B5" s="3">
        <v>1</v>
      </c>
      <c r="C5" s="15" t="s">
        <v>16</v>
      </c>
      <c r="D5" s="170" t="s">
        <v>17</v>
      </c>
      <c r="E5" s="171"/>
      <c r="F5" s="3" t="s">
        <v>18</v>
      </c>
      <c r="G5" s="112" t="s">
        <v>19</v>
      </c>
      <c r="H5" s="3" t="s">
        <v>19</v>
      </c>
      <c r="I5" s="43">
        <f>List1!F7</f>
        <v>0.21</v>
      </c>
      <c r="J5" s="53" t="s">
        <v>20</v>
      </c>
      <c r="K5" s="53" t="s">
        <v>21</v>
      </c>
      <c r="L5" s="53" t="s">
        <v>22</v>
      </c>
      <c r="M5" s="4">
        <f>List1!F29</f>
        <v>0</v>
      </c>
      <c r="N5" s="4">
        <f>List1!H29</f>
        <v>0</v>
      </c>
      <c r="O5" s="4">
        <f>List1!I29</f>
        <v>0</v>
      </c>
    </row>
    <row r="6" spans="2:15" ht="49.95" customHeight="1">
      <c r="B6" s="3">
        <v>2</v>
      </c>
      <c r="C6" s="34" t="s">
        <v>23</v>
      </c>
      <c r="D6" s="170" t="s">
        <v>24</v>
      </c>
      <c r="E6" s="171"/>
      <c r="F6" s="82"/>
      <c r="G6" s="112">
        <v>1</v>
      </c>
      <c r="H6" s="3" t="s">
        <v>25</v>
      </c>
      <c r="I6" s="43">
        <v>0.21</v>
      </c>
      <c r="J6" s="83">
        <v>0</v>
      </c>
      <c r="K6" s="4">
        <f>J6*I6</f>
        <v>0</v>
      </c>
      <c r="L6" s="4">
        <f>J6+K6</f>
        <v>0</v>
      </c>
      <c r="M6" s="4">
        <f>G6*J6</f>
        <v>0</v>
      </c>
      <c r="N6" s="4">
        <f>G6*K6</f>
        <v>0</v>
      </c>
      <c r="O6" s="4">
        <f>G6*L6</f>
        <v>0</v>
      </c>
    </row>
    <row r="7" spans="2:15" ht="49.95" customHeight="1">
      <c r="B7" s="3">
        <v>3</v>
      </c>
      <c r="C7" s="34" t="s">
        <v>26</v>
      </c>
      <c r="D7" s="172" t="s">
        <v>27</v>
      </c>
      <c r="E7" s="173"/>
      <c r="F7" s="82"/>
      <c r="G7" s="112">
        <v>5</v>
      </c>
      <c r="H7" s="3" t="s">
        <v>25</v>
      </c>
      <c r="I7" s="43">
        <v>0.21</v>
      </c>
      <c r="J7" s="83">
        <v>0</v>
      </c>
      <c r="K7" s="4">
        <f aca="true" t="shared" si="0" ref="K7:K12">J7*I7</f>
        <v>0</v>
      </c>
      <c r="L7" s="4">
        <f aca="true" t="shared" si="1" ref="L7:L12">J7+K7</f>
        <v>0</v>
      </c>
      <c r="M7" s="4">
        <f aca="true" t="shared" si="2" ref="M7:M12">G7*J7</f>
        <v>0</v>
      </c>
      <c r="N7" s="4">
        <f aca="true" t="shared" si="3" ref="N7:N12">G7*K7</f>
        <v>0</v>
      </c>
      <c r="O7" s="4">
        <f aca="true" t="shared" si="4" ref="O7:O12">G7*L7</f>
        <v>0</v>
      </c>
    </row>
    <row r="8" spans="2:15" ht="49.95" customHeight="1">
      <c r="B8" s="3">
        <v>4</v>
      </c>
      <c r="C8" s="34" t="s">
        <v>28</v>
      </c>
      <c r="D8" s="172" t="s">
        <v>29</v>
      </c>
      <c r="E8" s="173"/>
      <c r="F8" s="82"/>
      <c r="G8" s="112">
        <v>14</v>
      </c>
      <c r="H8" s="3" t="s">
        <v>25</v>
      </c>
      <c r="I8" s="43">
        <v>0.21</v>
      </c>
      <c r="J8" s="83">
        <v>0</v>
      </c>
      <c r="K8" s="4">
        <f t="shared" si="0"/>
        <v>0</v>
      </c>
      <c r="L8" s="4">
        <f t="shared" si="1"/>
        <v>0</v>
      </c>
      <c r="M8" s="4">
        <f t="shared" si="2"/>
        <v>0</v>
      </c>
      <c r="N8" s="4">
        <f t="shared" si="3"/>
        <v>0</v>
      </c>
      <c r="O8" s="4">
        <f t="shared" si="4"/>
        <v>0</v>
      </c>
    </row>
    <row r="9" spans="2:16" ht="49.95" customHeight="1">
      <c r="B9" s="3">
        <v>5</v>
      </c>
      <c r="C9" s="34" t="s">
        <v>30</v>
      </c>
      <c r="D9" s="172" t="s">
        <v>31</v>
      </c>
      <c r="E9" s="173"/>
      <c r="F9" s="82"/>
      <c r="G9" s="112">
        <v>2</v>
      </c>
      <c r="H9" s="3" t="s">
        <v>25</v>
      </c>
      <c r="I9" s="43">
        <v>0.21</v>
      </c>
      <c r="J9" s="83">
        <v>0</v>
      </c>
      <c r="K9" s="4">
        <f t="shared" si="0"/>
        <v>0</v>
      </c>
      <c r="L9" s="4">
        <f t="shared" si="1"/>
        <v>0</v>
      </c>
      <c r="M9" s="4">
        <f t="shared" si="2"/>
        <v>0</v>
      </c>
      <c r="N9" s="4">
        <f t="shared" si="3"/>
        <v>0</v>
      </c>
      <c r="O9" s="4">
        <f t="shared" si="4"/>
        <v>0</v>
      </c>
      <c r="P9" s="38"/>
    </row>
    <row r="10" spans="2:15" ht="49.95" customHeight="1">
      <c r="B10" s="3">
        <v>6</v>
      </c>
      <c r="C10" s="15" t="s">
        <v>32</v>
      </c>
      <c r="D10" s="172" t="s">
        <v>33</v>
      </c>
      <c r="E10" s="173"/>
      <c r="F10" s="82"/>
      <c r="G10" s="112">
        <v>1</v>
      </c>
      <c r="H10" s="3" t="s">
        <v>25</v>
      </c>
      <c r="I10" s="43">
        <v>0.21</v>
      </c>
      <c r="J10" s="83">
        <v>0</v>
      </c>
      <c r="K10" s="4">
        <f t="shared" si="0"/>
        <v>0</v>
      </c>
      <c r="L10" s="4">
        <f t="shared" si="1"/>
        <v>0</v>
      </c>
      <c r="M10" s="4">
        <f t="shared" si="2"/>
        <v>0</v>
      </c>
      <c r="N10" s="4">
        <f t="shared" si="3"/>
        <v>0</v>
      </c>
      <c r="O10" s="4">
        <f t="shared" si="4"/>
        <v>0</v>
      </c>
    </row>
    <row r="11" spans="2:15" ht="49.95" customHeight="1">
      <c r="B11" s="3">
        <v>7</v>
      </c>
      <c r="C11" s="34" t="s">
        <v>34</v>
      </c>
      <c r="D11" s="172" t="s">
        <v>35</v>
      </c>
      <c r="E11" s="173"/>
      <c r="F11" s="3" t="s">
        <v>36</v>
      </c>
      <c r="G11" s="112">
        <v>5</v>
      </c>
      <c r="H11" s="3" t="s">
        <v>25</v>
      </c>
      <c r="I11" s="43">
        <v>0.21</v>
      </c>
      <c r="J11" s="83">
        <v>0</v>
      </c>
      <c r="K11" s="4">
        <f t="shared" si="0"/>
        <v>0</v>
      </c>
      <c r="L11" s="4">
        <f t="shared" si="1"/>
        <v>0</v>
      </c>
      <c r="M11" s="4">
        <f t="shared" si="2"/>
        <v>0</v>
      </c>
      <c r="N11" s="4">
        <f t="shared" si="3"/>
        <v>0</v>
      </c>
      <c r="O11" s="4">
        <f t="shared" si="4"/>
        <v>0</v>
      </c>
    </row>
    <row r="12" spans="2:15" ht="49.95" customHeight="1" thickBot="1">
      <c r="B12" s="42">
        <v>8</v>
      </c>
      <c r="C12" s="65" t="s">
        <v>37</v>
      </c>
      <c r="D12" s="174" t="s">
        <v>38</v>
      </c>
      <c r="E12" s="175"/>
      <c r="F12" s="42" t="s">
        <v>39</v>
      </c>
      <c r="G12" s="113">
        <v>14</v>
      </c>
      <c r="H12" s="42" t="s">
        <v>25</v>
      </c>
      <c r="I12" s="43">
        <v>0.21</v>
      </c>
      <c r="J12" s="84">
        <v>0</v>
      </c>
      <c r="K12" s="4">
        <f t="shared" si="0"/>
        <v>0</v>
      </c>
      <c r="L12" s="4">
        <f t="shared" si="1"/>
        <v>0</v>
      </c>
      <c r="M12" s="4">
        <f t="shared" si="2"/>
        <v>0</v>
      </c>
      <c r="N12" s="4">
        <f t="shared" si="3"/>
        <v>0</v>
      </c>
      <c r="O12" s="4">
        <f t="shared" si="4"/>
        <v>0</v>
      </c>
    </row>
    <row r="13" spans="2:15" s="63" customFormat="1" ht="22.2" customHeight="1" thickBot="1">
      <c r="B13" s="72" t="s">
        <v>40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>
        <f>SUM(M5:M12)</f>
        <v>0</v>
      </c>
      <c r="N13" s="75">
        <f aca="true" t="shared" si="5" ref="N13:O13">SUM(N5:N12)</f>
        <v>0</v>
      </c>
      <c r="O13" s="76">
        <f t="shared" si="5"/>
        <v>0</v>
      </c>
    </row>
    <row r="14" spans="2:4" ht="10.95" customHeight="1">
      <c r="B14" s="10"/>
      <c r="C14" s="11"/>
      <c r="D14" s="12"/>
    </row>
    <row r="16" ht="15.6">
      <c r="B16" s="64" t="s">
        <v>41</v>
      </c>
    </row>
    <row r="17" spans="2:15" ht="27.6" customHeight="1">
      <c r="B17" s="168" t="s">
        <v>42</v>
      </c>
      <c r="C17" s="154" t="s">
        <v>43</v>
      </c>
      <c r="D17" s="156"/>
      <c r="E17" s="156"/>
      <c r="F17" s="157"/>
      <c r="G17" s="155" t="s">
        <v>44</v>
      </c>
      <c r="H17" s="158"/>
      <c r="I17" s="159"/>
      <c r="J17" s="154" t="s">
        <v>45</v>
      </c>
      <c r="K17" s="70" t="s">
        <v>46</v>
      </c>
      <c r="L17" s="154" t="s">
        <v>47</v>
      </c>
      <c r="M17" s="154" t="s">
        <v>48</v>
      </c>
      <c r="N17" s="154" t="s">
        <v>49</v>
      </c>
      <c r="O17" s="154" t="s">
        <v>50</v>
      </c>
    </row>
    <row r="18" spans="2:15" ht="51" customHeight="1">
      <c r="B18" s="176"/>
      <c r="C18" s="155"/>
      <c r="D18" s="158"/>
      <c r="E18" s="158"/>
      <c r="F18" s="159"/>
      <c r="G18" s="162"/>
      <c r="H18" s="163"/>
      <c r="I18" s="164"/>
      <c r="J18" s="155"/>
      <c r="K18" s="106">
        <v>0.21</v>
      </c>
      <c r="L18" s="155"/>
      <c r="M18" s="155"/>
      <c r="N18" s="155"/>
      <c r="O18" s="155"/>
    </row>
    <row r="19" spans="2:15" ht="28.2" customHeight="1">
      <c r="B19" s="98" t="s">
        <v>51</v>
      </c>
      <c r="C19" s="160" t="s">
        <v>52</v>
      </c>
      <c r="D19" s="160"/>
      <c r="E19" s="160"/>
      <c r="F19" s="160"/>
      <c r="G19" s="165">
        <v>120</v>
      </c>
      <c r="H19" s="166"/>
      <c r="I19" s="167"/>
      <c r="J19" s="84">
        <v>0</v>
      </c>
      <c r="K19" s="99">
        <f>J19*$K$18</f>
        <v>0</v>
      </c>
      <c r="L19" s="77">
        <f>J19+K19</f>
        <v>0</v>
      </c>
      <c r="M19" s="77">
        <f>G19*J19</f>
        <v>0</v>
      </c>
      <c r="N19" s="77">
        <f>M19*$K$18</f>
        <v>0</v>
      </c>
      <c r="O19" s="77">
        <f>M19+N19</f>
        <v>0</v>
      </c>
    </row>
    <row r="20" spans="2:15" s="63" customFormat="1" ht="25.2" customHeight="1" thickBot="1">
      <c r="B20" s="124" t="s">
        <v>53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6"/>
      <c r="M20" s="74">
        <f>SUM(M19:M19)</f>
        <v>0</v>
      </c>
      <c r="N20" s="76">
        <f aca="true" t="shared" si="6" ref="N20:O20">SUM(N19:N19)</f>
        <v>0</v>
      </c>
      <c r="O20" s="76">
        <f t="shared" si="6"/>
        <v>0</v>
      </c>
    </row>
    <row r="21" spans="2:15" s="63" customFormat="1" ht="25.2" customHeight="1"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1"/>
      <c r="N21" s="151"/>
      <c r="O21" s="152"/>
    </row>
    <row r="22" spans="2:15" ht="28.2" customHeight="1">
      <c r="B22" s="123" t="s">
        <v>54</v>
      </c>
      <c r="C22" s="161" t="s">
        <v>187</v>
      </c>
      <c r="D22" s="161"/>
      <c r="E22" s="161"/>
      <c r="F22" s="161"/>
      <c r="G22" s="78"/>
      <c r="H22" s="80" t="s">
        <v>22</v>
      </c>
      <c r="I22" s="79"/>
      <c r="J22" s="84">
        <v>0</v>
      </c>
      <c r="K22" s="81" t="s">
        <v>22</v>
      </c>
      <c r="L22" s="81" t="s">
        <v>22</v>
      </c>
      <c r="M22" s="77">
        <f>J22*4</f>
        <v>0</v>
      </c>
      <c r="N22" s="71">
        <f>M22*$K$18</f>
        <v>0</v>
      </c>
      <c r="O22" s="77">
        <f>M22+N22</f>
        <v>0</v>
      </c>
    </row>
    <row r="23" spans="2:15" ht="28.2" customHeight="1">
      <c r="B23" s="123" t="s">
        <v>55</v>
      </c>
      <c r="C23" s="161" t="s">
        <v>188</v>
      </c>
      <c r="D23" s="161"/>
      <c r="E23" s="161"/>
      <c r="F23" s="161"/>
      <c r="G23" s="100"/>
      <c r="H23" s="80" t="s">
        <v>22</v>
      </c>
      <c r="I23" s="101"/>
      <c r="J23" s="84">
        <v>0</v>
      </c>
      <c r="K23" s="81" t="s">
        <v>22</v>
      </c>
      <c r="L23" s="81" t="s">
        <v>22</v>
      </c>
      <c r="M23" s="77">
        <f aca="true" t="shared" si="7" ref="M23:M25">J23*4</f>
        <v>0</v>
      </c>
      <c r="N23" s="71">
        <f aca="true" t="shared" si="8" ref="N23:N25">M23*$K$18</f>
        <v>0</v>
      </c>
      <c r="O23" s="77">
        <f aca="true" t="shared" si="9" ref="O23:O25">M23+N23</f>
        <v>0</v>
      </c>
    </row>
    <row r="24" spans="2:15" ht="28.2" customHeight="1">
      <c r="B24" s="123" t="s">
        <v>185</v>
      </c>
      <c r="C24" s="153" t="s">
        <v>189</v>
      </c>
      <c r="D24" s="153"/>
      <c r="E24" s="153"/>
      <c r="F24" s="153"/>
      <c r="G24" s="100"/>
      <c r="H24" s="80" t="s">
        <v>22</v>
      </c>
      <c r="I24" s="101"/>
      <c r="J24" s="84">
        <v>0</v>
      </c>
      <c r="K24" s="81" t="s">
        <v>22</v>
      </c>
      <c r="L24" s="81" t="s">
        <v>22</v>
      </c>
      <c r="M24" s="77">
        <f t="shared" si="7"/>
        <v>0</v>
      </c>
      <c r="N24" s="71">
        <f t="shared" si="8"/>
        <v>0</v>
      </c>
      <c r="O24" s="77">
        <f t="shared" si="9"/>
        <v>0</v>
      </c>
    </row>
    <row r="25" spans="2:15" ht="28.2" customHeight="1" thickBot="1">
      <c r="B25" s="123" t="s">
        <v>186</v>
      </c>
      <c r="C25" s="153" t="s">
        <v>190</v>
      </c>
      <c r="D25" s="153"/>
      <c r="E25" s="153"/>
      <c r="F25" s="153"/>
      <c r="G25" s="100"/>
      <c r="H25" s="80" t="s">
        <v>22</v>
      </c>
      <c r="I25" s="101"/>
      <c r="J25" s="84">
        <v>0</v>
      </c>
      <c r="K25" s="81" t="s">
        <v>22</v>
      </c>
      <c r="L25" s="81" t="s">
        <v>22</v>
      </c>
      <c r="M25" s="77">
        <f t="shared" si="7"/>
        <v>0</v>
      </c>
      <c r="N25" s="71">
        <f t="shared" si="8"/>
        <v>0</v>
      </c>
      <c r="O25" s="77">
        <f t="shared" si="9"/>
        <v>0</v>
      </c>
    </row>
    <row r="26" spans="2:15" s="63" customFormat="1" ht="24" customHeight="1" thickBot="1">
      <c r="B26" s="124" t="s">
        <v>191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74">
        <f>M22+M24</f>
        <v>0</v>
      </c>
      <c r="N26" s="122">
        <f aca="true" t="shared" si="10" ref="N26:O26">N22+N23</f>
        <v>0</v>
      </c>
      <c r="O26" s="122">
        <f t="shared" si="10"/>
        <v>0</v>
      </c>
    </row>
    <row r="27" spans="2:15" s="63" customFormat="1" ht="24" customHeight="1" thickBot="1">
      <c r="B27" s="124" t="s">
        <v>192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6"/>
      <c r="M27" s="74">
        <f>M23+M25</f>
        <v>0</v>
      </c>
      <c r="N27" s="122">
        <f aca="true" t="shared" si="11" ref="N27:O27">N24+N25</f>
        <v>0</v>
      </c>
      <c r="O27" s="122">
        <f t="shared" si="11"/>
        <v>0</v>
      </c>
    </row>
    <row r="28" spans="14:15" ht="15.6">
      <c r="N28" s="121"/>
      <c r="O28" s="121"/>
    </row>
    <row r="29" spans="14:15" ht="16.2" thickBot="1">
      <c r="N29" s="105"/>
      <c r="O29" s="105"/>
    </row>
    <row r="30" spans="2:15" ht="18" thickBot="1">
      <c r="B30" s="135" t="s">
        <v>56</v>
      </c>
      <c r="C30" s="136"/>
      <c r="D30" s="136"/>
      <c r="E30" s="136"/>
      <c r="F30" s="137"/>
      <c r="N30" s="105"/>
      <c r="O30" s="105"/>
    </row>
    <row r="31" spans="2:6" ht="18" thickBot="1">
      <c r="B31" s="133" t="s">
        <v>57</v>
      </c>
      <c r="C31" s="134"/>
      <c r="D31" s="138">
        <v>10</v>
      </c>
      <c r="E31" s="139"/>
      <c r="F31" s="140"/>
    </row>
    <row r="32" spans="2:6" ht="18" thickBot="1">
      <c r="B32" s="133" t="s">
        <v>193</v>
      </c>
      <c r="C32" s="134"/>
      <c r="D32" s="130">
        <v>7</v>
      </c>
      <c r="E32" s="131"/>
      <c r="F32" s="132"/>
    </row>
    <row r="33" spans="2:6" ht="17.4">
      <c r="B33" s="147" t="s">
        <v>58</v>
      </c>
      <c r="C33" s="148"/>
      <c r="D33" s="148"/>
      <c r="E33" s="148"/>
      <c r="F33" s="103">
        <f>M13</f>
        <v>0</v>
      </c>
    </row>
    <row r="34" spans="2:6" ht="17.4">
      <c r="B34" s="141" t="s">
        <v>59</v>
      </c>
      <c r="C34" s="142"/>
      <c r="D34" s="142"/>
      <c r="E34" s="143"/>
      <c r="F34" s="104">
        <f>M20*D31</f>
        <v>0</v>
      </c>
    </row>
    <row r="35" spans="2:6" ht="39" customHeight="1">
      <c r="B35" s="127" t="s">
        <v>194</v>
      </c>
      <c r="C35" s="128"/>
      <c r="D35" s="128"/>
      <c r="E35" s="129"/>
      <c r="F35" s="104">
        <f>M26*D32</f>
        <v>0</v>
      </c>
    </row>
    <row r="36" spans="2:6" ht="34.8" customHeight="1">
      <c r="B36" s="127" t="s">
        <v>184</v>
      </c>
      <c r="C36" s="128"/>
      <c r="D36" s="128"/>
      <c r="E36" s="129"/>
      <c r="F36" s="104">
        <f>M27*(D31-D32)</f>
        <v>0</v>
      </c>
    </row>
    <row r="37" spans="2:6" ht="18" thickBot="1">
      <c r="B37" s="144" t="s">
        <v>60</v>
      </c>
      <c r="C37" s="145"/>
      <c r="D37" s="145"/>
      <c r="E37" s="146"/>
      <c r="F37" s="102">
        <f>SUM(F33:F36)</f>
        <v>0</v>
      </c>
    </row>
    <row r="40" ht="12.75">
      <c r="A40" s="111" t="s">
        <v>61</v>
      </c>
    </row>
    <row r="41" ht="12.75">
      <c r="A41" s="35" t="s">
        <v>62</v>
      </c>
    </row>
    <row r="42" ht="12.75">
      <c r="A42" s="35" t="s">
        <v>63</v>
      </c>
    </row>
    <row r="43" ht="12.75">
      <c r="A43" s="35" t="s">
        <v>177</v>
      </c>
    </row>
  </sheetData>
  <mergeCells count="37">
    <mergeCell ref="D10:E10"/>
    <mergeCell ref="D9:E9"/>
    <mergeCell ref="D11:E11"/>
    <mergeCell ref="D12:E12"/>
    <mergeCell ref="B17:B18"/>
    <mergeCell ref="D4:E4"/>
    <mergeCell ref="D5:E5"/>
    <mergeCell ref="D6:E6"/>
    <mergeCell ref="D7:E7"/>
    <mergeCell ref="D8:E8"/>
    <mergeCell ref="B20:L20"/>
    <mergeCell ref="C25:F25"/>
    <mergeCell ref="O17:O18"/>
    <mergeCell ref="C17:F18"/>
    <mergeCell ref="C19:F19"/>
    <mergeCell ref="C22:F22"/>
    <mergeCell ref="G17:I18"/>
    <mergeCell ref="G19:I19"/>
    <mergeCell ref="J17:J18"/>
    <mergeCell ref="M17:M18"/>
    <mergeCell ref="L17:L18"/>
    <mergeCell ref="N17:N18"/>
    <mergeCell ref="C23:F23"/>
    <mergeCell ref="C24:F24"/>
    <mergeCell ref="B36:E36"/>
    <mergeCell ref="B37:E37"/>
    <mergeCell ref="B33:E33"/>
    <mergeCell ref="B21:O21"/>
    <mergeCell ref="B26:L26"/>
    <mergeCell ref="B27:L27"/>
    <mergeCell ref="B35:E35"/>
    <mergeCell ref="D32:F32"/>
    <mergeCell ref="B32:C32"/>
    <mergeCell ref="B31:C31"/>
    <mergeCell ref="B30:F30"/>
    <mergeCell ref="D31:F31"/>
    <mergeCell ref="B34:E34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70" zoomScaleNormal="70" workbookViewId="0" topLeftCell="A2">
      <selection activeCell="H43" sqref="H43"/>
    </sheetView>
  </sheetViews>
  <sheetFormatPr defaultColWidth="9.140625" defaultRowHeight="12.75"/>
  <cols>
    <col min="1" max="1" width="2.421875" style="0" customWidth="1"/>
    <col min="2" max="2" width="9.421875" style="0" customWidth="1"/>
    <col min="3" max="3" width="11.8515625" style="23" bestFit="1" customWidth="1"/>
    <col min="4" max="4" width="121.7109375" style="0" customWidth="1"/>
    <col min="5" max="7" width="39.421875" style="0" customWidth="1"/>
    <col min="8" max="8" width="21.8515625" style="0" bestFit="1" customWidth="1"/>
  </cols>
  <sheetData>
    <row r="1" ht="21.6" customHeight="1">
      <c r="A1" s="1" t="s">
        <v>0</v>
      </c>
    </row>
    <row r="2" spans="2:4" ht="17.4">
      <c r="B2" s="54" t="s">
        <v>64</v>
      </c>
      <c r="C2" s="28"/>
      <c r="D2" s="8"/>
    </row>
    <row r="3" ht="10.5" customHeight="1"/>
    <row r="4" spans="2:7" ht="33" customHeight="1">
      <c r="B4" s="5" t="s">
        <v>65</v>
      </c>
      <c r="C4" s="179" t="s">
        <v>66</v>
      </c>
      <c r="D4" s="180"/>
      <c r="E4" s="5" t="s">
        <v>67</v>
      </c>
      <c r="F4" s="5" t="s">
        <v>68</v>
      </c>
      <c r="G4" s="5" t="s">
        <v>69</v>
      </c>
    </row>
    <row r="5" spans="2:7" ht="28.5" customHeight="1">
      <c r="B5" s="7" t="s">
        <v>70</v>
      </c>
      <c r="C5" s="181" t="s">
        <v>71</v>
      </c>
      <c r="D5" s="182"/>
      <c r="E5" s="13" t="s">
        <v>72</v>
      </c>
      <c r="F5" s="13" t="s">
        <v>72</v>
      </c>
      <c r="G5" s="13" t="s">
        <v>72</v>
      </c>
    </row>
    <row r="6" spans="2:7" ht="138">
      <c r="B6" s="183" t="s">
        <v>73</v>
      </c>
      <c r="C6" s="19">
        <v>1</v>
      </c>
      <c r="D6" s="67" t="s">
        <v>74</v>
      </c>
      <c r="E6" s="85" t="s">
        <v>75</v>
      </c>
      <c r="F6" s="85" t="s">
        <v>75</v>
      </c>
      <c r="G6" s="85" t="s">
        <v>75</v>
      </c>
    </row>
    <row r="7" spans="2:7" ht="138">
      <c r="B7" s="184"/>
      <c r="C7" s="19">
        <v>2</v>
      </c>
      <c r="D7" s="61" t="s">
        <v>76</v>
      </c>
      <c r="E7" s="85" t="s">
        <v>75</v>
      </c>
      <c r="F7" s="85" t="s">
        <v>75</v>
      </c>
      <c r="G7" s="85" t="s">
        <v>75</v>
      </c>
    </row>
    <row r="8" spans="2:8" ht="138">
      <c r="B8" s="184"/>
      <c r="C8" s="19">
        <v>3</v>
      </c>
      <c r="D8" s="61" t="s">
        <v>77</v>
      </c>
      <c r="E8" s="85" t="s">
        <v>75</v>
      </c>
      <c r="F8" s="85" t="s">
        <v>75</v>
      </c>
      <c r="G8" s="85" t="s">
        <v>75</v>
      </c>
      <c r="H8" s="20"/>
    </row>
    <row r="9" spans="2:7" ht="138">
      <c r="B9" s="184"/>
      <c r="C9" s="19">
        <v>4</v>
      </c>
      <c r="D9" s="61" t="s">
        <v>178</v>
      </c>
      <c r="E9" s="85" t="s">
        <v>75</v>
      </c>
      <c r="F9" s="85" t="s">
        <v>75</v>
      </c>
      <c r="G9" s="85" t="s">
        <v>75</v>
      </c>
    </row>
    <row r="10" spans="2:7" ht="138">
      <c r="B10" s="184"/>
      <c r="C10" s="19">
        <v>5</v>
      </c>
      <c r="D10" s="61" t="s">
        <v>179</v>
      </c>
      <c r="E10" s="85" t="s">
        <v>75</v>
      </c>
      <c r="F10" s="85" t="s">
        <v>75</v>
      </c>
      <c r="G10" s="85" t="s">
        <v>75</v>
      </c>
    </row>
    <row r="11" spans="2:7" ht="138">
      <c r="B11" s="184"/>
      <c r="C11" s="19">
        <v>6</v>
      </c>
      <c r="D11" s="61" t="s">
        <v>78</v>
      </c>
      <c r="E11" s="85" t="s">
        <v>75</v>
      </c>
      <c r="F11" s="85" t="s">
        <v>75</v>
      </c>
      <c r="G11" s="85" t="s">
        <v>75</v>
      </c>
    </row>
    <row r="12" spans="2:7" ht="138">
      <c r="B12" s="184"/>
      <c r="C12" s="19">
        <v>7</v>
      </c>
      <c r="D12" s="61" t="s">
        <v>79</v>
      </c>
      <c r="E12" s="85" t="s">
        <v>75</v>
      </c>
      <c r="F12" s="85" t="s">
        <v>75</v>
      </c>
      <c r="G12" s="85" t="s">
        <v>75</v>
      </c>
    </row>
    <row r="13" spans="2:7" ht="138">
      <c r="B13" s="184"/>
      <c r="C13" s="19">
        <v>8</v>
      </c>
      <c r="D13" s="61" t="s">
        <v>80</v>
      </c>
      <c r="E13" s="85" t="s">
        <v>75</v>
      </c>
      <c r="F13" s="85" t="s">
        <v>75</v>
      </c>
      <c r="G13" s="85" t="s">
        <v>75</v>
      </c>
    </row>
    <row r="14" spans="2:7" ht="138">
      <c r="B14" s="184"/>
      <c r="C14" s="19">
        <v>9</v>
      </c>
      <c r="D14" s="61" t="s">
        <v>81</v>
      </c>
      <c r="E14" s="85" t="s">
        <v>75</v>
      </c>
      <c r="F14" s="85" t="s">
        <v>75</v>
      </c>
      <c r="G14" s="85" t="s">
        <v>75</v>
      </c>
    </row>
    <row r="15" spans="2:7" ht="138">
      <c r="B15" s="184"/>
      <c r="C15" s="19">
        <v>10</v>
      </c>
      <c r="D15" s="61" t="s">
        <v>82</v>
      </c>
      <c r="E15" s="85" t="s">
        <v>75</v>
      </c>
      <c r="F15" s="85" t="s">
        <v>75</v>
      </c>
      <c r="G15" s="85" t="s">
        <v>75</v>
      </c>
    </row>
    <row r="16" spans="2:7" ht="138">
      <c r="B16" s="184"/>
      <c r="C16" s="19">
        <v>11</v>
      </c>
      <c r="D16" s="61" t="s">
        <v>83</v>
      </c>
      <c r="E16" s="85" t="s">
        <v>75</v>
      </c>
      <c r="F16" s="85" t="s">
        <v>75</v>
      </c>
      <c r="G16" s="85" t="s">
        <v>75</v>
      </c>
    </row>
    <row r="17" spans="2:7" ht="138">
      <c r="B17" s="184"/>
      <c r="C17" s="19">
        <v>12</v>
      </c>
      <c r="D17" s="61" t="s">
        <v>84</v>
      </c>
      <c r="E17" s="85" t="s">
        <v>75</v>
      </c>
      <c r="F17" s="85" t="s">
        <v>75</v>
      </c>
      <c r="G17" s="85" t="s">
        <v>75</v>
      </c>
    </row>
    <row r="18" spans="2:7" ht="138">
      <c r="B18" s="184"/>
      <c r="C18" s="19">
        <v>13</v>
      </c>
      <c r="D18" s="61" t="s">
        <v>85</v>
      </c>
      <c r="E18" s="85" t="s">
        <v>75</v>
      </c>
      <c r="F18" s="85" t="s">
        <v>75</v>
      </c>
      <c r="G18" s="85" t="s">
        <v>75</v>
      </c>
    </row>
    <row r="19" spans="2:7" ht="138">
      <c r="B19" s="184"/>
      <c r="C19" s="19">
        <v>14</v>
      </c>
      <c r="D19" s="61" t="s">
        <v>86</v>
      </c>
      <c r="E19" s="85" t="s">
        <v>75</v>
      </c>
      <c r="F19" s="85" t="s">
        <v>75</v>
      </c>
      <c r="G19" s="85" t="s">
        <v>75</v>
      </c>
    </row>
    <row r="20" spans="2:7" ht="138">
      <c r="B20" s="184"/>
      <c r="C20" s="19">
        <v>15</v>
      </c>
      <c r="D20" s="61" t="s">
        <v>87</v>
      </c>
      <c r="E20" s="85" t="s">
        <v>75</v>
      </c>
      <c r="F20" s="85" t="s">
        <v>75</v>
      </c>
      <c r="G20" s="85" t="s">
        <v>75</v>
      </c>
    </row>
    <row r="21" spans="2:7" ht="138">
      <c r="B21" s="184"/>
      <c r="C21" s="19">
        <v>16</v>
      </c>
      <c r="D21" s="61" t="s">
        <v>88</v>
      </c>
      <c r="E21" s="85" t="s">
        <v>75</v>
      </c>
      <c r="F21" s="85" t="s">
        <v>75</v>
      </c>
      <c r="G21" s="85" t="s">
        <v>75</v>
      </c>
    </row>
    <row r="22" spans="2:7" ht="138">
      <c r="B22" s="184"/>
      <c r="C22" s="19">
        <v>17</v>
      </c>
      <c r="D22" s="61" t="s">
        <v>89</v>
      </c>
      <c r="E22" s="85" t="s">
        <v>75</v>
      </c>
      <c r="F22" s="85" t="s">
        <v>75</v>
      </c>
      <c r="G22" s="85" t="s">
        <v>75</v>
      </c>
    </row>
    <row r="23" spans="2:7" ht="138">
      <c r="B23" s="184"/>
      <c r="C23" s="19">
        <v>18</v>
      </c>
      <c r="D23" s="61" t="s">
        <v>90</v>
      </c>
      <c r="E23" s="85" t="s">
        <v>75</v>
      </c>
      <c r="F23" s="85" t="s">
        <v>75</v>
      </c>
      <c r="G23" s="85" t="s">
        <v>75</v>
      </c>
    </row>
    <row r="24" spans="2:7" ht="138">
      <c r="B24" s="184"/>
      <c r="C24" s="19">
        <v>19</v>
      </c>
      <c r="D24" s="61" t="s">
        <v>91</v>
      </c>
      <c r="E24" s="85" t="s">
        <v>75</v>
      </c>
      <c r="F24" s="85" t="s">
        <v>75</v>
      </c>
      <c r="G24" s="85" t="s">
        <v>75</v>
      </c>
    </row>
    <row r="25" spans="2:7" ht="138">
      <c r="B25" s="184"/>
      <c r="C25" s="19">
        <v>20</v>
      </c>
      <c r="D25" s="61" t="s">
        <v>92</v>
      </c>
      <c r="E25" s="85" t="s">
        <v>75</v>
      </c>
      <c r="F25" s="85" t="s">
        <v>75</v>
      </c>
      <c r="G25" s="85" t="s">
        <v>75</v>
      </c>
    </row>
    <row r="26" spans="2:7" ht="138">
      <c r="B26" s="184"/>
      <c r="C26" s="19">
        <v>21</v>
      </c>
      <c r="D26" s="61" t="s">
        <v>93</v>
      </c>
      <c r="E26" s="85" t="s">
        <v>75</v>
      </c>
      <c r="F26" s="85" t="s">
        <v>75</v>
      </c>
      <c r="G26" s="85" t="s">
        <v>75</v>
      </c>
    </row>
    <row r="27" spans="2:7" ht="138">
      <c r="B27" s="184"/>
      <c r="C27" s="19">
        <v>22</v>
      </c>
      <c r="D27" s="61" t="s">
        <v>94</v>
      </c>
      <c r="E27" s="85" t="s">
        <v>75</v>
      </c>
      <c r="F27" s="85" t="s">
        <v>75</v>
      </c>
      <c r="G27" s="85" t="s">
        <v>75</v>
      </c>
    </row>
    <row r="28" spans="2:7" ht="138">
      <c r="B28" s="184"/>
      <c r="C28" s="19">
        <v>23</v>
      </c>
      <c r="D28" s="61" t="s">
        <v>95</v>
      </c>
      <c r="E28" s="85" t="s">
        <v>75</v>
      </c>
      <c r="F28" s="85" t="s">
        <v>75</v>
      </c>
      <c r="G28" s="85" t="s">
        <v>75</v>
      </c>
    </row>
    <row r="29" spans="2:7" ht="138">
      <c r="B29" s="184"/>
      <c r="C29" s="19">
        <v>24</v>
      </c>
      <c r="D29" s="61" t="s">
        <v>180</v>
      </c>
      <c r="E29" s="85" t="s">
        <v>75</v>
      </c>
      <c r="F29" s="85" t="s">
        <v>75</v>
      </c>
      <c r="G29" s="85" t="s">
        <v>75</v>
      </c>
    </row>
    <row r="30" spans="2:7" ht="138">
      <c r="B30" s="184"/>
      <c r="C30" s="19">
        <v>25</v>
      </c>
      <c r="D30" s="61" t="s">
        <v>96</v>
      </c>
      <c r="E30" s="85" t="s">
        <v>75</v>
      </c>
      <c r="F30" s="85" t="s">
        <v>75</v>
      </c>
      <c r="G30" s="85" t="s">
        <v>75</v>
      </c>
    </row>
    <row r="31" spans="2:7" ht="138">
      <c r="B31" s="184"/>
      <c r="C31" s="19">
        <v>26</v>
      </c>
      <c r="D31" s="68" t="s">
        <v>97</v>
      </c>
      <c r="E31" s="85" t="s">
        <v>75</v>
      </c>
      <c r="F31" s="85" t="s">
        <v>75</v>
      </c>
      <c r="G31" s="85" t="s">
        <v>75</v>
      </c>
    </row>
    <row r="32" spans="2:8" ht="138">
      <c r="B32" s="184"/>
      <c r="C32" s="19">
        <v>27</v>
      </c>
      <c r="D32" s="61" t="s">
        <v>98</v>
      </c>
      <c r="E32" s="85" t="s">
        <v>75</v>
      </c>
      <c r="F32" s="85" t="s">
        <v>75</v>
      </c>
      <c r="G32" s="85" t="s">
        <v>75</v>
      </c>
      <c r="H32" s="29"/>
    </row>
    <row r="33" spans="2:8" ht="138">
      <c r="B33" s="184"/>
      <c r="C33" s="19">
        <v>28</v>
      </c>
      <c r="D33" s="61" t="s">
        <v>99</v>
      </c>
      <c r="E33" s="85" t="s">
        <v>75</v>
      </c>
      <c r="F33" s="85" t="s">
        <v>75</v>
      </c>
      <c r="G33" s="85" t="s">
        <v>75</v>
      </c>
      <c r="H33" s="20"/>
    </row>
    <row r="34" spans="2:8" ht="138">
      <c r="B34" s="184"/>
      <c r="C34" s="19">
        <v>29</v>
      </c>
      <c r="D34" s="61" t="s">
        <v>100</v>
      </c>
      <c r="E34" s="85" t="s">
        <v>75</v>
      </c>
      <c r="F34" s="85" t="s">
        <v>75</v>
      </c>
      <c r="G34" s="85" t="s">
        <v>75</v>
      </c>
      <c r="H34" s="20"/>
    </row>
    <row r="35" spans="2:7" ht="138">
      <c r="B35" s="184"/>
      <c r="C35" s="19">
        <v>30</v>
      </c>
      <c r="D35" s="61" t="s">
        <v>101</v>
      </c>
      <c r="E35" s="85" t="s">
        <v>75</v>
      </c>
      <c r="F35" s="85" t="s">
        <v>75</v>
      </c>
      <c r="G35" s="85" t="s">
        <v>75</v>
      </c>
    </row>
    <row r="36" spans="2:7" ht="138">
      <c r="B36" s="184"/>
      <c r="C36" s="19">
        <v>31</v>
      </c>
      <c r="D36" s="61" t="s">
        <v>102</v>
      </c>
      <c r="E36" s="85" t="s">
        <v>75</v>
      </c>
      <c r="F36" s="85" t="s">
        <v>75</v>
      </c>
      <c r="G36" s="85" t="s">
        <v>75</v>
      </c>
    </row>
    <row r="37" spans="2:7" ht="138">
      <c r="B37" s="184"/>
      <c r="C37" s="19">
        <v>32</v>
      </c>
      <c r="D37" s="61" t="s">
        <v>103</v>
      </c>
      <c r="E37" s="85" t="s">
        <v>75</v>
      </c>
      <c r="F37" s="85" t="s">
        <v>75</v>
      </c>
      <c r="G37" s="85" t="s">
        <v>75</v>
      </c>
    </row>
    <row r="38" spans="2:7" ht="138">
      <c r="B38" s="184"/>
      <c r="C38" s="19">
        <v>33</v>
      </c>
      <c r="D38" s="61" t="s">
        <v>104</v>
      </c>
      <c r="E38" s="85" t="s">
        <v>75</v>
      </c>
      <c r="F38" s="85" t="s">
        <v>75</v>
      </c>
      <c r="G38" s="85" t="s">
        <v>75</v>
      </c>
    </row>
    <row r="39" spans="2:7" ht="138">
      <c r="B39" s="184"/>
      <c r="C39" s="19">
        <v>34</v>
      </c>
      <c r="D39" s="61" t="s">
        <v>105</v>
      </c>
      <c r="E39" s="85" t="s">
        <v>75</v>
      </c>
      <c r="F39" s="85" t="s">
        <v>75</v>
      </c>
      <c r="G39" s="85" t="s">
        <v>75</v>
      </c>
    </row>
    <row r="40" spans="2:7" ht="138">
      <c r="B40" s="184"/>
      <c r="C40" s="19">
        <v>35</v>
      </c>
      <c r="D40" s="61" t="s">
        <v>106</v>
      </c>
      <c r="E40" s="85" t="s">
        <v>75</v>
      </c>
      <c r="F40" s="85" t="s">
        <v>75</v>
      </c>
      <c r="G40" s="85" t="s">
        <v>75</v>
      </c>
    </row>
    <row r="41" spans="2:7" ht="138">
      <c r="B41" s="184"/>
      <c r="C41" s="19">
        <v>36</v>
      </c>
      <c r="D41" s="61" t="s">
        <v>107</v>
      </c>
      <c r="E41" s="85" t="s">
        <v>75</v>
      </c>
      <c r="F41" s="85" t="s">
        <v>75</v>
      </c>
      <c r="G41" s="85" t="s">
        <v>75</v>
      </c>
    </row>
    <row r="42" spans="2:7" ht="138">
      <c r="B42" s="184"/>
      <c r="C42" s="19">
        <v>37</v>
      </c>
      <c r="D42" s="61" t="s">
        <v>108</v>
      </c>
      <c r="E42" s="85" t="s">
        <v>75</v>
      </c>
      <c r="F42" s="85" t="s">
        <v>75</v>
      </c>
      <c r="G42" s="85" t="s">
        <v>75</v>
      </c>
    </row>
    <row r="43" spans="2:9" ht="138">
      <c r="B43" s="184"/>
      <c r="C43" s="19">
        <v>38</v>
      </c>
      <c r="D43" s="116" t="s">
        <v>109</v>
      </c>
      <c r="E43" s="85" t="s">
        <v>75</v>
      </c>
      <c r="F43" s="85" t="s">
        <v>75</v>
      </c>
      <c r="G43" s="85" t="s">
        <v>75</v>
      </c>
      <c r="H43" s="40"/>
      <c r="I43" s="41"/>
    </row>
    <row r="44" spans="2:8" ht="58.5" customHeight="1">
      <c r="B44" s="185"/>
      <c r="C44" s="19">
        <v>39</v>
      </c>
      <c r="D44" s="67" t="s">
        <v>110</v>
      </c>
      <c r="E44" s="86" t="s">
        <v>75</v>
      </c>
      <c r="F44" s="86" t="s">
        <v>75</v>
      </c>
      <c r="G44" s="86" t="s">
        <v>75</v>
      </c>
      <c r="H44" s="39"/>
    </row>
    <row r="45" spans="2:7" ht="19.95" customHeight="1">
      <c r="B45" s="177" t="s">
        <v>111</v>
      </c>
      <c r="C45" s="177"/>
      <c r="D45" s="177"/>
      <c r="E45" s="177"/>
      <c r="F45" s="177"/>
      <c r="G45" s="177"/>
    </row>
    <row r="46" spans="1:7" ht="122.4" customHeight="1">
      <c r="A46" s="178" t="s">
        <v>112</v>
      </c>
      <c r="B46" s="178"/>
      <c r="C46" s="178"/>
      <c r="D46" s="178"/>
      <c r="E46" s="178"/>
      <c r="F46" s="178"/>
      <c r="G46" s="178"/>
    </row>
  </sheetData>
  <mergeCells count="5">
    <mergeCell ref="B45:G45"/>
    <mergeCell ref="A46:G46"/>
    <mergeCell ref="C4:D4"/>
    <mergeCell ref="C5:D5"/>
    <mergeCell ref="B6:B44"/>
  </mergeCells>
  <printOptions/>
  <pageMargins left="0.25" right="0.25" top="0.75" bottom="0.75" header="0.3" footer="0.3"/>
  <pageSetup fitToHeight="0" fitToWidth="1"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85" zoomScaleNormal="85" workbookViewId="0" topLeftCell="A8">
      <selection activeCell="G8" sqref="G8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50.00390625" style="0" customWidth="1"/>
    <col min="4" max="4" width="42.57421875" style="0" customWidth="1"/>
    <col min="5" max="5" width="66.28125" style="0" customWidth="1"/>
    <col min="6" max="6" width="8.28125" style="0" customWidth="1"/>
    <col min="7" max="7" width="15.28125" style="0" customWidth="1"/>
    <col min="8" max="8" width="17.7109375" style="0" customWidth="1"/>
    <col min="9" max="9" width="25.8515625" style="0" customWidth="1"/>
  </cols>
  <sheetData>
    <row r="1" ht="21.6" customHeight="1">
      <c r="A1" s="1" t="s">
        <v>0</v>
      </c>
    </row>
    <row r="2" spans="2:4" ht="17.4">
      <c r="B2" s="54" t="s">
        <v>113</v>
      </c>
      <c r="C2" s="8"/>
      <c r="D2" s="8"/>
    </row>
    <row r="3" ht="10.5" customHeight="1"/>
    <row r="4" spans="2:9" ht="33" customHeight="1">
      <c r="B4" s="5" t="s">
        <v>65</v>
      </c>
      <c r="C4" s="179" t="str">
        <f>'Cena a specifikace'!C5</f>
        <v>Přenosová část sítě - dodávka, montáž, konfigurace</v>
      </c>
      <c r="D4" s="196"/>
      <c r="E4" s="196"/>
      <c r="F4" s="196"/>
      <c r="G4" s="196"/>
      <c r="H4" s="196"/>
      <c r="I4" s="180"/>
    </row>
    <row r="5" spans="2:9" ht="25.5" customHeight="1" thickBot="1">
      <c r="B5" s="193" t="s">
        <v>114</v>
      </c>
      <c r="C5" s="194"/>
      <c r="D5" s="194"/>
      <c r="E5" s="194"/>
      <c r="F5" s="194"/>
      <c r="G5" s="194"/>
      <c r="H5" s="194"/>
      <c r="I5" s="195"/>
    </row>
    <row r="6" spans="2:9" ht="39.6">
      <c r="B6" s="24" t="s">
        <v>115</v>
      </c>
      <c r="C6" s="25" t="s">
        <v>116</v>
      </c>
      <c r="D6" s="114" t="s">
        <v>117</v>
      </c>
      <c r="E6" s="115" t="s">
        <v>118</v>
      </c>
      <c r="F6" s="2" t="s">
        <v>9</v>
      </c>
      <c r="G6" s="197" t="s">
        <v>119</v>
      </c>
      <c r="H6" s="168" t="s">
        <v>14</v>
      </c>
      <c r="I6" s="199" t="s">
        <v>15</v>
      </c>
    </row>
    <row r="7" spans="2:9" ht="15" thickBot="1">
      <c r="B7" s="49"/>
      <c r="C7" s="50"/>
      <c r="D7" s="51"/>
      <c r="E7" s="52"/>
      <c r="F7" s="95">
        <v>0.21</v>
      </c>
      <c r="G7" s="164"/>
      <c r="H7" s="198"/>
      <c r="I7" s="200"/>
    </row>
    <row r="8" spans="2:9" ht="13.8">
      <c r="B8" s="30">
        <v>1</v>
      </c>
      <c r="C8" s="31" t="s">
        <v>120</v>
      </c>
      <c r="D8" s="87"/>
      <c r="E8" s="88"/>
      <c r="F8" s="107"/>
      <c r="G8" s="108">
        <v>0</v>
      </c>
      <c r="H8" s="4">
        <f>G8*$F$7</f>
        <v>0</v>
      </c>
      <c r="I8" s="4">
        <f>F8+H8</f>
        <v>0</v>
      </c>
    </row>
    <row r="9" spans="2:9" ht="13.8">
      <c r="B9" s="21">
        <v>2</v>
      </c>
      <c r="C9" s="22" t="s">
        <v>121</v>
      </c>
      <c r="D9" s="89"/>
      <c r="E9" s="90"/>
      <c r="F9" s="107"/>
      <c r="G9" s="108">
        <v>0</v>
      </c>
      <c r="H9" s="4">
        <f>G9*$F$7</f>
        <v>0</v>
      </c>
      <c r="I9" s="4">
        <f aca="true" t="shared" si="0" ref="I9:I28">G9+H9</f>
        <v>0</v>
      </c>
    </row>
    <row r="10" spans="2:9" ht="13.8">
      <c r="B10" s="21">
        <v>3</v>
      </c>
      <c r="C10" s="22" t="s">
        <v>122</v>
      </c>
      <c r="D10" s="89"/>
      <c r="E10" s="90"/>
      <c r="F10" s="107"/>
      <c r="G10" s="108">
        <v>0</v>
      </c>
      <c r="H10" s="4">
        <f aca="true" t="shared" si="1" ref="H10:H28">G10*$F$7</f>
        <v>0</v>
      </c>
      <c r="I10" s="4">
        <f t="shared" si="0"/>
        <v>0</v>
      </c>
    </row>
    <row r="11" spans="2:9" ht="13.8">
      <c r="B11" s="21">
        <v>4</v>
      </c>
      <c r="C11" s="22" t="s">
        <v>123</v>
      </c>
      <c r="D11" s="89"/>
      <c r="E11" s="90"/>
      <c r="F11" s="107"/>
      <c r="G11" s="108">
        <v>0</v>
      </c>
      <c r="H11" s="4">
        <f t="shared" si="1"/>
        <v>0</v>
      </c>
      <c r="I11" s="4">
        <f t="shared" si="0"/>
        <v>0</v>
      </c>
    </row>
    <row r="12" spans="2:9" ht="13.8">
      <c r="B12" s="21">
        <v>5</v>
      </c>
      <c r="C12" s="22" t="s">
        <v>124</v>
      </c>
      <c r="D12" s="89"/>
      <c r="E12" s="90"/>
      <c r="F12" s="107"/>
      <c r="G12" s="108">
        <v>0</v>
      </c>
      <c r="H12" s="4">
        <f t="shared" si="1"/>
        <v>0</v>
      </c>
      <c r="I12" s="4">
        <f t="shared" si="0"/>
        <v>0</v>
      </c>
    </row>
    <row r="13" spans="2:9" ht="13.8">
      <c r="B13" s="21">
        <v>6</v>
      </c>
      <c r="C13" s="22" t="s">
        <v>125</v>
      </c>
      <c r="D13" s="89"/>
      <c r="E13" s="90"/>
      <c r="F13" s="107"/>
      <c r="G13" s="108">
        <v>0</v>
      </c>
      <c r="H13" s="4">
        <f t="shared" si="1"/>
        <v>0</v>
      </c>
      <c r="I13" s="4">
        <f t="shared" si="0"/>
        <v>0</v>
      </c>
    </row>
    <row r="14" spans="2:9" ht="13.8">
      <c r="B14" s="21">
        <v>7</v>
      </c>
      <c r="C14" s="22" t="s">
        <v>126</v>
      </c>
      <c r="D14" s="89"/>
      <c r="E14" s="90"/>
      <c r="F14" s="107"/>
      <c r="G14" s="108">
        <v>0</v>
      </c>
      <c r="H14" s="4">
        <f t="shared" si="1"/>
        <v>0</v>
      </c>
      <c r="I14" s="4">
        <f t="shared" si="0"/>
        <v>0</v>
      </c>
    </row>
    <row r="15" spans="2:9" ht="13.8">
      <c r="B15" s="21">
        <v>8</v>
      </c>
      <c r="C15" s="22" t="s">
        <v>127</v>
      </c>
      <c r="D15" s="89"/>
      <c r="E15" s="90"/>
      <c r="F15" s="107"/>
      <c r="G15" s="108">
        <v>0</v>
      </c>
      <c r="H15" s="4">
        <f t="shared" si="1"/>
        <v>0</v>
      </c>
      <c r="I15" s="4">
        <f t="shared" si="0"/>
        <v>0</v>
      </c>
    </row>
    <row r="16" spans="2:9" ht="13.8">
      <c r="B16" s="21">
        <v>9</v>
      </c>
      <c r="C16" s="22" t="s">
        <v>128</v>
      </c>
      <c r="D16" s="89"/>
      <c r="E16" s="90"/>
      <c r="F16" s="107"/>
      <c r="G16" s="108">
        <v>0</v>
      </c>
      <c r="H16" s="4">
        <f t="shared" si="1"/>
        <v>0</v>
      </c>
      <c r="I16" s="4">
        <f t="shared" si="0"/>
        <v>0</v>
      </c>
    </row>
    <row r="17" spans="2:9" ht="13.8">
      <c r="B17" s="21">
        <v>10</v>
      </c>
      <c r="C17" s="22" t="s">
        <v>129</v>
      </c>
      <c r="D17" s="89"/>
      <c r="E17" s="90"/>
      <c r="F17" s="107"/>
      <c r="G17" s="108">
        <v>0</v>
      </c>
      <c r="H17" s="4">
        <f t="shared" si="1"/>
        <v>0</v>
      </c>
      <c r="I17" s="4">
        <f t="shared" si="0"/>
        <v>0</v>
      </c>
    </row>
    <row r="18" spans="2:9" ht="13.8">
      <c r="B18" s="21">
        <v>11</v>
      </c>
      <c r="C18" s="22" t="s">
        <v>130</v>
      </c>
      <c r="D18" s="89"/>
      <c r="E18" s="90"/>
      <c r="F18" s="107"/>
      <c r="G18" s="108">
        <v>0</v>
      </c>
      <c r="H18" s="4">
        <f t="shared" si="1"/>
        <v>0</v>
      </c>
      <c r="I18" s="4">
        <f t="shared" si="0"/>
        <v>0</v>
      </c>
    </row>
    <row r="19" spans="2:9" ht="13.8">
      <c r="B19" s="21">
        <v>12</v>
      </c>
      <c r="C19" s="22" t="s">
        <v>131</v>
      </c>
      <c r="D19" s="89"/>
      <c r="E19" s="90"/>
      <c r="F19" s="107"/>
      <c r="G19" s="108">
        <v>0</v>
      </c>
      <c r="H19" s="4">
        <f t="shared" si="1"/>
        <v>0</v>
      </c>
      <c r="I19" s="4">
        <f t="shared" si="0"/>
        <v>0</v>
      </c>
    </row>
    <row r="20" spans="2:9" ht="13.8">
      <c r="B20" s="21">
        <v>13</v>
      </c>
      <c r="C20" s="22" t="s">
        <v>132</v>
      </c>
      <c r="D20" s="89"/>
      <c r="E20" s="90"/>
      <c r="F20" s="107"/>
      <c r="G20" s="108">
        <v>0</v>
      </c>
      <c r="H20" s="4">
        <f t="shared" si="1"/>
        <v>0</v>
      </c>
      <c r="I20" s="4">
        <f t="shared" si="0"/>
        <v>0</v>
      </c>
    </row>
    <row r="21" spans="2:9" ht="13.8">
      <c r="B21" s="21">
        <v>14</v>
      </c>
      <c r="C21" s="22" t="s">
        <v>133</v>
      </c>
      <c r="D21" s="89"/>
      <c r="E21" s="90"/>
      <c r="F21" s="107"/>
      <c r="G21" s="108">
        <v>0</v>
      </c>
      <c r="H21" s="4">
        <f t="shared" si="1"/>
        <v>0</v>
      </c>
      <c r="I21" s="4">
        <f t="shared" si="0"/>
        <v>0</v>
      </c>
    </row>
    <row r="22" spans="2:9" ht="13.8">
      <c r="B22" s="21">
        <v>15</v>
      </c>
      <c r="C22" s="22" t="s">
        <v>134</v>
      </c>
      <c r="D22" s="89"/>
      <c r="E22" s="90"/>
      <c r="F22" s="107"/>
      <c r="G22" s="108">
        <v>0</v>
      </c>
      <c r="H22" s="4">
        <f t="shared" si="1"/>
        <v>0</v>
      </c>
      <c r="I22" s="4">
        <f t="shared" si="0"/>
        <v>0</v>
      </c>
    </row>
    <row r="23" spans="2:9" ht="13.8">
      <c r="B23" s="21">
        <v>16</v>
      </c>
      <c r="C23" s="33" t="s">
        <v>135</v>
      </c>
      <c r="D23" s="89"/>
      <c r="E23" s="90"/>
      <c r="F23" s="107"/>
      <c r="G23" s="108">
        <v>0</v>
      </c>
      <c r="H23" s="4">
        <f t="shared" si="1"/>
        <v>0</v>
      </c>
      <c r="I23" s="4">
        <f t="shared" si="0"/>
        <v>0</v>
      </c>
    </row>
    <row r="24" spans="2:9" ht="13.8">
      <c r="B24" s="21">
        <v>17</v>
      </c>
      <c r="C24" s="22" t="s">
        <v>136</v>
      </c>
      <c r="D24" s="89"/>
      <c r="E24" s="90"/>
      <c r="F24" s="107"/>
      <c r="G24" s="108">
        <v>0</v>
      </c>
      <c r="H24" s="4">
        <f t="shared" si="1"/>
        <v>0</v>
      </c>
      <c r="I24" s="4">
        <f t="shared" si="0"/>
        <v>0</v>
      </c>
    </row>
    <row r="25" spans="2:9" ht="13.8">
      <c r="B25" s="26">
        <v>18</v>
      </c>
      <c r="C25" s="27" t="s">
        <v>137</v>
      </c>
      <c r="D25" s="89"/>
      <c r="E25" s="90"/>
      <c r="F25" s="107"/>
      <c r="G25" s="108">
        <v>0</v>
      </c>
      <c r="H25" s="4">
        <f t="shared" si="1"/>
        <v>0</v>
      </c>
      <c r="I25" s="4">
        <f t="shared" si="0"/>
        <v>0</v>
      </c>
    </row>
    <row r="26" spans="1:9" ht="19.5" customHeight="1">
      <c r="A26" s="20"/>
      <c r="B26" s="32" t="s">
        <v>138</v>
      </c>
      <c r="C26" s="57" t="s">
        <v>139</v>
      </c>
      <c r="D26" s="89"/>
      <c r="E26" s="90"/>
      <c r="F26" s="107"/>
      <c r="G26" s="108">
        <v>0</v>
      </c>
      <c r="H26" s="4">
        <f t="shared" si="1"/>
        <v>0</v>
      </c>
      <c r="I26" s="4">
        <f t="shared" si="0"/>
        <v>0</v>
      </c>
    </row>
    <row r="27" spans="1:9" ht="13.8">
      <c r="A27" s="20"/>
      <c r="B27" s="32" t="s">
        <v>140</v>
      </c>
      <c r="C27" s="58" t="s">
        <v>141</v>
      </c>
      <c r="D27" s="91"/>
      <c r="E27" s="92"/>
      <c r="F27" s="107"/>
      <c r="G27" s="108">
        <v>0</v>
      </c>
      <c r="H27" s="4">
        <f t="shared" si="1"/>
        <v>0</v>
      </c>
      <c r="I27" s="4">
        <f t="shared" si="0"/>
        <v>0</v>
      </c>
    </row>
    <row r="28" spans="2:9" ht="29.4" customHeight="1" thickBot="1">
      <c r="B28" s="55" t="s">
        <v>140</v>
      </c>
      <c r="C28" s="59" t="s">
        <v>142</v>
      </c>
      <c r="D28" s="93"/>
      <c r="E28" s="94"/>
      <c r="F28" s="109"/>
      <c r="G28" s="110">
        <v>0</v>
      </c>
      <c r="H28" s="56">
        <f t="shared" si="1"/>
        <v>0</v>
      </c>
      <c r="I28" s="56">
        <f t="shared" si="0"/>
        <v>0</v>
      </c>
    </row>
    <row r="29" spans="2:9" ht="14.4" thickBot="1">
      <c r="B29" s="45" t="s">
        <v>143</v>
      </c>
      <c r="C29" s="46"/>
      <c r="D29" s="47"/>
      <c r="E29" s="48"/>
      <c r="F29" s="186">
        <f>SUM(G8:G28)</f>
        <v>0</v>
      </c>
      <c r="G29" s="187"/>
      <c r="H29" s="44">
        <f aca="true" t="shared" si="2" ref="H29:I29">SUM(H8:H28)</f>
        <v>0</v>
      </c>
      <c r="I29" s="66">
        <f t="shared" si="2"/>
        <v>0</v>
      </c>
    </row>
    <row r="30" spans="2:5" ht="19.95" customHeight="1">
      <c r="B30" s="188" t="s">
        <v>111</v>
      </c>
      <c r="C30" s="189"/>
      <c r="D30" s="189"/>
      <c r="E30" s="190"/>
    </row>
    <row r="31" spans="1:5" ht="151.95" customHeight="1">
      <c r="A31" s="178" t="s">
        <v>112</v>
      </c>
      <c r="B31" s="191"/>
      <c r="C31" s="191"/>
      <c r="D31" s="191"/>
      <c r="E31" s="192"/>
    </row>
    <row r="32" spans="2:5" ht="348.6" customHeight="1">
      <c r="B32" s="16"/>
      <c r="C32" s="16"/>
      <c r="D32" s="16"/>
      <c r="E32" s="16"/>
    </row>
  </sheetData>
  <mergeCells count="8">
    <mergeCell ref="F29:G29"/>
    <mergeCell ref="B30:E30"/>
    <mergeCell ref="A31:E31"/>
    <mergeCell ref="B5:I5"/>
    <mergeCell ref="C4:I4"/>
    <mergeCell ref="G6:G7"/>
    <mergeCell ref="H6:H7"/>
    <mergeCell ref="I6:I7"/>
  </mergeCells>
  <printOptions/>
  <pageMargins left="0.25" right="0.25" top="0.75" bottom="0.75" header="0.3" footer="0.3"/>
  <pageSetup fitToHeight="0" fitToWidth="1" horizontalDpi="300" verticalDpi="300" orientation="landscape" paperSize="9" scale="59" r:id="rId1"/>
  <ignoredErrors>
    <ignoredError sqref="I9 I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5" zoomScaleSheetLayoutView="85" workbookViewId="0" topLeftCell="A10">
      <selection activeCell="D11" sqref="D11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5.281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144</v>
      </c>
    </row>
    <row r="3" ht="10.5" customHeight="1"/>
    <row r="4" spans="2:5" ht="33" customHeight="1">
      <c r="B4" s="5" t="s">
        <v>65</v>
      </c>
      <c r="C4" s="179" t="s">
        <v>145</v>
      </c>
      <c r="D4" s="196"/>
      <c r="E4" s="180"/>
    </row>
    <row r="5" spans="2:5" ht="28.5" customHeight="1">
      <c r="B5" s="7" t="s">
        <v>70</v>
      </c>
      <c r="C5" s="181" t="s">
        <v>71</v>
      </c>
      <c r="D5" s="201"/>
      <c r="E5" s="13" t="s">
        <v>72</v>
      </c>
    </row>
    <row r="6" spans="2:5" ht="14.4">
      <c r="B6" s="183" t="s">
        <v>145</v>
      </c>
      <c r="C6" s="17">
        <v>1</v>
      </c>
      <c r="D6" s="61" t="s">
        <v>146</v>
      </c>
      <c r="E6" s="62" t="s">
        <v>147</v>
      </c>
    </row>
    <row r="7" spans="2:5" ht="69">
      <c r="B7" s="184"/>
      <c r="C7" s="17">
        <v>2</v>
      </c>
      <c r="D7" s="61" t="s">
        <v>148</v>
      </c>
      <c r="E7" s="85" t="s">
        <v>75</v>
      </c>
    </row>
    <row r="8" spans="2:5" ht="69">
      <c r="B8" s="184"/>
      <c r="C8" s="17">
        <v>3</v>
      </c>
      <c r="D8" s="61" t="s">
        <v>149</v>
      </c>
      <c r="E8" s="85" t="s">
        <v>75</v>
      </c>
    </row>
    <row r="9" spans="2:5" ht="69">
      <c r="B9" s="184"/>
      <c r="C9" s="17">
        <v>4</v>
      </c>
      <c r="D9" s="116" t="s">
        <v>181</v>
      </c>
      <c r="E9" s="85" t="s">
        <v>75</v>
      </c>
    </row>
    <row r="10" spans="2:5" ht="69">
      <c r="B10" s="184"/>
      <c r="C10" s="17">
        <v>5</v>
      </c>
      <c r="D10" s="116" t="s">
        <v>182</v>
      </c>
      <c r="E10" s="85" t="s">
        <v>75</v>
      </c>
    </row>
    <row r="11" spans="2:5" ht="69">
      <c r="B11" s="185"/>
      <c r="C11" s="17">
        <v>6</v>
      </c>
      <c r="D11" s="117" t="s">
        <v>150</v>
      </c>
      <c r="E11" s="85" t="s">
        <v>75</v>
      </c>
    </row>
    <row r="12" spans="2:6" ht="45" customHeight="1">
      <c r="B12" s="202" t="s">
        <v>151</v>
      </c>
      <c r="C12" s="203"/>
      <c r="D12" s="203"/>
      <c r="E12" s="204"/>
      <c r="F12" s="14"/>
    </row>
    <row r="13" spans="2:5" ht="19.95" customHeight="1">
      <c r="B13" s="188" t="s">
        <v>111</v>
      </c>
      <c r="C13" s="189"/>
      <c r="D13" s="189"/>
      <c r="E13" s="190"/>
    </row>
    <row r="14" spans="1:5" ht="151.95" customHeight="1">
      <c r="A14" s="178" t="s">
        <v>112</v>
      </c>
      <c r="B14" s="191"/>
      <c r="C14" s="191"/>
      <c r="D14" s="191"/>
      <c r="E14" s="192"/>
    </row>
    <row r="15" spans="2:5" ht="348.6" customHeight="1">
      <c r="B15" s="16"/>
      <c r="C15" s="16"/>
      <c r="D15" s="16"/>
      <c r="E15" s="16"/>
    </row>
  </sheetData>
  <mergeCells count="6">
    <mergeCell ref="A14:E14"/>
    <mergeCell ref="C4:E4"/>
    <mergeCell ref="C5:D5"/>
    <mergeCell ref="B6:B11"/>
    <mergeCell ref="B12:E12"/>
    <mergeCell ref="B13:E13"/>
  </mergeCells>
  <printOptions/>
  <pageMargins left="0.25" right="0.25" top="0.75" bottom="0.75" header="0.3" footer="0.3"/>
  <pageSetup fitToHeight="0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5" zoomScaleSheetLayoutView="85" workbookViewId="0" topLeftCell="A1">
      <selection activeCell="D11" sqref="D11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5.281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152</v>
      </c>
    </row>
    <row r="3" ht="10.5" customHeight="1"/>
    <row r="4" spans="2:5" ht="33" customHeight="1">
      <c r="B4" s="5" t="s">
        <v>65</v>
      </c>
      <c r="C4" s="179" t="s">
        <v>153</v>
      </c>
      <c r="D4" s="196"/>
      <c r="E4" s="180"/>
    </row>
    <row r="5" spans="2:5" ht="28.5" customHeight="1">
      <c r="B5" s="7" t="s">
        <v>70</v>
      </c>
      <c r="C5" s="181" t="s">
        <v>71</v>
      </c>
      <c r="D5" s="201"/>
      <c r="E5" s="13" t="s">
        <v>72</v>
      </c>
    </row>
    <row r="6" spans="2:5" ht="14.4">
      <c r="B6" s="184" t="s">
        <v>153</v>
      </c>
      <c r="C6" s="17">
        <v>1</v>
      </c>
      <c r="D6" s="61" t="s">
        <v>146</v>
      </c>
      <c r="E6" s="62" t="s">
        <v>147</v>
      </c>
    </row>
    <row r="7" spans="2:5" ht="69">
      <c r="B7" s="184"/>
      <c r="C7" s="17">
        <v>2</v>
      </c>
      <c r="D7" s="61" t="s">
        <v>154</v>
      </c>
      <c r="E7" s="85" t="s">
        <v>75</v>
      </c>
    </row>
    <row r="8" spans="2:5" ht="69">
      <c r="B8" s="184"/>
      <c r="C8" s="17">
        <v>3</v>
      </c>
      <c r="D8" s="61" t="s">
        <v>183</v>
      </c>
      <c r="E8" s="85" t="s">
        <v>75</v>
      </c>
    </row>
    <row r="9" spans="2:5" ht="69">
      <c r="B9" s="184"/>
      <c r="C9" s="17">
        <v>4</v>
      </c>
      <c r="D9" s="61" t="s">
        <v>181</v>
      </c>
      <c r="E9" s="85" t="s">
        <v>75</v>
      </c>
    </row>
    <row r="10" spans="2:5" ht="69">
      <c r="B10" s="185"/>
      <c r="C10" s="17">
        <v>5</v>
      </c>
      <c r="D10" s="61" t="s">
        <v>155</v>
      </c>
      <c r="E10" s="85" t="s">
        <v>75</v>
      </c>
    </row>
    <row r="11" spans="2:5" ht="69">
      <c r="B11" s="37"/>
      <c r="C11" s="17">
        <v>6</v>
      </c>
      <c r="D11" s="117" t="s">
        <v>156</v>
      </c>
      <c r="E11" s="85" t="s">
        <v>75</v>
      </c>
    </row>
    <row r="12" spans="2:6" ht="45" customHeight="1">
      <c r="B12" s="202" t="s">
        <v>151</v>
      </c>
      <c r="C12" s="203"/>
      <c r="D12" s="203"/>
      <c r="E12" s="204"/>
      <c r="F12" s="14"/>
    </row>
    <row r="13" spans="2:5" ht="19.95" customHeight="1">
      <c r="B13" s="188" t="s">
        <v>111</v>
      </c>
      <c r="C13" s="189"/>
      <c r="D13" s="189"/>
      <c r="E13" s="190"/>
    </row>
    <row r="14" spans="1:5" ht="151.95" customHeight="1">
      <c r="A14" s="178" t="s">
        <v>112</v>
      </c>
      <c r="B14" s="191"/>
      <c r="C14" s="191"/>
      <c r="D14" s="191"/>
      <c r="E14" s="192"/>
    </row>
    <row r="15" spans="2:5" ht="348.6" customHeight="1">
      <c r="B15" s="16"/>
      <c r="C15" s="16"/>
      <c r="D15" s="16"/>
      <c r="E15" s="16"/>
    </row>
  </sheetData>
  <mergeCells count="6">
    <mergeCell ref="A14:E14"/>
    <mergeCell ref="C4:E4"/>
    <mergeCell ref="C5:D5"/>
    <mergeCell ref="B6:B10"/>
    <mergeCell ref="B12:E12"/>
    <mergeCell ref="B13:E13"/>
  </mergeCells>
  <printOptions/>
  <pageMargins left="0.25" right="0.25" top="0.75" bottom="0.75" header="0.3" footer="0.3"/>
  <pageSetup fitToHeight="0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5" zoomScaleSheetLayoutView="85" workbookViewId="0" topLeftCell="A4">
      <selection activeCell="D11" sqref="D11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10.1406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157</v>
      </c>
    </row>
    <row r="3" ht="10.5" customHeight="1"/>
    <row r="4" spans="2:5" ht="33" customHeight="1">
      <c r="B4" s="5" t="s">
        <v>65</v>
      </c>
      <c r="C4" s="179" t="s">
        <v>158</v>
      </c>
      <c r="D4" s="196"/>
      <c r="E4" s="180"/>
    </row>
    <row r="5" spans="2:5" ht="28.5" customHeight="1">
      <c r="B5" s="7" t="s">
        <v>70</v>
      </c>
      <c r="C5" s="181" t="s">
        <v>71</v>
      </c>
      <c r="D5" s="201"/>
      <c r="E5" s="13" t="s">
        <v>72</v>
      </c>
    </row>
    <row r="6" spans="2:5" ht="14.4" customHeight="1">
      <c r="B6" s="205" t="s">
        <v>158</v>
      </c>
      <c r="C6" s="19">
        <v>1</v>
      </c>
      <c r="D6" s="61" t="s">
        <v>146</v>
      </c>
      <c r="E6" s="62" t="s">
        <v>147</v>
      </c>
    </row>
    <row r="7" spans="2:5" ht="69">
      <c r="B7" s="206"/>
      <c r="C7" s="19">
        <v>2</v>
      </c>
      <c r="D7" s="61" t="s">
        <v>159</v>
      </c>
      <c r="E7" s="85" t="s">
        <v>75</v>
      </c>
    </row>
    <row r="8" spans="2:5" ht="69">
      <c r="B8" s="206"/>
      <c r="C8" s="19">
        <v>3</v>
      </c>
      <c r="D8" s="61" t="s">
        <v>160</v>
      </c>
      <c r="E8" s="85" t="s">
        <v>75</v>
      </c>
    </row>
    <row r="9" spans="2:5" ht="69">
      <c r="B9" s="206"/>
      <c r="C9" s="19">
        <v>4</v>
      </c>
      <c r="D9" s="61" t="s">
        <v>181</v>
      </c>
      <c r="E9" s="85" t="s">
        <v>75</v>
      </c>
    </row>
    <row r="10" spans="2:5" ht="69">
      <c r="B10" s="206"/>
      <c r="C10" s="19">
        <v>5</v>
      </c>
      <c r="D10" s="61" t="s">
        <v>155</v>
      </c>
      <c r="E10" s="85" t="s">
        <v>75</v>
      </c>
    </row>
    <row r="11" spans="2:5" ht="69">
      <c r="B11" s="207"/>
      <c r="C11" s="69">
        <v>6</v>
      </c>
      <c r="D11" s="118" t="s">
        <v>156</v>
      </c>
      <c r="E11" s="85" t="s">
        <v>75</v>
      </c>
    </row>
    <row r="12" spans="2:6" ht="45" customHeight="1">
      <c r="B12" s="202" t="s">
        <v>151</v>
      </c>
      <c r="C12" s="203"/>
      <c r="D12" s="203"/>
      <c r="E12" s="204"/>
      <c r="F12" s="14"/>
    </row>
    <row r="13" spans="2:5" ht="19.95" customHeight="1">
      <c r="B13" s="188" t="s">
        <v>111</v>
      </c>
      <c r="C13" s="189"/>
      <c r="D13" s="189"/>
      <c r="E13" s="190"/>
    </row>
    <row r="14" spans="1:5" ht="151.95" customHeight="1">
      <c r="A14" s="178" t="s">
        <v>112</v>
      </c>
      <c r="B14" s="191"/>
      <c r="C14" s="191"/>
      <c r="D14" s="191"/>
      <c r="E14" s="192"/>
    </row>
    <row r="15" spans="2:5" ht="348.6" customHeight="1">
      <c r="B15" s="16"/>
      <c r="C15" s="16"/>
      <c r="D15" s="16"/>
      <c r="E15" s="16"/>
    </row>
  </sheetData>
  <mergeCells count="6">
    <mergeCell ref="A14:E14"/>
    <mergeCell ref="C4:E4"/>
    <mergeCell ref="C5:D5"/>
    <mergeCell ref="B12:E12"/>
    <mergeCell ref="B13:E13"/>
    <mergeCell ref="B6:B11"/>
  </mergeCells>
  <printOptions/>
  <pageMargins left="0.25" right="0.25" top="0.75" bottom="0.75" header="0.3" footer="0.3"/>
  <pageSetup fitToHeight="0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="85" zoomScaleSheetLayoutView="85" workbookViewId="0" topLeftCell="A40">
      <selection activeCell="B44" sqref="B44:E44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8.85156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161</v>
      </c>
    </row>
    <row r="3" ht="10.5" customHeight="1"/>
    <row r="4" spans="2:5" ht="33" customHeight="1">
      <c r="B4" s="5" t="s">
        <v>65</v>
      </c>
      <c r="C4" s="179" t="s">
        <v>162</v>
      </c>
      <c r="D4" s="196"/>
      <c r="E4" s="180"/>
    </row>
    <row r="5" spans="2:5" ht="28.5" customHeight="1">
      <c r="B5" s="7" t="s">
        <v>70</v>
      </c>
      <c r="C5" s="181" t="s">
        <v>71</v>
      </c>
      <c r="D5" s="201"/>
      <c r="E5" s="13" t="s">
        <v>72</v>
      </c>
    </row>
    <row r="6" spans="2:7" ht="69">
      <c r="B6" s="184" t="s">
        <v>162</v>
      </c>
      <c r="C6" s="19">
        <v>1</v>
      </c>
      <c r="D6" s="60" t="s">
        <v>74</v>
      </c>
      <c r="E6" s="85" t="s">
        <v>75</v>
      </c>
      <c r="G6" s="18"/>
    </row>
    <row r="7" spans="2:12" ht="69">
      <c r="B7" s="184"/>
      <c r="C7" s="19">
        <v>2</v>
      </c>
      <c r="D7" s="60" t="s">
        <v>163</v>
      </c>
      <c r="E7" s="85" t="s">
        <v>75</v>
      </c>
      <c r="G7" s="208"/>
      <c r="H7" s="208"/>
      <c r="I7" s="208"/>
      <c r="J7" s="208"/>
      <c r="K7" s="208"/>
      <c r="L7" s="208"/>
    </row>
    <row r="8" spans="2:7" ht="69">
      <c r="B8" s="184"/>
      <c r="C8" s="19">
        <v>3</v>
      </c>
      <c r="D8" s="60" t="s">
        <v>76</v>
      </c>
      <c r="E8" s="85" t="s">
        <v>75</v>
      </c>
      <c r="G8" s="20"/>
    </row>
    <row r="9" spans="2:7" ht="69">
      <c r="B9" s="184"/>
      <c r="C9" s="19">
        <v>4</v>
      </c>
      <c r="D9" s="60" t="s">
        <v>77</v>
      </c>
      <c r="E9" s="85" t="s">
        <v>75</v>
      </c>
      <c r="G9" s="20"/>
    </row>
    <row r="10" spans="2:7" ht="69">
      <c r="B10" s="184"/>
      <c r="C10" s="19">
        <v>5</v>
      </c>
      <c r="D10" s="60" t="s">
        <v>178</v>
      </c>
      <c r="E10" s="85" t="s">
        <v>75</v>
      </c>
      <c r="G10" s="20"/>
    </row>
    <row r="11" spans="2:7" ht="69">
      <c r="B11" s="184"/>
      <c r="C11" s="19">
        <v>6</v>
      </c>
      <c r="D11" s="60" t="s">
        <v>179</v>
      </c>
      <c r="E11" s="85" t="s">
        <v>75</v>
      </c>
      <c r="G11" s="20"/>
    </row>
    <row r="12" spans="2:7" ht="69">
      <c r="B12" s="184"/>
      <c r="C12" s="19">
        <v>7</v>
      </c>
      <c r="D12" s="60" t="s">
        <v>78</v>
      </c>
      <c r="E12" s="85" t="s">
        <v>75</v>
      </c>
      <c r="G12" s="20"/>
    </row>
    <row r="13" spans="2:7" ht="69">
      <c r="B13" s="184"/>
      <c r="C13" s="19">
        <v>8</v>
      </c>
      <c r="D13" s="60" t="s">
        <v>79</v>
      </c>
      <c r="E13" s="85" t="s">
        <v>75</v>
      </c>
      <c r="G13" s="20"/>
    </row>
    <row r="14" spans="2:7" ht="69">
      <c r="B14" s="184"/>
      <c r="C14" s="19">
        <v>9</v>
      </c>
      <c r="D14" s="60" t="s">
        <v>80</v>
      </c>
      <c r="E14" s="85" t="s">
        <v>75</v>
      </c>
      <c r="G14" s="20"/>
    </row>
    <row r="15" spans="2:7" ht="69">
      <c r="B15" s="184"/>
      <c r="C15" s="19">
        <v>10</v>
      </c>
      <c r="D15" s="60" t="s">
        <v>81</v>
      </c>
      <c r="E15" s="85" t="s">
        <v>75</v>
      </c>
      <c r="G15" s="20"/>
    </row>
    <row r="16" spans="2:7" ht="69">
      <c r="B16" s="184"/>
      <c r="C16" s="19">
        <v>11</v>
      </c>
      <c r="D16" s="60" t="s">
        <v>82</v>
      </c>
      <c r="E16" s="85" t="s">
        <v>75</v>
      </c>
      <c r="G16" s="20"/>
    </row>
    <row r="17" spans="2:7" ht="69">
      <c r="B17" s="184"/>
      <c r="C17" s="19">
        <v>12</v>
      </c>
      <c r="D17" s="60" t="s">
        <v>83</v>
      </c>
      <c r="E17" s="85" t="s">
        <v>75</v>
      </c>
      <c r="G17" s="20"/>
    </row>
    <row r="18" spans="2:7" ht="69">
      <c r="B18" s="184"/>
      <c r="C18" s="19">
        <v>13</v>
      </c>
      <c r="D18" s="60" t="s">
        <v>84</v>
      </c>
      <c r="E18" s="85" t="s">
        <v>75</v>
      </c>
      <c r="G18" s="20"/>
    </row>
    <row r="19" spans="2:7" ht="69">
      <c r="B19" s="184"/>
      <c r="C19" s="19">
        <v>14</v>
      </c>
      <c r="D19" s="60" t="s">
        <v>85</v>
      </c>
      <c r="E19" s="85" t="s">
        <v>75</v>
      </c>
      <c r="G19" s="20"/>
    </row>
    <row r="20" spans="2:7" ht="69">
      <c r="B20" s="184"/>
      <c r="C20" s="19">
        <v>15</v>
      </c>
      <c r="D20" s="60" t="s">
        <v>87</v>
      </c>
      <c r="E20" s="85" t="s">
        <v>75</v>
      </c>
      <c r="G20" s="20"/>
    </row>
    <row r="21" spans="2:7" ht="69">
      <c r="B21" s="184"/>
      <c r="C21" s="19">
        <v>16</v>
      </c>
      <c r="D21" s="60" t="s">
        <v>88</v>
      </c>
      <c r="E21" s="85" t="s">
        <v>75</v>
      </c>
      <c r="G21" s="20"/>
    </row>
    <row r="22" spans="2:7" ht="69">
      <c r="B22" s="184"/>
      <c r="C22" s="19">
        <v>17</v>
      </c>
      <c r="D22" s="60" t="s">
        <v>90</v>
      </c>
      <c r="E22" s="85" t="s">
        <v>75</v>
      </c>
      <c r="G22" s="20"/>
    </row>
    <row r="23" spans="2:7" ht="69">
      <c r="B23" s="184"/>
      <c r="C23" s="19">
        <v>18</v>
      </c>
      <c r="D23" s="60" t="s">
        <v>91</v>
      </c>
      <c r="E23" s="85" t="s">
        <v>75</v>
      </c>
      <c r="G23" s="20"/>
    </row>
    <row r="24" spans="2:7" ht="69">
      <c r="B24" s="184"/>
      <c r="C24" s="19">
        <v>19</v>
      </c>
      <c r="D24" s="60" t="s">
        <v>92</v>
      </c>
      <c r="E24" s="85" t="s">
        <v>75</v>
      </c>
      <c r="G24" s="20"/>
    </row>
    <row r="25" spans="2:7" ht="69">
      <c r="B25" s="184"/>
      <c r="C25" s="19">
        <v>20</v>
      </c>
      <c r="D25" s="60" t="s">
        <v>93</v>
      </c>
      <c r="E25" s="85" t="s">
        <v>75</v>
      </c>
      <c r="G25" s="20"/>
    </row>
    <row r="26" spans="2:7" ht="69">
      <c r="B26" s="184"/>
      <c r="C26" s="19">
        <v>21</v>
      </c>
      <c r="D26" s="60" t="s">
        <v>94</v>
      </c>
      <c r="E26" s="85" t="s">
        <v>75</v>
      </c>
      <c r="G26" s="20"/>
    </row>
    <row r="27" spans="2:7" ht="69">
      <c r="B27" s="184"/>
      <c r="C27" s="19">
        <v>22</v>
      </c>
      <c r="D27" s="60" t="s">
        <v>95</v>
      </c>
      <c r="E27" s="85" t="s">
        <v>75</v>
      </c>
      <c r="G27" s="20"/>
    </row>
    <row r="28" spans="2:7" ht="69">
      <c r="B28" s="184"/>
      <c r="C28" s="19">
        <v>23</v>
      </c>
      <c r="D28" s="60" t="s">
        <v>180</v>
      </c>
      <c r="E28" s="85" t="s">
        <v>75</v>
      </c>
      <c r="G28" s="20"/>
    </row>
    <row r="29" spans="2:7" ht="69">
      <c r="B29" s="184"/>
      <c r="C29" s="19">
        <v>24</v>
      </c>
      <c r="D29" s="60" t="s">
        <v>96</v>
      </c>
      <c r="E29" s="85" t="s">
        <v>75</v>
      </c>
      <c r="G29" s="20"/>
    </row>
    <row r="30" spans="2:7" ht="69">
      <c r="B30" s="184"/>
      <c r="C30" s="19">
        <v>25</v>
      </c>
      <c r="D30" s="96" t="s">
        <v>164</v>
      </c>
      <c r="E30" s="85" t="s">
        <v>75</v>
      </c>
      <c r="G30" s="20"/>
    </row>
    <row r="31" spans="2:7" ht="69">
      <c r="B31" s="184"/>
      <c r="C31" s="19">
        <v>26</v>
      </c>
      <c r="D31" s="60" t="s">
        <v>100</v>
      </c>
      <c r="E31" s="85" t="s">
        <v>75</v>
      </c>
      <c r="G31" s="20"/>
    </row>
    <row r="32" spans="2:7" ht="69">
      <c r="B32" s="184"/>
      <c r="C32" s="19">
        <v>27</v>
      </c>
      <c r="D32" s="60" t="s">
        <v>101</v>
      </c>
      <c r="E32" s="85" t="s">
        <v>75</v>
      </c>
      <c r="G32" s="20"/>
    </row>
    <row r="33" spans="2:7" ht="69">
      <c r="B33" s="184"/>
      <c r="C33" s="19">
        <v>28</v>
      </c>
      <c r="D33" s="60" t="s">
        <v>102</v>
      </c>
      <c r="E33" s="85" t="s">
        <v>75</v>
      </c>
      <c r="G33" s="20"/>
    </row>
    <row r="34" spans="2:7" ht="69">
      <c r="B34" s="184"/>
      <c r="C34" s="19">
        <v>29</v>
      </c>
      <c r="D34" s="60" t="s">
        <v>103</v>
      </c>
      <c r="E34" s="85" t="s">
        <v>75</v>
      </c>
      <c r="G34" s="20"/>
    </row>
    <row r="35" spans="2:7" ht="69">
      <c r="B35" s="184"/>
      <c r="C35" s="19">
        <v>30</v>
      </c>
      <c r="D35" s="60" t="s">
        <v>105</v>
      </c>
      <c r="E35" s="85" t="s">
        <v>75</v>
      </c>
      <c r="G35" s="20"/>
    </row>
    <row r="36" spans="2:7" ht="69">
      <c r="B36" s="184"/>
      <c r="C36" s="19">
        <v>31</v>
      </c>
      <c r="D36" s="60" t="s">
        <v>165</v>
      </c>
      <c r="E36" s="85" t="s">
        <v>75</v>
      </c>
      <c r="G36" s="20"/>
    </row>
    <row r="37" spans="2:7" ht="69">
      <c r="B37" s="184"/>
      <c r="C37" s="19">
        <v>32</v>
      </c>
      <c r="D37" s="60" t="s">
        <v>166</v>
      </c>
      <c r="E37" s="85" t="s">
        <v>75</v>
      </c>
      <c r="G37" s="20"/>
    </row>
    <row r="38" spans="2:7" ht="69">
      <c r="B38" s="184"/>
      <c r="C38" s="19">
        <v>33</v>
      </c>
      <c r="D38" s="60" t="s">
        <v>167</v>
      </c>
      <c r="E38" s="85" t="s">
        <v>75</v>
      </c>
      <c r="G38" s="20"/>
    </row>
    <row r="39" spans="2:7" ht="69">
      <c r="B39" s="184"/>
      <c r="C39" s="19">
        <v>34</v>
      </c>
      <c r="D39" s="60" t="s">
        <v>168</v>
      </c>
      <c r="E39" s="85" t="s">
        <v>75</v>
      </c>
      <c r="G39" s="20"/>
    </row>
    <row r="40" spans="2:6" ht="69">
      <c r="B40" s="184"/>
      <c r="C40" s="19">
        <v>35</v>
      </c>
      <c r="D40" s="116" t="s">
        <v>169</v>
      </c>
      <c r="E40" s="85" t="s">
        <v>75</v>
      </c>
      <c r="F40" s="97"/>
    </row>
    <row r="41" spans="2:6" ht="69">
      <c r="B41" s="184"/>
      <c r="C41" s="19">
        <v>36</v>
      </c>
      <c r="D41" s="60" t="s">
        <v>170</v>
      </c>
      <c r="E41" s="85" t="s">
        <v>75</v>
      </c>
      <c r="F41" s="36"/>
    </row>
    <row r="42" spans="2:5" ht="69">
      <c r="B42" s="184"/>
      <c r="C42" s="19">
        <v>37</v>
      </c>
      <c r="D42" s="60" t="s">
        <v>171</v>
      </c>
      <c r="E42" s="85" t="s">
        <v>75</v>
      </c>
    </row>
    <row r="43" spans="2:5" ht="19.8" customHeight="1">
      <c r="B43" s="119" t="s">
        <v>172</v>
      </c>
      <c r="C43" s="120"/>
      <c r="D43" s="209" t="s">
        <v>173</v>
      </c>
      <c r="E43" s="210"/>
    </row>
    <row r="44" spans="2:6" ht="45" customHeight="1">
      <c r="B44" s="202" t="s">
        <v>151</v>
      </c>
      <c r="C44" s="203"/>
      <c r="D44" s="203"/>
      <c r="E44" s="204"/>
      <c r="F44" s="14"/>
    </row>
    <row r="45" spans="2:5" ht="19.95" customHeight="1">
      <c r="B45" s="188" t="s">
        <v>111</v>
      </c>
      <c r="C45" s="189"/>
      <c r="D45" s="189"/>
      <c r="E45" s="190"/>
    </row>
    <row r="46" spans="1:5" ht="151.95" customHeight="1">
      <c r="A46" s="178" t="s">
        <v>112</v>
      </c>
      <c r="B46" s="191"/>
      <c r="C46" s="191"/>
      <c r="D46" s="191"/>
      <c r="E46" s="192"/>
    </row>
    <row r="47" spans="2:5" ht="348.6" customHeight="1">
      <c r="B47" s="16"/>
      <c r="C47" s="16"/>
      <c r="D47" s="16"/>
      <c r="E47" s="16"/>
    </row>
  </sheetData>
  <mergeCells count="8">
    <mergeCell ref="G7:L7"/>
    <mergeCell ref="A46:E46"/>
    <mergeCell ref="C4:E4"/>
    <mergeCell ref="C5:D5"/>
    <mergeCell ref="B6:B42"/>
    <mergeCell ref="B44:E44"/>
    <mergeCell ref="B45:E45"/>
    <mergeCell ref="D43:E43"/>
  </mergeCells>
  <printOptions/>
  <pageMargins left="0.25" right="0.25" top="0.75" bottom="0.75" header="0.3" footer="0.3"/>
  <pageSetup fitToHeight="0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85" zoomScaleNormal="85" workbookViewId="0" topLeftCell="A1"/>
  </sheetViews>
  <sheetFormatPr defaultColWidth="9.140625" defaultRowHeight="12.75"/>
  <cols>
    <col min="1" max="1" width="2.421875" style="0" customWidth="1"/>
    <col min="2" max="2" width="11.28125" style="0" customWidth="1"/>
    <col min="3" max="3" width="5.281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174</v>
      </c>
    </row>
    <row r="3" ht="10.5" customHeight="1"/>
    <row r="4" spans="2:5" ht="33" customHeight="1">
      <c r="B4" s="5" t="s">
        <v>65</v>
      </c>
      <c r="C4" s="179" t="s">
        <v>32</v>
      </c>
      <c r="D4" s="196"/>
      <c r="E4" s="180"/>
    </row>
    <row r="5" spans="2:5" ht="25.5" customHeight="1">
      <c r="B5" s="6"/>
      <c r="C5" s="179" t="s">
        <v>175</v>
      </c>
      <c r="D5" s="196"/>
      <c r="E5" s="180"/>
    </row>
    <row r="6" spans="2:5" ht="28.5" customHeight="1">
      <c r="B6" s="7" t="s">
        <v>70</v>
      </c>
      <c r="C6" s="181" t="s">
        <v>71</v>
      </c>
      <c r="D6" s="201"/>
      <c r="E6" s="13" t="s">
        <v>72</v>
      </c>
    </row>
    <row r="7" spans="2:11" ht="15" customHeight="1">
      <c r="B7" s="184" t="s">
        <v>32</v>
      </c>
      <c r="C7" s="217">
        <v>1</v>
      </c>
      <c r="D7" s="211" t="s">
        <v>176</v>
      </c>
      <c r="E7" s="214" t="s">
        <v>75</v>
      </c>
      <c r="G7" s="35"/>
      <c r="H7" s="35"/>
      <c r="I7" s="35"/>
      <c r="J7" s="35"/>
      <c r="K7" s="35"/>
    </row>
    <row r="8" spans="2:7" ht="15" customHeight="1">
      <c r="B8" s="184"/>
      <c r="C8" s="218"/>
      <c r="D8" s="212"/>
      <c r="E8" s="215"/>
      <c r="G8" s="35"/>
    </row>
    <row r="9" spans="2:7" ht="42" customHeight="1">
      <c r="B9" s="184"/>
      <c r="C9" s="219"/>
      <c r="D9" s="213"/>
      <c r="E9" s="216"/>
      <c r="G9" s="20"/>
    </row>
    <row r="10" spans="2:6" ht="45" customHeight="1">
      <c r="B10" s="202" t="s">
        <v>151</v>
      </c>
      <c r="C10" s="203"/>
      <c r="D10" s="203"/>
      <c r="E10" s="204"/>
      <c r="F10" s="14"/>
    </row>
    <row r="11" spans="2:5" ht="19.95" customHeight="1">
      <c r="B11" s="188" t="s">
        <v>111</v>
      </c>
      <c r="C11" s="189"/>
      <c r="D11" s="189"/>
      <c r="E11" s="190"/>
    </row>
    <row r="12" spans="1:5" ht="151.95" customHeight="1">
      <c r="A12" s="178" t="s">
        <v>112</v>
      </c>
      <c r="B12" s="191"/>
      <c r="C12" s="191"/>
      <c r="D12" s="191"/>
      <c r="E12" s="192"/>
    </row>
    <row r="13" spans="2:5" ht="348.6" customHeight="1">
      <c r="B13" s="16"/>
      <c r="C13" s="16"/>
      <c r="D13" s="16"/>
      <c r="E13" s="16"/>
    </row>
  </sheetData>
  <mergeCells count="10">
    <mergeCell ref="A12:E12"/>
    <mergeCell ref="C4:E4"/>
    <mergeCell ref="C5:E5"/>
    <mergeCell ref="C6:D6"/>
    <mergeCell ref="B7:B9"/>
    <mergeCell ref="B10:E10"/>
    <mergeCell ref="B11:E11"/>
    <mergeCell ref="D7:D9"/>
    <mergeCell ref="E7:E9"/>
    <mergeCell ref="C7:C9"/>
  </mergeCells>
  <printOptions/>
  <pageMargins left="0.25" right="0.25" top="0.75" bottom="0.75" header="0.3" footer="0.3"/>
  <pageSetup fitToHeight="0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2024-03-26T07:44:16Z</dcterms:modified>
  <cp:category/>
  <cp:version/>
  <cp:contentType/>
  <cp:contentStatus/>
</cp:coreProperties>
</file>