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kázky\2024\01_24_VZ_Pronajem_pradla\FINAL\ZD_Komplexni_servis_pradla_pro_nemocnici_NMnM\"/>
    </mc:Choice>
  </mc:AlternateContent>
  <xr:revisionPtr revIDLastSave="0" documentId="13_ncr:1_{4967D981-6560-4165-A94A-0E3E01BBDAD3}" xr6:coauthVersionLast="47" xr6:coauthVersionMax="47" xr10:uidLastSave="{00000000-0000-0000-0000-000000000000}"/>
  <bookViews>
    <workbookView xWindow="-120" yWindow="-120" windowWidth="29040" windowHeight="17790" xr2:uid="{761FEAE3-EEA6-4422-872C-0430169187B7}"/>
  </bookViews>
  <sheets>
    <sheet name="List2" sheetId="2" r:id="rId1"/>
  </sheets>
  <definedNames>
    <definedName name="_xlnm.Print_Titles" localSheetId="0">List2!$12:$15</definedName>
    <definedName name="_xlnm.Print_Area" localSheetId="0">List2!$A$1:$L$57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2" l="1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3" i="2"/>
  <c r="L44" i="2"/>
  <c r="L45" i="2"/>
  <c r="L47" i="2"/>
  <c r="L48" i="2"/>
  <c r="I27" i="2"/>
  <c r="K27" i="2" s="1"/>
  <c r="I28" i="2"/>
  <c r="K28" i="2" s="1"/>
  <c r="I29" i="2"/>
  <c r="K29" i="2" s="1"/>
  <c r="J29" i="2"/>
  <c r="J28" i="2"/>
  <c r="J27" i="2"/>
  <c r="E29" i="2"/>
  <c r="E28" i="2"/>
  <c r="E27" i="2"/>
  <c r="E25" i="2" l="1"/>
  <c r="I45" i="2"/>
  <c r="K45" i="2" s="1"/>
  <c r="I46" i="2"/>
  <c r="K46" i="2" s="1"/>
  <c r="I47" i="2"/>
  <c r="K47" i="2" s="1"/>
  <c r="I48" i="2"/>
  <c r="K48" i="2" s="1"/>
  <c r="J45" i="2"/>
  <c r="J46" i="2"/>
  <c r="L46" i="2" s="1"/>
  <c r="J47" i="2"/>
  <c r="J48" i="2"/>
  <c r="E46" i="2"/>
  <c r="E47" i="2"/>
  <c r="E48" i="2"/>
  <c r="E45" i="2"/>
  <c r="J16" i="2" l="1"/>
  <c r="L16" i="2" s="1"/>
  <c r="L49" i="2" s="1"/>
  <c r="I16" i="2"/>
  <c r="K16" i="2" s="1"/>
  <c r="E41" i="2"/>
  <c r="I17" i="2"/>
  <c r="K17" i="2" s="1"/>
  <c r="I18" i="2"/>
  <c r="K18" i="2" s="1"/>
  <c r="I19" i="2"/>
  <c r="K19" i="2" s="1"/>
  <c r="I20" i="2"/>
  <c r="K20" i="2" s="1"/>
  <c r="I21" i="2"/>
  <c r="K21" i="2" s="1"/>
  <c r="I22" i="2"/>
  <c r="K22" i="2" s="1"/>
  <c r="I23" i="2"/>
  <c r="K23" i="2" s="1"/>
  <c r="I24" i="2"/>
  <c r="K24" i="2" s="1"/>
  <c r="I25" i="2"/>
  <c r="K25" i="2" s="1"/>
  <c r="I26" i="2"/>
  <c r="K26" i="2" s="1"/>
  <c r="I30" i="2"/>
  <c r="K30" i="2" s="1"/>
  <c r="I31" i="2"/>
  <c r="K31" i="2" s="1"/>
  <c r="I32" i="2"/>
  <c r="K32" i="2" s="1"/>
  <c r="I33" i="2"/>
  <c r="K33" i="2" s="1"/>
  <c r="I34" i="2"/>
  <c r="K34" i="2" s="1"/>
  <c r="I35" i="2"/>
  <c r="K35" i="2" s="1"/>
  <c r="I36" i="2"/>
  <c r="K36" i="2" s="1"/>
  <c r="I37" i="2"/>
  <c r="K37" i="2" s="1"/>
  <c r="I38" i="2"/>
  <c r="K38" i="2" s="1"/>
  <c r="I39" i="2"/>
  <c r="K39" i="2" s="1"/>
  <c r="I40" i="2"/>
  <c r="K40" i="2" s="1"/>
  <c r="I41" i="2"/>
  <c r="K41" i="2" s="1"/>
  <c r="I42" i="2"/>
  <c r="K42" i="2" s="1"/>
  <c r="I43" i="2"/>
  <c r="K43" i="2" s="1"/>
  <c r="I44" i="2"/>
  <c r="K44" i="2" s="1"/>
  <c r="J17" i="2"/>
  <c r="J18" i="2"/>
  <c r="J19" i="2"/>
  <c r="J20" i="2"/>
  <c r="J21" i="2"/>
  <c r="J22" i="2"/>
  <c r="J23" i="2"/>
  <c r="J24" i="2"/>
  <c r="J25" i="2"/>
  <c r="J26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L42" i="2" s="1"/>
  <c r="J43" i="2"/>
  <c r="J44" i="2"/>
  <c r="E22" i="2"/>
  <c r="E31" i="2"/>
  <c r="E23" i="2"/>
  <c r="E34" i="2"/>
  <c r="E35" i="2"/>
  <c r="E26" i="2"/>
  <c r="E20" i="2"/>
  <c r="E19" i="2"/>
  <c r="E18" i="2"/>
  <c r="E17" i="2"/>
  <c r="E44" i="2"/>
  <c r="E43" i="2"/>
  <c r="E42" i="2"/>
  <c r="E38" i="2"/>
  <c r="E33" i="2"/>
  <c r="E32" i="2"/>
  <c r="E36" i="2"/>
  <c r="E39" i="2"/>
  <c r="E21" i="2"/>
  <c r="E16" i="2"/>
  <c r="E40" i="2"/>
  <c r="E37" i="2"/>
  <c r="E30" i="2"/>
  <c r="K49" i="2" l="1"/>
  <c r="J49" i="2"/>
</calcChain>
</file>

<file path=xl/sharedStrings.xml><?xml version="1.0" encoding="utf-8"?>
<sst xmlns="http://schemas.openxmlformats.org/spreadsheetml/2006/main" count="130" uniqueCount="87">
  <si>
    <r>
      <t xml:space="preserve">Specifikace </t>
    </r>
    <r>
      <rPr>
        <b/>
        <u/>
        <sz val="14"/>
        <color theme="1"/>
        <rFont val="Calibri"/>
        <family val="2"/>
        <charset val="238"/>
        <scheme val="minor"/>
      </rPr>
      <t>nesystémového</t>
    </r>
    <r>
      <rPr>
        <b/>
        <sz val="14"/>
        <color theme="1"/>
        <rFont val="Calibri"/>
        <family val="2"/>
        <charset val="238"/>
        <scheme val="minor"/>
      </rPr>
      <t xml:space="preserve"> prádla ke komplexnímu servisu včetně předpokládaného počtu, cenová nabídka</t>
    </r>
  </si>
  <si>
    <t>Zadavatel</t>
  </si>
  <si>
    <t>Nemocnice Nové Město na Moravě, příspěvková organizace</t>
  </si>
  <si>
    <t>Sídlo zadavatele</t>
  </si>
  <si>
    <t>Nové Město na Moravě, Žďárská 610, 592 31  Nové Město na Moravě</t>
  </si>
  <si>
    <t>IČ:</t>
  </si>
  <si>
    <t>00842001</t>
  </si>
  <si>
    <t>Název VZ:</t>
  </si>
  <si>
    <t>Komplexní servis prádla pro Nemocnici Nové Město na Moravě, p. o.</t>
  </si>
  <si>
    <t>Druh zadávacího řízení</t>
  </si>
  <si>
    <t>nadlimitní veřejná zakázka na služby zadávaná v otevřeném řízení</t>
  </si>
  <si>
    <t>ev. č. ve VVZ:</t>
  </si>
  <si>
    <t>ev. č. u zadavatele</t>
  </si>
  <si>
    <t>Položka</t>
  </si>
  <si>
    <t>Druh prádla</t>
  </si>
  <si>
    <t>MJ</t>
  </si>
  <si>
    <t>Pořizovací cena v Kč bez DPH/MJ</t>
  </si>
  <si>
    <t>Předpoklad - 1 měsíc</t>
  </si>
  <si>
    <t>Předpoklad 1 rok</t>
  </si>
  <si>
    <t>Jednotková cena v Kč bez DPH</t>
  </si>
  <si>
    <t>% sazba DPH</t>
  </si>
  <si>
    <t>Jednotková cena v Kč s DPH</t>
  </si>
  <si>
    <t>Celková cena za 1 rok</t>
  </si>
  <si>
    <t>v Kč bez DPH</t>
  </si>
  <si>
    <t>v Kč s DPH</t>
  </si>
  <si>
    <t>drobné prádlo do vel. 25 x 25 cm (ponožky, dětské hračky, pásek na zavinovačky, bryndák, sáček na vložky, návleky, ústenka)</t>
  </si>
  <si>
    <t>ks</t>
  </si>
  <si>
    <t>drobné prádlo nad vel. 25 x 25cm (čepice, kapuce, podsedak, sedák, apod.)</t>
  </si>
  <si>
    <t>svetr,mikina</t>
  </si>
  <si>
    <t>vesta fleece</t>
  </si>
  <si>
    <t>vesta obleková</t>
  </si>
  <si>
    <t>žíňky, obvazy, popruhy, obinadla</t>
  </si>
  <si>
    <t>záclona (1m2)</t>
  </si>
  <si>
    <t xml:space="preserve">autopotah (1m2), přehoz nebo závěs (1m)  </t>
  </si>
  <si>
    <t>molitan malý, polštářek malý (40 x 40)</t>
  </si>
  <si>
    <t>bunda do pasu, bunda s podšívkou</t>
  </si>
  <si>
    <t>oteplené kalhoty, oteplená bunda</t>
  </si>
  <si>
    <t>chránič matrace</t>
  </si>
  <si>
    <t>rukavice</t>
  </si>
  <si>
    <t>kombinéza ochranná (lékárna)</t>
  </si>
  <si>
    <t>mop - 1ks</t>
  </si>
  <si>
    <t>potah prošívaný</t>
  </si>
  <si>
    <t>deka dětská obyčejná</t>
  </si>
  <si>
    <t>ponožky (1 pár), punčocháče</t>
  </si>
  <si>
    <r>
      <t>ubrus do 3m</t>
    </r>
    <r>
      <rPr>
        <vertAlign val="superscript"/>
        <sz val="11"/>
        <rFont val="Calibri"/>
        <family val="2"/>
        <charset val="238"/>
        <scheme val="minor"/>
      </rPr>
      <t>3</t>
    </r>
  </si>
  <si>
    <t xml:space="preserve"> hadr na podlahu (cca 60 x 50cm)</t>
  </si>
  <si>
    <t>čepice</t>
  </si>
  <si>
    <t>plenta, závěs 1 ks praní</t>
  </si>
  <si>
    <t>ESD overal</t>
  </si>
  <si>
    <t>ESD obuv</t>
  </si>
  <si>
    <t>polštář velký, prošívaný - výplň</t>
  </si>
  <si>
    <t>polštář malý prošívaný - výplň</t>
  </si>
  <si>
    <t>přikrývka velká, prošívaná - výplň</t>
  </si>
  <si>
    <t>přikrývka malá, prošívaná - výplň</t>
  </si>
  <si>
    <t>CELKEM</t>
  </si>
  <si>
    <t>xxx</t>
  </si>
  <si>
    <t>x</t>
  </si>
  <si>
    <t>01/24/VZ</t>
  </si>
  <si>
    <t>2) dokument je zformátován pro tisk na papír vel. A4 na šířku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</si>
  <si>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</si>
  <si>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</si>
  <si>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</si>
  <si>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</si>
  <si>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</si>
  <si>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</si>
  <si>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</si>
  <si>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</si>
  <si>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</si>
  <si>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</si>
  <si>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</si>
  <si>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1) dodavatel uvede cenovou nabídku do sloupců VII a VIII (ostatní sloupce jsou uzamčené - v tabulce jsou nastaveny vzorce pro automatické výpočty po zadání nabídkové ceny za kus bez DPH a platné sazby DPH)</t>
  </si>
  <si>
    <t>Pokyny k vyplnění:</t>
  </si>
  <si>
    <t>blůza pro řidiče sanitek</t>
  </si>
  <si>
    <t>kalhoty pro řidiče sanitek</t>
  </si>
  <si>
    <t>triko pro řidiče sanitek</t>
  </si>
  <si>
    <t>Příloha č. 2 ZD</t>
  </si>
  <si>
    <t xml:space="preserve">oprava nesystémového prádla malá* </t>
  </si>
  <si>
    <t xml:space="preserve">* jednoduchá a rychlá, bez rozsáhlých zásahů - např. oprava drobného roztržení nebo děr na oděvech; přišití tlačítek nebo zapínacích mechanismů; oprava drobných poruch na švech nebo lemování) </t>
  </si>
  <si>
    <t>oprava nesystémového prádla velká **</t>
  </si>
  <si>
    <t>**rozsáhlejší a komplexnější, s větší časovou a materiálovou investicí, např. oprava většího roztržení nebo děr na oděvech; úpravy velkých švů a lemování, rekonstrukce a zesílení materiálu na místech s výraznějšími poškozeními</t>
  </si>
  <si>
    <t>XII</t>
  </si>
  <si>
    <t xml:space="preserve">Celková nabídková cena za 4 roky plnění </t>
  </si>
  <si>
    <t>VII+(VII*VIII)</t>
  </si>
  <si>
    <t>Vzorce výpočtů:</t>
  </si>
  <si>
    <t>VI*VII</t>
  </si>
  <si>
    <t>VI*IX</t>
  </si>
  <si>
    <t>Z2024-005629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</si>
</sst>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  <protection locked="0"/>
    </xf>
    <xf numFmtId="9" fontId="1" fillId="0" borderId="8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1" fontId="1" fillId="2" borderId="24" xfId="0" applyNumberFormat="1" applyFont="1" applyFill="1" applyBorder="1" applyAlignment="1">
      <alignment horizontal="center" vertical="center" wrapText="1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1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164" fontId="6" fillId="0" borderId="27" xfId="0" applyNumberFormat="1" applyFont="1" applyBorder="1" applyAlignment="1">
      <alignment vertical="center" wrapText="1"/>
    </xf>
    <xf numFmtId="164" fontId="6" fillId="0" borderId="14" xfId="0" applyNumberFormat="1" applyFont="1" applyBorder="1" applyAlignment="1">
      <alignment vertical="center" wrapText="1"/>
    </xf>
    <xf numFmtId="164" fontId="6" fillId="0" borderId="28" xfId="0" applyNumberFormat="1" applyFont="1" applyBorder="1" applyAlignment="1">
      <alignment vertical="center" wrapText="1"/>
    </xf>
    <xf numFmtId="164" fontId="1" fillId="0" borderId="29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9" fontId="1" fillId="0" borderId="0" xfId="0" applyNumberFormat="1" applyFont="1" applyAlignment="1" applyProtection="1">
      <alignment horizontal="center" vertical="center" wrapText="1"/>
      <protection locked="0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1" fontId="8" fillId="2" borderId="33" xfId="0" applyNumberFormat="1" applyFont="1" applyFill="1" applyBorder="1" applyAlignment="1">
      <alignment horizontal="center" vertical="center" wrapText="1"/>
    </xf>
    <xf numFmtId="0" fontId="8" fillId="2" borderId="33" xfId="0" applyFont="1" applyFill="1" applyBorder="1" applyAlignment="1" applyProtection="1">
      <alignment horizontal="center" vertical="center" wrapText="1"/>
      <protection locked="0"/>
    </xf>
    <xf numFmtId="0" fontId="8" fillId="2" borderId="34" xfId="0" applyFont="1" applyFill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164" fontId="6" fillId="3" borderId="5" xfId="0" applyNumberFormat="1" applyFont="1" applyFill="1" applyBorder="1" applyAlignment="1" applyProtection="1">
      <alignment horizontal="right" vertical="center" wrapText="1"/>
      <protection locked="0"/>
    </xf>
    <xf numFmtId="16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9" fontId="6" fillId="3" borderId="5" xfId="0" applyNumberFormat="1" applyFont="1" applyFill="1" applyBorder="1" applyAlignment="1" applyProtection="1">
      <alignment horizontal="center" vertical="center" wrapText="1"/>
      <protection locked="0"/>
    </xf>
    <xf numFmtId="9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9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30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4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39321-4672-4B9B-9BAF-C74E2255140B}">
  <sheetPr>
    <pageSetUpPr fitToPage="1"/>
  </sheetPr>
  <dimension ref="A1:L57"/>
  <sheetViews>
    <sheetView tabSelected="1" topLeftCell="A37" workbookViewId="0">
      <selection activeCell="F21" sqref="F21"/>
    </sheetView>
  </sheetViews>
  <sheetFormatPr defaultRowHeight="15" x14ac:dyDescent="0.25"/>
  <cols>
    <col min="1" max="1" width="9.140625" style="7"/>
    <col min="2" max="2" width="58" style="7" customWidth="1"/>
    <col min="3" max="3" width="6.28515625" style="8" customWidth="1"/>
    <col min="4" max="5" width="13.140625" style="7" customWidth="1"/>
    <col min="6" max="6" width="11.42578125" style="7" customWidth="1"/>
    <col min="7" max="7" width="12.5703125" style="8" customWidth="1"/>
    <col min="8" max="8" width="11.5703125" style="7" customWidth="1"/>
    <col min="9" max="9" width="14.42578125" style="7" customWidth="1"/>
    <col min="10" max="11" width="18" style="7" customWidth="1"/>
    <col min="12" max="12" width="23.7109375" style="7" customWidth="1"/>
    <col min="13" max="16384" width="9.140625" style="7"/>
  </cols>
  <sheetData>
    <row r="1" spans="1:12" x14ac:dyDescent="0.25">
      <c r="A1" s="67" t="s">
        <v>75</v>
      </c>
      <c r="B1" s="67"/>
      <c r="C1" s="6"/>
      <c r="D1" s="3"/>
      <c r="E1" s="3"/>
      <c r="F1" s="1"/>
      <c r="G1" s="6"/>
      <c r="H1" s="1"/>
      <c r="I1" s="1"/>
      <c r="J1" s="1"/>
    </row>
    <row r="2" spans="1:12" ht="27.75" customHeight="1" x14ac:dyDescent="0.25">
      <c r="A2" s="98" t="s">
        <v>0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2" ht="15.75" customHeight="1" thickBot="1" x14ac:dyDescent="0.3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</row>
    <row r="4" spans="1:12" ht="15.75" customHeight="1" x14ac:dyDescent="0.25">
      <c r="A4" s="90" t="s">
        <v>1</v>
      </c>
      <c r="B4" s="91"/>
      <c r="C4" s="92" t="s">
        <v>2</v>
      </c>
      <c r="D4" s="92"/>
      <c r="E4" s="92"/>
      <c r="F4" s="92"/>
      <c r="G4" s="92"/>
      <c r="H4" s="92"/>
      <c r="I4" s="92"/>
      <c r="J4" s="93"/>
    </row>
    <row r="5" spans="1:12" ht="15.75" customHeight="1" x14ac:dyDescent="0.25">
      <c r="A5" s="94" t="s">
        <v>3</v>
      </c>
      <c r="B5" s="95"/>
      <c r="C5" s="74" t="s">
        <v>4</v>
      </c>
      <c r="D5" s="74"/>
      <c r="E5" s="74"/>
      <c r="F5" s="74"/>
      <c r="G5" s="74"/>
      <c r="H5" s="74"/>
      <c r="I5" s="74"/>
      <c r="J5" s="75"/>
    </row>
    <row r="6" spans="1:12" ht="15.75" customHeight="1" x14ac:dyDescent="0.25">
      <c r="A6" s="94" t="s">
        <v>5</v>
      </c>
      <c r="B6" s="95"/>
      <c r="C6" s="96" t="s">
        <v>6</v>
      </c>
      <c r="D6" s="96"/>
      <c r="E6" s="96"/>
      <c r="F6" s="96"/>
      <c r="G6" s="96"/>
      <c r="H6" s="96"/>
      <c r="I6" s="96"/>
      <c r="J6" s="97"/>
    </row>
    <row r="7" spans="1:12" ht="15.75" customHeight="1" x14ac:dyDescent="0.25">
      <c r="A7" s="94" t="s">
        <v>7</v>
      </c>
      <c r="B7" s="95"/>
      <c r="C7" s="74" t="s">
        <v>8</v>
      </c>
      <c r="D7" s="74"/>
      <c r="E7" s="74"/>
      <c r="F7" s="74"/>
      <c r="G7" s="74"/>
      <c r="H7" s="74"/>
      <c r="I7" s="74"/>
      <c r="J7" s="75"/>
    </row>
    <row r="8" spans="1:12" ht="15.75" customHeight="1" x14ac:dyDescent="0.25">
      <c r="A8" s="94" t="s">
        <v>9</v>
      </c>
      <c r="B8" s="95"/>
      <c r="C8" s="74" t="s">
        <v>10</v>
      </c>
      <c r="D8" s="74"/>
      <c r="E8" s="74"/>
      <c r="F8" s="74"/>
      <c r="G8" s="74"/>
      <c r="H8" s="74"/>
      <c r="I8" s="74"/>
      <c r="J8" s="75"/>
    </row>
    <row r="9" spans="1:12" ht="15.75" customHeight="1" x14ac:dyDescent="0.25">
      <c r="A9" s="94" t="s">
        <v>11</v>
      </c>
      <c r="B9" s="95"/>
      <c r="C9" s="74" t="s">
        <v>86</v>
      </c>
      <c r="D9" s="74"/>
      <c r="E9" s="74"/>
      <c r="F9" s="74"/>
      <c r="G9" s="74"/>
      <c r="H9" s="74"/>
      <c r="I9" s="74"/>
      <c r="J9" s="75"/>
    </row>
    <row r="10" spans="1:12" ht="15.75" customHeight="1" thickBot="1" x14ac:dyDescent="0.3">
      <c r="A10" s="76" t="s">
        <v>12</v>
      </c>
      <c r="B10" s="77"/>
      <c r="C10" s="78" t="s">
        <v>57</v>
      </c>
      <c r="D10" s="78"/>
      <c r="E10" s="78"/>
      <c r="F10" s="78"/>
      <c r="G10" s="78"/>
      <c r="H10" s="78"/>
      <c r="I10" s="78"/>
      <c r="J10" s="79"/>
    </row>
    <row r="11" spans="1:12" ht="15.75" thickBot="1" x14ac:dyDescent="0.3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2" x14ac:dyDescent="0.25">
      <c r="A12" s="36" t="s">
        <v>59</v>
      </c>
      <c r="B12" s="37" t="s">
        <v>60</v>
      </c>
      <c r="C12" s="37" t="s">
        <v>61</v>
      </c>
      <c r="D12" s="37" t="s">
        <v>62</v>
      </c>
      <c r="E12" s="38" t="s">
        <v>63</v>
      </c>
      <c r="F12" s="38" t="s">
        <v>64</v>
      </c>
      <c r="G12" s="39" t="s">
        <v>65</v>
      </c>
      <c r="H12" s="39" t="s">
        <v>66</v>
      </c>
      <c r="I12" s="37" t="s">
        <v>67</v>
      </c>
      <c r="J12" s="37" t="s">
        <v>68</v>
      </c>
      <c r="K12" s="40" t="s">
        <v>69</v>
      </c>
      <c r="L12" s="40" t="s">
        <v>80</v>
      </c>
    </row>
    <row r="13" spans="1:12" ht="30" customHeight="1" x14ac:dyDescent="0.25">
      <c r="A13" s="80" t="s">
        <v>13</v>
      </c>
      <c r="B13" s="70" t="s">
        <v>14</v>
      </c>
      <c r="C13" s="70" t="s">
        <v>15</v>
      </c>
      <c r="D13" s="70" t="s">
        <v>16</v>
      </c>
      <c r="E13" s="82" t="s">
        <v>17</v>
      </c>
      <c r="F13" s="82" t="s">
        <v>18</v>
      </c>
      <c r="G13" s="84" t="s">
        <v>19</v>
      </c>
      <c r="H13" s="84" t="s">
        <v>20</v>
      </c>
      <c r="I13" s="70" t="s">
        <v>21</v>
      </c>
      <c r="J13" s="88" t="s">
        <v>22</v>
      </c>
      <c r="K13" s="89"/>
      <c r="L13" s="53" t="s">
        <v>81</v>
      </c>
    </row>
    <row r="14" spans="1:12" ht="36" customHeight="1" thickBot="1" x14ac:dyDescent="0.3">
      <c r="A14" s="81"/>
      <c r="B14" s="71"/>
      <c r="C14" s="71"/>
      <c r="D14" s="71"/>
      <c r="E14" s="83"/>
      <c r="F14" s="83"/>
      <c r="G14" s="85"/>
      <c r="H14" s="85"/>
      <c r="I14" s="71"/>
      <c r="J14" s="2" t="s">
        <v>23</v>
      </c>
      <c r="K14" s="41" t="s">
        <v>24</v>
      </c>
      <c r="L14" s="41" t="s">
        <v>23</v>
      </c>
    </row>
    <row r="15" spans="1:12" ht="18.75" customHeight="1" thickTop="1" x14ac:dyDescent="0.25">
      <c r="A15" s="55" t="s">
        <v>56</v>
      </c>
      <c r="B15" s="54" t="s">
        <v>83</v>
      </c>
      <c r="C15" s="54" t="s">
        <v>56</v>
      </c>
      <c r="D15" s="54" t="s">
        <v>56</v>
      </c>
      <c r="E15" s="56" t="s">
        <v>56</v>
      </c>
      <c r="F15" s="56" t="s">
        <v>56</v>
      </c>
      <c r="G15" s="57" t="s">
        <v>56</v>
      </c>
      <c r="H15" s="57" t="s">
        <v>56</v>
      </c>
      <c r="I15" s="54" t="s">
        <v>82</v>
      </c>
      <c r="J15" s="54" t="s">
        <v>84</v>
      </c>
      <c r="K15" s="58" t="s">
        <v>85</v>
      </c>
      <c r="L15" s="58"/>
    </row>
    <row r="16" spans="1:12" ht="46.5" customHeight="1" x14ac:dyDescent="0.25">
      <c r="A16" s="27">
        <v>1</v>
      </c>
      <c r="B16" s="28" t="s">
        <v>25</v>
      </c>
      <c r="C16" s="29" t="s">
        <v>26</v>
      </c>
      <c r="D16" s="30">
        <v>70</v>
      </c>
      <c r="E16" s="31">
        <f t="shared" ref="E16:E22" si="0">F16/12</f>
        <v>85.833333333333329</v>
      </c>
      <c r="F16" s="32">
        <v>1030</v>
      </c>
      <c r="G16" s="60">
        <v>0</v>
      </c>
      <c r="H16" s="63">
        <v>0</v>
      </c>
      <c r="I16" s="17">
        <f>G16+(G16*H16)</f>
        <v>0</v>
      </c>
      <c r="J16" s="17">
        <f>F16*G16</f>
        <v>0</v>
      </c>
      <c r="K16" s="42">
        <f>F16*I16</f>
        <v>0</v>
      </c>
      <c r="L16" s="42">
        <f>J16*4</f>
        <v>0</v>
      </c>
    </row>
    <row r="17" spans="1:12" ht="33" customHeight="1" x14ac:dyDescent="0.25">
      <c r="A17" s="9">
        <v>2</v>
      </c>
      <c r="B17" s="10" t="s">
        <v>27</v>
      </c>
      <c r="C17" s="11" t="s">
        <v>26</v>
      </c>
      <c r="D17" s="14">
        <v>150</v>
      </c>
      <c r="E17" s="15">
        <f t="shared" si="0"/>
        <v>1.3333333333333333</v>
      </c>
      <c r="F17" s="16">
        <v>16</v>
      </c>
      <c r="G17" s="61">
        <v>0</v>
      </c>
      <c r="H17" s="63">
        <v>0</v>
      </c>
      <c r="I17" s="17">
        <f t="shared" ref="I17:I48" si="1">G17+(G17*H17)</f>
        <v>0</v>
      </c>
      <c r="J17" s="17">
        <f t="shared" ref="J17:J48" si="2">F17*G17</f>
        <v>0</v>
      </c>
      <c r="K17" s="42">
        <f t="shared" ref="K17:K48" si="3">F17*I17</f>
        <v>0</v>
      </c>
      <c r="L17" s="42">
        <f t="shared" ref="L17:L48" si="4">J17*4</f>
        <v>0</v>
      </c>
    </row>
    <row r="18" spans="1:12" ht="24.95" customHeight="1" x14ac:dyDescent="0.25">
      <c r="A18" s="9">
        <v>3</v>
      </c>
      <c r="B18" s="10" t="s">
        <v>28</v>
      </c>
      <c r="C18" s="11" t="s">
        <v>26</v>
      </c>
      <c r="D18" s="14">
        <v>200</v>
      </c>
      <c r="E18" s="15">
        <f t="shared" si="0"/>
        <v>9</v>
      </c>
      <c r="F18" s="16">
        <v>108</v>
      </c>
      <c r="G18" s="61">
        <v>0</v>
      </c>
      <c r="H18" s="63">
        <v>0</v>
      </c>
      <c r="I18" s="17">
        <f t="shared" si="1"/>
        <v>0</v>
      </c>
      <c r="J18" s="17">
        <f t="shared" si="2"/>
        <v>0</v>
      </c>
      <c r="K18" s="42">
        <f t="shared" si="3"/>
        <v>0</v>
      </c>
      <c r="L18" s="42">
        <f t="shared" si="4"/>
        <v>0</v>
      </c>
    </row>
    <row r="19" spans="1:12" ht="24.95" customHeight="1" x14ac:dyDescent="0.25">
      <c r="A19" s="9">
        <v>4</v>
      </c>
      <c r="B19" s="10" t="s">
        <v>29</v>
      </c>
      <c r="C19" s="11" t="s">
        <v>26</v>
      </c>
      <c r="D19" s="14">
        <v>200</v>
      </c>
      <c r="E19" s="15">
        <f t="shared" si="0"/>
        <v>1.5</v>
      </c>
      <c r="F19" s="16">
        <v>18</v>
      </c>
      <c r="G19" s="61">
        <v>0</v>
      </c>
      <c r="H19" s="63">
        <v>0</v>
      </c>
      <c r="I19" s="17">
        <f t="shared" si="1"/>
        <v>0</v>
      </c>
      <c r="J19" s="17">
        <f t="shared" si="2"/>
        <v>0</v>
      </c>
      <c r="K19" s="42">
        <f t="shared" si="3"/>
        <v>0</v>
      </c>
      <c r="L19" s="42">
        <f t="shared" si="4"/>
        <v>0</v>
      </c>
    </row>
    <row r="20" spans="1:12" ht="24.95" customHeight="1" x14ac:dyDescent="0.25">
      <c r="A20" s="9">
        <v>5</v>
      </c>
      <c r="B20" s="10" t="s">
        <v>30</v>
      </c>
      <c r="C20" s="11" t="s">
        <v>26</v>
      </c>
      <c r="D20" s="14">
        <v>200</v>
      </c>
      <c r="E20" s="15">
        <f t="shared" si="0"/>
        <v>1.5</v>
      </c>
      <c r="F20" s="16">
        <v>18</v>
      </c>
      <c r="G20" s="61">
        <v>0</v>
      </c>
      <c r="H20" s="63">
        <v>0</v>
      </c>
      <c r="I20" s="17">
        <f t="shared" si="1"/>
        <v>0</v>
      </c>
      <c r="J20" s="17">
        <f t="shared" si="2"/>
        <v>0</v>
      </c>
      <c r="K20" s="42">
        <f t="shared" si="3"/>
        <v>0</v>
      </c>
      <c r="L20" s="42">
        <f t="shared" si="4"/>
        <v>0</v>
      </c>
    </row>
    <row r="21" spans="1:12" ht="24.95" customHeight="1" x14ac:dyDescent="0.25">
      <c r="A21" s="9">
        <v>6</v>
      </c>
      <c r="B21" s="10" t="s">
        <v>31</v>
      </c>
      <c r="C21" s="11" t="s">
        <v>26</v>
      </c>
      <c r="D21" s="14">
        <v>10</v>
      </c>
      <c r="E21" s="15">
        <f t="shared" si="0"/>
        <v>8.6666666666666661</v>
      </c>
      <c r="F21" s="16">
        <v>104</v>
      </c>
      <c r="G21" s="61">
        <v>0</v>
      </c>
      <c r="H21" s="63">
        <v>0</v>
      </c>
      <c r="I21" s="17">
        <f t="shared" si="1"/>
        <v>0</v>
      </c>
      <c r="J21" s="17">
        <f t="shared" si="2"/>
        <v>0</v>
      </c>
      <c r="K21" s="42">
        <f t="shared" si="3"/>
        <v>0</v>
      </c>
      <c r="L21" s="42">
        <f t="shared" si="4"/>
        <v>0</v>
      </c>
    </row>
    <row r="22" spans="1:12" ht="24.95" customHeight="1" x14ac:dyDescent="0.25">
      <c r="A22" s="9">
        <v>7</v>
      </c>
      <c r="B22" s="10" t="s">
        <v>32</v>
      </c>
      <c r="C22" s="11" t="s">
        <v>26</v>
      </c>
      <c r="D22" s="14">
        <v>150</v>
      </c>
      <c r="E22" s="15">
        <f t="shared" si="0"/>
        <v>10</v>
      </c>
      <c r="F22" s="16">
        <v>120</v>
      </c>
      <c r="G22" s="61">
        <v>0</v>
      </c>
      <c r="H22" s="63">
        <v>0</v>
      </c>
      <c r="I22" s="17">
        <f t="shared" si="1"/>
        <v>0</v>
      </c>
      <c r="J22" s="17">
        <f t="shared" si="2"/>
        <v>0</v>
      </c>
      <c r="K22" s="42">
        <f t="shared" si="3"/>
        <v>0</v>
      </c>
      <c r="L22" s="42">
        <f t="shared" si="4"/>
        <v>0</v>
      </c>
    </row>
    <row r="23" spans="1:12" ht="30.75" customHeight="1" x14ac:dyDescent="0.25">
      <c r="A23" s="9">
        <v>8</v>
      </c>
      <c r="B23" s="10" t="s">
        <v>33</v>
      </c>
      <c r="C23" s="11"/>
      <c r="D23" s="14">
        <v>200</v>
      </c>
      <c r="E23" s="15">
        <f>F23/12</f>
        <v>5.333333333333333</v>
      </c>
      <c r="F23" s="16">
        <v>64</v>
      </c>
      <c r="G23" s="61">
        <v>0</v>
      </c>
      <c r="H23" s="63">
        <v>0</v>
      </c>
      <c r="I23" s="17">
        <f t="shared" si="1"/>
        <v>0</v>
      </c>
      <c r="J23" s="17">
        <f t="shared" si="2"/>
        <v>0</v>
      </c>
      <c r="K23" s="42">
        <f t="shared" si="3"/>
        <v>0</v>
      </c>
      <c r="L23" s="42">
        <f t="shared" si="4"/>
        <v>0</v>
      </c>
    </row>
    <row r="24" spans="1:12" ht="38.25" customHeight="1" x14ac:dyDescent="0.25">
      <c r="A24" s="9">
        <v>9</v>
      </c>
      <c r="B24" s="10" t="s">
        <v>34</v>
      </c>
      <c r="C24" s="11" t="s">
        <v>26</v>
      </c>
      <c r="D24" s="14">
        <v>120</v>
      </c>
      <c r="E24" s="15">
        <v>92</v>
      </c>
      <c r="F24" s="16">
        <v>716</v>
      </c>
      <c r="G24" s="61">
        <v>0</v>
      </c>
      <c r="H24" s="63">
        <v>0</v>
      </c>
      <c r="I24" s="17">
        <f t="shared" si="1"/>
        <v>0</v>
      </c>
      <c r="J24" s="17">
        <f t="shared" si="2"/>
        <v>0</v>
      </c>
      <c r="K24" s="42">
        <f t="shared" si="3"/>
        <v>0</v>
      </c>
      <c r="L24" s="42">
        <f t="shared" si="4"/>
        <v>0</v>
      </c>
    </row>
    <row r="25" spans="1:12" ht="34.5" customHeight="1" x14ac:dyDescent="0.25">
      <c r="A25" s="9">
        <v>10</v>
      </c>
      <c r="B25" s="10" t="s">
        <v>35</v>
      </c>
      <c r="C25" s="11" t="s">
        <v>26</v>
      </c>
      <c r="D25" s="14">
        <v>300</v>
      </c>
      <c r="E25" s="15">
        <f t="shared" ref="E25:E31" si="5">F25/12</f>
        <v>1.3333333333333333</v>
      </c>
      <c r="F25" s="16">
        <v>16</v>
      </c>
      <c r="G25" s="61">
        <v>0</v>
      </c>
      <c r="H25" s="63">
        <v>0</v>
      </c>
      <c r="I25" s="17">
        <f t="shared" si="1"/>
        <v>0</v>
      </c>
      <c r="J25" s="17">
        <f t="shared" si="2"/>
        <v>0</v>
      </c>
      <c r="K25" s="42">
        <f t="shared" si="3"/>
        <v>0</v>
      </c>
      <c r="L25" s="42">
        <f t="shared" si="4"/>
        <v>0</v>
      </c>
    </row>
    <row r="26" spans="1:12" ht="34.5" customHeight="1" x14ac:dyDescent="0.25">
      <c r="A26" s="9">
        <v>11</v>
      </c>
      <c r="B26" s="10" t="s">
        <v>36</v>
      </c>
      <c r="C26" s="11" t="s">
        <v>26</v>
      </c>
      <c r="D26" s="14">
        <v>500</v>
      </c>
      <c r="E26" s="15">
        <f t="shared" si="5"/>
        <v>1</v>
      </c>
      <c r="F26" s="16">
        <v>12</v>
      </c>
      <c r="G26" s="61">
        <v>0</v>
      </c>
      <c r="H26" s="63">
        <v>0</v>
      </c>
      <c r="I26" s="17">
        <f t="shared" si="1"/>
        <v>0</v>
      </c>
      <c r="J26" s="17">
        <f t="shared" si="2"/>
        <v>0</v>
      </c>
      <c r="K26" s="42">
        <f t="shared" si="3"/>
        <v>0</v>
      </c>
      <c r="L26" s="42">
        <f t="shared" si="4"/>
        <v>0</v>
      </c>
    </row>
    <row r="27" spans="1:12" ht="34.5" customHeight="1" x14ac:dyDescent="0.25">
      <c r="A27" s="9">
        <v>12</v>
      </c>
      <c r="B27" s="10" t="s">
        <v>72</v>
      </c>
      <c r="C27" s="11" t="s">
        <v>26</v>
      </c>
      <c r="D27" s="14">
        <v>1000</v>
      </c>
      <c r="E27" s="15">
        <f t="shared" si="5"/>
        <v>82.333333333333329</v>
      </c>
      <c r="F27" s="16">
        <v>988</v>
      </c>
      <c r="G27" s="61">
        <v>0</v>
      </c>
      <c r="H27" s="63">
        <v>0</v>
      </c>
      <c r="I27" s="17">
        <f t="shared" si="1"/>
        <v>0</v>
      </c>
      <c r="J27" s="17">
        <f t="shared" si="2"/>
        <v>0</v>
      </c>
      <c r="K27" s="42">
        <f t="shared" si="3"/>
        <v>0</v>
      </c>
      <c r="L27" s="42">
        <f t="shared" si="4"/>
        <v>0</v>
      </c>
    </row>
    <row r="28" spans="1:12" ht="34.5" customHeight="1" x14ac:dyDescent="0.25">
      <c r="A28" s="9">
        <v>13</v>
      </c>
      <c r="B28" s="10" t="s">
        <v>73</v>
      </c>
      <c r="C28" s="11" t="s">
        <v>26</v>
      </c>
      <c r="D28" s="14">
        <v>1000</v>
      </c>
      <c r="E28" s="15">
        <f t="shared" si="5"/>
        <v>82.333333333333329</v>
      </c>
      <c r="F28" s="16">
        <v>988</v>
      </c>
      <c r="G28" s="61">
        <v>0</v>
      </c>
      <c r="H28" s="63">
        <v>0</v>
      </c>
      <c r="I28" s="17">
        <f t="shared" si="1"/>
        <v>0</v>
      </c>
      <c r="J28" s="17">
        <f t="shared" si="2"/>
        <v>0</v>
      </c>
      <c r="K28" s="42">
        <f t="shared" si="3"/>
        <v>0</v>
      </c>
      <c r="L28" s="42">
        <f t="shared" si="4"/>
        <v>0</v>
      </c>
    </row>
    <row r="29" spans="1:12" ht="34.5" customHeight="1" x14ac:dyDescent="0.25">
      <c r="A29" s="9">
        <v>14</v>
      </c>
      <c r="B29" s="10" t="s">
        <v>74</v>
      </c>
      <c r="C29" s="11" t="s">
        <v>26</v>
      </c>
      <c r="D29" s="14">
        <v>150</v>
      </c>
      <c r="E29" s="15">
        <f t="shared" si="5"/>
        <v>164.66666666666666</v>
      </c>
      <c r="F29" s="16">
        <v>1976</v>
      </c>
      <c r="G29" s="61">
        <v>0</v>
      </c>
      <c r="H29" s="63">
        <v>0</v>
      </c>
      <c r="I29" s="17">
        <f t="shared" si="1"/>
        <v>0</v>
      </c>
      <c r="J29" s="17">
        <f t="shared" si="2"/>
        <v>0</v>
      </c>
      <c r="K29" s="42">
        <f t="shared" si="3"/>
        <v>0</v>
      </c>
      <c r="L29" s="42">
        <f t="shared" si="4"/>
        <v>0</v>
      </c>
    </row>
    <row r="30" spans="1:12" ht="24.95" customHeight="1" x14ac:dyDescent="0.25">
      <c r="A30" s="27">
        <v>15</v>
      </c>
      <c r="B30" s="10" t="s">
        <v>37</v>
      </c>
      <c r="C30" s="11" t="s">
        <v>26</v>
      </c>
      <c r="D30" s="14">
        <v>200</v>
      </c>
      <c r="E30" s="15">
        <f t="shared" si="5"/>
        <v>2.5</v>
      </c>
      <c r="F30" s="16">
        <v>30</v>
      </c>
      <c r="G30" s="61">
        <v>0</v>
      </c>
      <c r="H30" s="63">
        <v>0</v>
      </c>
      <c r="I30" s="17">
        <f t="shared" si="1"/>
        <v>0</v>
      </c>
      <c r="J30" s="17">
        <f t="shared" si="2"/>
        <v>0</v>
      </c>
      <c r="K30" s="42">
        <f t="shared" si="3"/>
        <v>0</v>
      </c>
      <c r="L30" s="42">
        <f t="shared" si="4"/>
        <v>0</v>
      </c>
    </row>
    <row r="31" spans="1:12" ht="24.95" customHeight="1" x14ac:dyDescent="0.25">
      <c r="A31" s="9">
        <v>16</v>
      </c>
      <c r="B31" s="10" t="s">
        <v>38</v>
      </c>
      <c r="C31" s="11" t="s">
        <v>26</v>
      </c>
      <c r="D31" s="14">
        <v>50</v>
      </c>
      <c r="E31" s="15">
        <f t="shared" si="5"/>
        <v>2.6666666666666665</v>
      </c>
      <c r="F31" s="16">
        <v>32</v>
      </c>
      <c r="G31" s="61">
        <v>0</v>
      </c>
      <c r="H31" s="63">
        <v>0</v>
      </c>
      <c r="I31" s="17">
        <f t="shared" si="1"/>
        <v>0</v>
      </c>
      <c r="J31" s="17">
        <f t="shared" si="2"/>
        <v>0</v>
      </c>
      <c r="K31" s="42">
        <f t="shared" si="3"/>
        <v>0</v>
      </c>
      <c r="L31" s="42">
        <f t="shared" si="4"/>
        <v>0</v>
      </c>
    </row>
    <row r="32" spans="1:12" ht="24.95" customHeight="1" x14ac:dyDescent="0.25">
      <c r="A32" s="9">
        <v>17</v>
      </c>
      <c r="B32" s="10" t="s">
        <v>39</v>
      </c>
      <c r="C32" s="11" t="s">
        <v>26</v>
      </c>
      <c r="D32" s="14">
        <v>1700</v>
      </c>
      <c r="E32" s="15">
        <f t="shared" ref="E32:E35" si="6">F32/12</f>
        <v>2.8333333333333335</v>
      </c>
      <c r="F32" s="16">
        <v>34</v>
      </c>
      <c r="G32" s="61">
        <v>0</v>
      </c>
      <c r="H32" s="63">
        <v>0</v>
      </c>
      <c r="I32" s="17">
        <f t="shared" si="1"/>
        <v>0</v>
      </c>
      <c r="J32" s="17">
        <f t="shared" si="2"/>
        <v>0</v>
      </c>
      <c r="K32" s="42">
        <f t="shared" si="3"/>
        <v>0</v>
      </c>
      <c r="L32" s="42">
        <f t="shared" si="4"/>
        <v>0</v>
      </c>
    </row>
    <row r="33" spans="1:12" ht="24.95" customHeight="1" x14ac:dyDescent="0.25">
      <c r="A33" s="9">
        <v>18</v>
      </c>
      <c r="B33" s="10" t="s">
        <v>40</v>
      </c>
      <c r="C33" s="11" t="s">
        <v>26</v>
      </c>
      <c r="D33" s="14">
        <v>220</v>
      </c>
      <c r="E33" s="15">
        <f t="shared" si="6"/>
        <v>96.333333333333329</v>
      </c>
      <c r="F33" s="16">
        <v>1156</v>
      </c>
      <c r="G33" s="61">
        <v>0</v>
      </c>
      <c r="H33" s="63">
        <v>0</v>
      </c>
      <c r="I33" s="17">
        <f t="shared" si="1"/>
        <v>0</v>
      </c>
      <c r="J33" s="17">
        <f t="shared" si="2"/>
        <v>0</v>
      </c>
      <c r="K33" s="42">
        <f t="shared" si="3"/>
        <v>0</v>
      </c>
      <c r="L33" s="42">
        <f t="shared" si="4"/>
        <v>0</v>
      </c>
    </row>
    <row r="34" spans="1:12" ht="24.95" customHeight="1" x14ac:dyDescent="0.25">
      <c r="A34" s="9">
        <v>19</v>
      </c>
      <c r="B34" s="10" t="s">
        <v>41</v>
      </c>
      <c r="C34" s="11" t="s">
        <v>26</v>
      </c>
      <c r="D34" s="14">
        <v>200</v>
      </c>
      <c r="E34" s="15">
        <f t="shared" si="6"/>
        <v>32</v>
      </c>
      <c r="F34" s="16">
        <v>384</v>
      </c>
      <c r="G34" s="61">
        <v>0</v>
      </c>
      <c r="H34" s="63">
        <v>0</v>
      </c>
      <c r="I34" s="17">
        <f t="shared" si="1"/>
        <v>0</v>
      </c>
      <c r="J34" s="17">
        <f t="shared" si="2"/>
        <v>0</v>
      </c>
      <c r="K34" s="42">
        <f t="shared" si="3"/>
        <v>0</v>
      </c>
      <c r="L34" s="42">
        <f t="shared" si="4"/>
        <v>0</v>
      </c>
    </row>
    <row r="35" spans="1:12" ht="24.95" customHeight="1" x14ac:dyDescent="0.25">
      <c r="A35" s="9">
        <v>20</v>
      </c>
      <c r="B35" s="10" t="s">
        <v>42</v>
      </c>
      <c r="C35" s="11" t="s">
        <v>26</v>
      </c>
      <c r="D35" s="14">
        <v>200</v>
      </c>
      <c r="E35" s="15">
        <f t="shared" si="6"/>
        <v>2.6666666666666665</v>
      </c>
      <c r="F35" s="16">
        <v>32</v>
      </c>
      <c r="G35" s="61">
        <v>0</v>
      </c>
      <c r="H35" s="63">
        <v>0</v>
      </c>
      <c r="I35" s="17">
        <f t="shared" si="1"/>
        <v>0</v>
      </c>
      <c r="J35" s="17">
        <f t="shared" si="2"/>
        <v>0</v>
      </c>
      <c r="K35" s="42">
        <f t="shared" si="3"/>
        <v>0</v>
      </c>
      <c r="L35" s="42">
        <f t="shared" si="4"/>
        <v>0</v>
      </c>
    </row>
    <row r="36" spans="1:12" ht="24.95" customHeight="1" x14ac:dyDescent="0.25">
      <c r="A36" s="9">
        <v>21</v>
      </c>
      <c r="B36" s="10" t="s">
        <v>43</v>
      </c>
      <c r="C36" s="11" t="s">
        <v>26</v>
      </c>
      <c r="D36" s="14">
        <v>50</v>
      </c>
      <c r="E36" s="15">
        <f t="shared" ref="E36:E37" si="7">F36/12</f>
        <v>1</v>
      </c>
      <c r="F36" s="16">
        <v>12</v>
      </c>
      <c r="G36" s="61">
        <v>0</v>
      </c>
      <c r="H36" s="63">
        <v>0</v>
      </c>
      <c r="I36" s="17">
        <f t="shared" si="1"/>
        <v>0</v>
      </c>
      <c r="J36" s="17">
        <f t="shared" si="2"/>
        <v>0</v>
      </c>
      <c r="K36" s="42">
        <f t="shared" si="3"/>
        <v>0</v>
      </c>
      <c r="L36" s="42">
        <f t="shared" si="4"/>
        <v>0</v>
      </c>
    </row>
    <row r="37" spans="1:12" ht="24.95" customHeight="1" x14ac:dyDescent="0.25">
      <c r="A37" s="9">
        <v>22</v>
      </c>
      <c r="B37" s="10" t="s">
        <v>44</v>
      </c>
      <c r="C37" s="11" t="s">
        <v>26</v>
      </c>
      <c r="D37" s="14">
        <v>150</v>
      </c>
      <c r="E37" s="15">
        <f t="shared" si="7"/>
        <v>11.333333333333334</v>
      </c>
      <c r="F37" s="16">
        <v>136</v>
      </c>
      <c r="G37" s="61">
        <v>0</v>
      </c>
      <c r="H37" s="63">
        <v>0</v>
      </c>
      <c r="I37" s="17">
        <f t="shared" si="1"/>
        <v>0</v>
      </c>
      <c r="J37" s="17">
        <f t="shared" si="2"/>
        <v>0</v>
      </c>
      <c r="K37" s="42">
        <f t="shared" si="3"/>
        <v>0</v>
      </c>
      <c r="L37" s="42">
        <f t="shared" si="4"/>
        <v>0</v>
      </c>
    </row>
    <row r="38" spans="1:12" ht="24.95" customHeight="1" x14ac:dyDescent="0.25">
      <c r="A38" s="9">
        <v>23</v>
      </c>
      <c r="B38" s="10" t="s">
        <v>45</v>
      </c>
      <c r="C38" s="11" t="s">
        <v>26</v>
      </c>
      <c r="D38" s="14">
        <v>40</v>
      </c>
      <c r="E38" s="15">
        <f t="shared" ref="E38:E44" si="8">F38/12</f>
        <v>91.833333333333329</v>
      </c>
      <c r="F38" s="16">
        <v>1102</v>
      </c>
      <c r="G38" s="61">
        <v>0</v>
      </c>
      <c r="H38" s="63">
        <v>0</v>
      </c>
      <c r="I38" s="17">
        <f t="shared" si="1"/>
        <v>0</v>
      </c>
      <c r="J38" s="17">
        <f t="shared" si="2"/>
        <v>0</v>
      </c>
      <c r="K38" s="42">
        <f t="shared" si="3"/>
        <v>0</v>
      </c>
      <c r="L38" s="42">
        <f t="shared" si="4"/>
        <v>0</v>
      </c>
    </row>
    <row r="39" spans="1:12" ht="24.95" customHeight="1" x14ac:dyDescent="0.25">
      <c r="A39" s="9">
        <v>24</v>
      </c>
      <c r="B39" s="10" t="s">
        <v>46</v>
      </c>
      <c r="C39" s="11" t="s">
        <v>26</v>
      </c>
      <c r="D39" s="14">
        <v>150</v>
      </c>
      <c r="E39" s="15">
        <f t="shared" si="8"/>
        <v>10.666666666666666</v>
      </c>
      <c r="F39" s="16">
        <v>128</v>
      </c>
      <c r="G39" s="61">
        <v>0</v>
      </c>
      <c r="H39" s="63">
        <v>0</v>
      </c>
      <c r="I39" s="17">
        <f t="shared" si="1"/>
        <v>0</v>
      </c>
      <c r="J39" s="17">
        <f t="shared" si="2"/>
        <v>0</v>
      </c>
      <c r="K39" s="42">
        <f t="shared" si="3"/>
        <v>0</v>
      </c>
      <c r="L39" s="42">
        <f t="shared" si="4"/>
        <v>0</v>
      </c>
    </row>
    <row r="40" spans="1:12" ht="24.95" customHeight="1" x14ac:dyDescent="0.25">
      <c r="A40" s="9">
        <v>25</v>
      </c>
      <c r="B40" s="10" t="s">
        <v>47</v>
      </c>
      <c r="C40" s="11" t="s">
        <v>26</v>
      </c>
      <c r="D40" s="14">
        <v>280</v>
      </c>
      <c r="E40" s="15">
        <f t="shared" si="8"/>
        <v>15.833333333333334</v>
      </c>
      <c r="F40" s="16">
        <v>190</v>
      </c>
      <c r="G40" s="61">
        <v>0</v>
      </c>
      <c r="H40" s="63">
        <v>0</v>
      </c>
      <c r="I40" s="17">
        <f t="shared" si="1"/>
        <v>0</v>
      </c>
      <c r="J40" s="17">
        <f t="shared" si="2"/>
        <v>0</v>
      </c>
      <c r="K40" s="42">
        <f t="shared" si="3"/>
        <v>0</v>
      </c>
      <c r="L40" s="42">
        <f t="shared" si="4"/>
        <v>0</v>
      </c>
    </row>
    <row r="41" spans="1:12" ht="25.5" customHeight="1" x14ac:dyDescent="0.25">
      <c r="A41" s="9">
        <v>26</v>
      </c>
      <c r="B41" s="10" t="s">
        <v>76</v>
      </c>
      <c r="C41" s="11" t="s">
        <v>26</v>
      </c>
      <c r="D41" s="14">
        <v>0</v>
      </c>
      <c r="E41" s="15">
        <f t="shared" si="8"/>
        <v>166.66666666666666</v>
      </c>
      <c r="F41" s="16">
        <v>2000</v>
      </c>
      <c r="G41" s="61">
        <v>0</v>
      </c>
      <c r="H41" s="63">
        <v>0</v>
      </c>
      <c r="I41" s="17">
        <f t="shared" si="1"/>
        <v>0</v>
      </c>
      <c r="J41" s="17">
        <f t="shared" si="2"/>
        <v>0</v>
      </c>
      <c r="K41" s="42">
        <f t="shared" si="3"/>
        <v>0</v>
      </c>
      <c r="L41" s="42">
        <f t="shared" si="4"/>
        <v>0</v>
      </c>
    </row>
    <row r="42" spans="1:12" ht="21.75" customHeight="1" x14ac:dyDescent="0.25">
      <c r="A42" s="9">
        <v>27</v>
      </c>
      <c r="B42" s="10" t="s">
        <v>78</v>
      </c>
      <c r="C42" s="11" t="s">
        <v>26</v>
      </c>
      <c r="D42" s="14">
        <v>0</v>
      </c>
      <c r="E42" s="15">
        <f t="shared" si="8"/>
        <v>166.66666666666666</v>
      </c>
      <c r="F42" s="16">
        <v>2000</v>
      </c>
      <c r="G42" s="61">
        <v>0</v>
      </c>
      <c r="H42" s="63">
        <v>0</v>
      </c>
      <c r="I42" s="17">
        <f t="shared" si="1"/>
        <v>0</v>
      </c>
      <c r="J42" s="17">
        <f t="shared" si="2"/>
        <v>0</v>
      </c>
      <c r="K42" s="42">
        <f t="shared" si="3"/>
        <v>0</v>
      </c>
      <c r="L42" s="42">
        <f t="shared" si="4"/>
        <v>0</v>
      </c>
    </row>
    <row r="43" spans="1:12" ht="24.95" customHeight="1" x14ac:dyDescent="0.25">
      <c r="A43" s="9">
        <v>28</v>
      </c>
      <c r="B43" s="10" t="s">
        <v>48</v>
      </c>
      <c r="C43" s="11" t="s">
        <v>26</v>
      </c>
      <c r="D43" s="14">
        <v>500</v>
      </c>
      <c r="E43" s="15">
        <f t="shared" si="8"/>
        <v>16.333333333333332</v>
      </c>
      <c r="F43" s="16">
        <v>196</v>
      </c>
      <c r="G43" s="61">
        <v>0</v>
      </c>
      <c r="H43" s="63">
        <v>0</v>
      </c>
      <c r="I43" s="17">
        <f t="shared" si="1"/>
        <v>0</v>
      </c>
      <c r="J43" s="17">
        <f t="shared" si="2"/>
        <v>0</v>
      </c>
      <c r="K43" s="42">
        <f t="shared" si="3"/>
        <v>0</v>
      </c>
      <c r="L43" s="42">
        <f t="shared" si="4"/>
        <v>0</v>
      </c>
    </row>
    <row r="44" spans="1:12" ht="24.95" customHeight="1" x14ac:dyDescent="0.25">
      <c r="A44" s="27">
        <v>29</v>
      </c>
      <c r="B44" s="12" t="s">
        <v>49</v>
      </c>
      <c r="C44" s="13" t="s">
        <v>26</v>
      </c>
      <c r="D44" s="18">
        <v>1000</v>
      </c>
      <c r="E44" s="15">
        <f t="shared" si="8"/>
        <v>32</v>
      </c>
      <c r="F44" s="19">
        <v>384</v>
      </c>
      <c r="G44" s="61">
        <v>0</v>
      </c>
      <c r="H44" s="64">
        <v>0</v>
      </c>
      <c r="I44" s="20">
        <f t="shared" si="1"/>
        <v>0</v>
      </c>
      <c r="J44" s="20">
        <f t="shared" si="2"/>
        <v>0</v>
      </c>
      <c r="K44" s="43">
        <f t="shared" si="3"/>
        <v>0</v>
      </c>
      <c r="L44" s="42">
        <f t="shared" si="4"/>
        <v>0</v>
      </c>
    </row>
    <row r="45" spans="1:12" ht="24.95" customHeight="1" x14ac:dyDescent="0.25">
      <c r="A45" s="9">
        <v>30</v>
      </c>
      <c r="B45" s="4" t="s">
        <v>50</v>
      </c>
      <c r="C45" s="13" t="s">
        <v>26</v>
      </c>
      <c r="D45" s="18">
        <v>330</v>
      </c>
      <c r="E45" s="15">
        <f>F45/12</f>
        <v>191.33333333333334</v>
      </c>
      <c r="F45" s="19">
        <v>2296</v>
      </c>
      <c r="G45" s="61">
        <v>0</v>
      </c>
      <c r="H45" s="64">
        <v>0</v>
      </c>
      <c r="I45" s="20">
        <f t="shared" si="1"/>
        <v>0</v>
      </c>
      <c r="J45" s="20">
        <f t="shared" si="2"/>
        <v>0</v>
      </c>
      <c r="K45" s="43">
        <f t="shared" si="3"/>
        <v>0</v>
      </c>
      <c r="L45" s="42">
        <f t="shared" si="4"/>
        <v>0</v>
      </c>
    </row>
    <row r="46" spans="1:12" ht="24.95" customHeight="1" x14ac:dyDescent="0.25">
      <c r="A46" s="9">
        <v>31</v>
      </c>
      <c r="B46" s="4" t="s">
        <v>51</v>
      </c>
      <c r="C46" s="13" t="s">
        <v>26</v>
      </c>
      <c r="D46" s="18">
        <v>200</v>
      </c>
      <c r="E46" s="15">
        <f t="shared" ref="E46:E48" si="9">F46/12</f>
        <v>1</v>
      </c>
      <c r="F46" s="19">
        <v>12</v>
      </c>
      <c r="G46" s="61">
        <v>0</v>
      </c>
      <c r="H46" s="64">
        <v>0</v>
      </c>
      <c r="I46" s="20">
        <f t="shared" si="1"/>
        <v>0</v>
      </c>
      <c r="J46" s="20">
        <f t="shared" si="2"/>
        <v>0</v>
      </c>
      <c r="K46" s="43">
        <f t="shared" si="3"/>
        <v>0</v>
      </c>
      <c r="L46" s="42">
        <f t="shared" si="4"/>
        <v>0</v>
      </c>
    </row>
    <row r="47" spans="1:12" ht="24.95" customHeight="1" x14ac:dyDescent="0.25">
      <c r="A47" s="9">
        <v>32</v>
      </c>
      <c r="B47" s="4" t="s">
        <v>52</v>
      </c>
      <c r="C47" s="13" t="s">
        <v>26</v>
      </c>
      <c r="D47" s="18">
        <v>970</v>
      </c>
      <c r="E47" s="15">
        <f t="shared" si="9"/>
        <v>241.66666666666666</v>
      </c>
      <c r="F47" s="19">
        <v>2900</v>
      </c>
      <c r="G47" s="61">
        <v>0</v>
      </c>
      <c r="H47" s="64">
        <v>0</v>
      </c>
      <c r="I47" s="20">
        <f t="shared" si="1"/>
        <v>0</v>
      </c>
      <c r="J47" s="20">
        <f t="shared" si="2"/>
        <v>0</v>
      </c>
      <c r="K47" s="43">
        <f t="shared" si="3"/>
        <v>0</v>
      </c>
      <c r="L47" s="42">
        <f t="shared" si="4"/>
        <v>0</v>
      </c>
    </row>
    <row r="48" spans="1:12" ht="24.95" customHeight="1" thickBot="1" x14ac:dyDescent="0.3">
      <c r="A48" s="9">
        <v>33</v>
      </c>
      <c r="B48" s="24" t="s">
        <v>53</v>
      </c>
      <c r="C48" s="13" t="s">
        <v>26</v>
      </c>
      <c r="D48" s="18">
        <v>430</v>
      </c>
      <c r="E48" s="25">
        <f t="shared" si="9"/>
        <v>1</v>
      </c>
      <c r="F48" s="19">
        <v>12</v>
      </c>
      <c r="G48" s="62">
        <v>0</v>
      </c>
      <c r="H48" s="65">
        <v>0</v>
      </c>
      <c r="I48" s="26">
        <f t="shared" si="1"/>
        <v>0</v>
      </c>
      <c r="J48" s="26">
        <f t="shared" si="2"/>
        <v>0</v>
      </c>
      <c r="K48" s="44">
        <f t="shared" si="3"/>
        <v>0</v>
      </c>
      <c r="L48" s="42">
        <f t="shared" si="4"/>
        <v>0</v>
      </c>
    </row>
    <row r="49" spans="1:12" ht="33" customHeight="1" thickBot="1" x14ac:dyDescent="0.3">
      <c r="A49" s="68" t="s">
        <v>54</v>
      </c>
      <c r="B49" s="69"/>
      <c r="C49" s="5" t="s">
        <v>55</v>
      </c>
      <c r="D49" s="5" t="s">
        <v>55</v>
      </c>
      <c r="E49" s="21" t="s">
        <v>55</v>
      </c>
      <c r="F49" s="59">
        <f>SUM(F16:F48)</f>
        <v>19210</v>
      </c>
      <c r="G49" s="33" t="s">
        <v>55</v>
      </c>
      <c r="H49" s="34" t="s">
        <v>56</v>
      </c>
      <c r="I49" s="22" t="s">
        <v>55</v>
      </c>
      <c r="J49" s="23">
        <f>SUM(J16:J48)</f>
        <v>0</v>
      </c>
      <c r="K49" s="45">
        <f>SUM(K16:K48)</f>
        <v>0</v>
      </c>
      <c r="L49" s="45">
        <f>SUM(L16:L48)</f>
        <v>0</v>
      </c>
    </row>
    <row r="50" spans="1:12" ht="33" customHeight="1" x14ac:dyDescent="0.25">
      <c r="A50" s="66" t="s">
        <v>77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</row>
    <row r="51" spans="1:12" ht="33" customHeight="1" x14ac:dyDescent="0.25">
      <c r="A51" s="67" t="s">
        <v>79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1:12" ht="33" customHeight="1" x14ac:dyDescent="0.25">
      <c r="A52" s="47"/>
      <c r="B52" s="47"/>
      <c r="C52" s="46"/>
      <c r="D52" s="46"/>
      <c r="E52" s="48"/>
      <c r="F52" s="48"/>
      <c r="G52" s="49"/>
      <c r="H52" s="50"/>
      <c r="I52" s="51"/>
      <c r="J52" s="52"/>
      <c r="K52" s="52"/>
      <c r="L52" s="52"/>
    </row>
    <row r="53" spans="1:12" ht="33" customHeight="1" x14ac:dyDescent="0.25">
      <c r="A53" s="47"/>
      <c r="B53" s="47"/>
      <c r="C53" s="46"/>
      <c r="D53" s="46"/>
      <c r="E53" s="48"/>
      <c r="F53" s="48"/>
      <c r="G53" s="49"/>
      <c r="H53" s="50"/>
      <c r="I53" s="51"/>
      <c r="J53" s="52"/>
      <c r="K53" s="52"/>
      <c r="L53" s="52"/>
    </row>
    <row r="55" spans="1:12" x14ac:dyDescent="0.25">
      <c r="A55" s="99" t="s">
        <v>71</v>
      </c>
      <c r="B55" s="99"/>
      <c r="C55" s="99"/>
      <c r="D55" s="99"/>
      <c r="E55" s="99"/>
      <c r="F55" s="99"/>
      <c r="G55" s="99"/>
      <c r="H55" s="99"/>
      <c r="I55" s="99"/>
      <c r="J55" s="99"/>
    </row>
    <row r="56" spans="1:12" ht="27.75" customHeight="1" x14ac:dyDescent="0.25">
      <c r="A56" s="86" t="s">
        <v>70</v>
      </c>
      <c r="B56" s="86"/>
      <c r="C56" s="86"/>
      <c r="D56" s="86"/>
      <c r="E56" s="86"/>
      <c r="F56" s="86"/>
      <c r="G56" s="86"/>
      <c r="H56" s="86"/>
      <c r="I56" s="86"/>
      <c r="J56" s="86"/>
      <c r="K56" s="87"/>
    </row>
    <row r="57" spans="1:12" x14ac:dyDescent="0.25">
      <c r="A57" s="35" t="s">
        <v>58</v>
      </c>
    </row>
  </sheetData>
  <sheetProtection algorithmName="SHA-512" hashValue="LZcV/uOwCjTJr72yZSZJZqCc/K6cj6N04grR/Y+RCFI1F9j+oBzP4GiB3TW5MXVPQNGr/Rdsw9uhnPxGqe4gTA==" saltValue="XVpPGPTLAGFHWqBKHG813A==" spinCount="100000" sheet="1" objects="1" scenarios="1"/>
  <mergeCells count="33">
    <mergeCell ref="A56:K56"/>
    <mergeCell ref="J13:K13"/>
    <mergeCell ref="A1:B1"/>
    <mergeCell ref="A4:B4"/>
    <mergeCell ref="C4:J4"/>
    <mergeCell ref="A5:B5"/>
    <mergeCell ref="C5:J5"/>
    <mergeCell ref="A6:B6"/>
    <mergeCell ref="C6:J6"/>
    <mergeCell ref="A7:B7"/>
    <mergeCell ref="C7:J7"/>
    <mergeCell ref="A8:B8"/>
    <mergeCell ref="C8:J8"/>
    <mergeCell ref="A9:B9"/>
    <mergeCell ref="A2:K2"/>
    <mergeCell ref="A55:J55"/>
    <mergeCell ref="A3:K3"/>
    <mergeCell ref="C9:J9"/>
    <mergeCell ref="A10:B10"/>
    <mergeCell ref="C10:J10"/>
    <mergeCell ref="A13:A14"/>
    <mergeCell ref="B13:B14"/>
    <mergeCell ref="C13:C14"/>
    <mergeCell ref="D13:D14"/>
    <mergeCell ref="E13:E14"/>
    <mergeCell ref="F13:F14"/>
    <mergeCell ref="G13:G14"/>
    <mergeCell ref="H13:H14"/>
    <mergeCell ref="A50:K50"/>
    <mergeCell ref="A51:K51"/>
    <mergeCell ref="A49:B49"/>
    <mergeCell ref="I13:I14"/>
    <mergeCell ref="A11:K11"/>
  </mergeCells>
  <pageMargins left="0.70866141732283472" right="0.70866141732283472" top="0.78740157480314965" bottom="0.78740157480314965" header="0.31496062992125984" footer="0.31496062992125984"/>
  <pageSetup paperSize="9" scale="59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D4ED77887FE5459A2FBEC4E3637227" ma:contentTypeVersion="3" ma:contentTypeDescription="Create a new document." ma:contentTypeScope="" ma:versionID="53115a3b5d828566c4effdd02de2f876">
  <xsd:schema xmlns:xsd="http://www.w3.org/2001/XMLSchema" xmlns:xs="http://www.w3.org/2001/XMLSchema" xmlns:p="http://schemas.microsoft.com/office/2006/metadata/properties" xmlns:ns3="7044d072-7124-432b-bbbf-a2f3b80b858b" targetNamespace="http://schemas.microsoft.com/office/2006/metadata/properties" ma:root="true" ma:fieldsID="7438fe1b95f7e59525547dad3b5cd102" ns3:_="">
    <xsd:import namespace="7044d072-7124-432b-bbbf-a2f3b80b858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44d072-7124-432b-bbbf-a2f3b80b85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7BFB58-49E9-4E6D-A1E5-DADF03186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44d072-7124-432b-bbbf-a2f3b80b85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CE99A1A-679A-4870-82E5-74AA64C29A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DFE5EF-1FB9-4433-B046-5902982D6A3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List2</vt:lpstr>
      <vt:lpstr>List2!Názvy_tisku</vt:lpstr>
      <vt:lpstr>List2!Oblast_tisku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Alena Ševčíková</dc:creator>
  <cp:keywords/>
  <dc:description/>
  <cp:lastModifiedBy>Mgr. Alena Ševčíková</cp:lastModifiedBy>
  <cp:revision/>
  <cp:lastPrinted>2024-04-21T11:44:37Z</cp:lastPrinted>
  <dcterms:created xsi:type="dcterms:W3CDTF">2022-09-29T08:59:25Z</dcterms:created>
  <dcterms:modified xsi:type="dcterms:W3CDTF">2024-05-06T04:54:12Z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0x010100A6D4ED77887FE5459A2FBEC4E3637227</vt:lpwstr>
  </property>
</Properties>
</file>