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Venkovní úprav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Venkovní úpravy'!$C$82:$K$151</definedName>
    <definedName name="_xlnm.Print_Area" localSheetId="1">'1 - Venkovní úpravy'!$C$4:$J$39,'1 - Venkovní úpravy'!$C$45:$J$64,'1 - Venkovní úpravy'!$C$70:$K$151</definedName>
    <definedName name="_xlnm.Print_Titles" localSheetId="1">'1 - Venkovní úpravy'!$82:$82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BK102"/>
  <c r="J115"/>
  <c r="J124"/>
  <c r="J90"/>
  <c r="J86"/>
  <c r="BK90"/>
  <c r="J137"/>
  <c r="J110"/>
  <c r="BK106"/>
  <c r="BK98"/>
  <c r="J141"/>
  <c r="J133"/>
  <c r="BK124"/>
  <c r="BK137"/>
  <c r="J145"/>
  <c r="J94"/>
  <c r="J98"/>
  <c r="BK128"/>
  <c r="BK115"/>
  <c r="F37"/>
  <c r="J106"/>
  <c r="BK119"/>
  <c r="BK141"/>
  <c r="BK133"/>
  <c r="J102"/>
  <c r="BK149"/>
  <c r="BK94"/>
  <c r="BK145"/>
  <c r="J128"/>
  <c r="F35"/>
  <c r="J149"/>
  <c r="BK86"/>
  <c r="BK110"/>
  <c i="1" r="AS54"/>
  <c i="2" r="J119"/>
  <c l="1" r="P85"/>
  <c r="R85"/>
  <c r="P132"/>
  <c r="BK85"/>
  <c r="R132"/>
  <c r="T85"/>
  <c r="T84"/>
  <c r="T83"/>
  <c r="BK132"/>
  <c r="J132"/>
  <c r="J62"/>
  <c r="T132"/>
  <c r="BK144"/>
  <c r="J144"/>
  <c r="J63"/>
  <c r="P144"/>
  <c r="R144"/>
  <c r="T144"/>
  <c r="E73"/>
  <c r="F79"/>
  <c r="BE119"/>
  <c r="BE128"/>
  <c r="BE133"/>
  <c r="BE137"/>
  <c r="BE141"/>
  <c r="BE149"/>
  <c r="J77"/>
  <c r="F80"/>
  <c r="BE94"/>
  <c r="BE86"/>
  <c r="BE98"/>
  <c r="BE102"/>
  <c r="BE115"/>
  <c r="BE90"/>
  <c r="BE124"/>
  <c r="J55"/>
  <c r="BE106"/>
  <c r="BE110"/>
  <c r="BE145"/>
  <c i="1" r="BB55"/>
  <c i="2" r="J54"/>
  <c i="1" r="BD55"/>
  <c i="2" r="J34"/>
  <c i="1" r="AW55"/>
  <c r="BB54"/>
  <c r="AX54"/>
  <c i="2" r="F34"/>
  <c i="1" r="BA55"/>
  <c r="BA54"/>
  <c r="W30"/>
  <c i="2" r="F36"/>
  <c i="1" r="BC55"/>
  <c r="BC54"/>
  <c r="W32"/>
  <c r="BD54"/>
  <c r="W33"/>
  <c i="2" l="1" r="BK84"/>
  <c r="J84"/>
  <c r="J60"/>
  <c r="R84"/>
  <c r="R83"/>
  <c r="P84"/>
  <c r="P83"/>
  <c i="1" r="AU55"/>
  <c i="2" r="BK83"/>
  <c r="J83"/>
  <c r="J59"/>
  <c r="J85"/>
  <c r="J61"/>
  <c i="1" r="AU54"/>
  <c i="2" r="J33"/>
  <c i="1" r="AV55"/>
  <c r="AT55"/>
  <c r="W31"/>
  <c i="2" r="F33"/>
  <c i="1" r="AZ55"/>
  <c r="AZ54"/>
  <c r="W29"/>
  <c r="AW54"/>
  <c r="AK30"/>
  <c r="AY54"/>
  <c i="2" l="1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<sst xmlns="http://schemas.openxmlformats.org/spreadsheetml/2006/main">
  <si>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</si>
  <si>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</si>
  <si>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</si>
  <si>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</si>
  <si>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</si>
  <si>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{46c1cbbc-e862-4716-a9e2-344280c8b29b}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</si>
  <si>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</si>
  <si>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</si>
  <si>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</si>
  <si>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</si>
  <si>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</si>
  <si>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</si>
  <si>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</si>
  <si>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</si>
  <si>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21-23-SP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</si>
  <si>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</si>
  <si>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</si>
  <si>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pro seniory Ždírec, venkovní úpravy</t>
  </si>
  <si>
    <t>KSO:</t>
  </si>
  <si>
    <t/>
  </si>
  <si>
    <t>CC-CZ:</t>
  </si>
  <si>
    <t>Místo:</t>
  </si>
  <si>
    <t>Ždírec, okres Jihlava</t>
  </si>
  <si>
    <t>Datum:</t>
  </si>
  <si>
    <t>13. 3. 2024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</si>
  <si>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</si>
  <si>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</si>
  <si>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</si>
  <si>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</si>
  <si>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</si>
  <si>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</si>
  <si>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</si>
  <si>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</si>
  <si>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</si>
  <si>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</si>
  <si>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</si>
  <si>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</si>
  <si>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</si>
  <si>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</si>
  <si>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</si>
  <si>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</si>
  <si>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</si>
  <si>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</si>
  <si>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</si>
  <si>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</si>
  <si>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</si>
  <si>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</si>
  <si>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</si>
  <si>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</si>
  <si>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</si>
  <si>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</si>
  <si>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</si>
  <si>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</si>
  <si>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</si>
  <si>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</si>
  <si>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</si>
  <si>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</si>
  <si>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</si>
  <si>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</si>
  <si>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</si>
  <si>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</si>
  <si>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</si>
  <si>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</si>
  <si>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</si>
  <si>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</si>
  <si>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</si>
  <si>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</si>
  <si>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</si>
  <si>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</si>
  <si>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</si>
  <si>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</si>
  <si>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</si>
  <si>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</si>
  <si>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</si>
  <si>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</si>
  <si>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</si>
  <si>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Venkovní úpravy</t>
  </si>
  <si>
    <t>STA</t>
  </si>
  <si>
    <t>{c242efc5-21e5-4e03-a367-7cda70867e0a}</t>
  </si>
  <si>
    <t>2</t>
  </si>
  <si>
    <t>KRYCÍ LIST SOUPISU PRACÍ</t>
  </si>
  <si>
    <t>Objekt:</t>
  </si>
  <si>
    <t>1 - Venkovní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</si>
  <si>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</si>
  <si>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</si>
  <si>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</si>
  <si>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</si>
  <si>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</si>
  <si>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</si>
  <si>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</si>
  <si>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</si>
  <si>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</si>
  <si>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</si>
  <si>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</si>
  <si>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</si>
  <si>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</si>
  <si>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</si>
  <si>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</si>
  <si>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</si>
  <si>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</si>
  <si>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</si>
  <si>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</si>
  <si>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</si>
  <si>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</si>
  <si>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</si>
  <si>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</si>
  <si>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</si>
  <si>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</si>
  <si>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</si>
  <si>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113107013</t>
  </si>
  <si>
    <t>Odstranění podkladu z kameniva těženého tl přes 200 do 300 mm při překopech ručně</t>
  </si>
  <si>
    <t>m2</t>
  </si>
  <si>
    <t>CS ÚRS 2024 01</t>
  </si>
  <si>
    <t>4</t>
  </si>
  <si>
    <t>-1702466536</t>
  </si>
  <si>
    <t>PP</t>
  </si>
  <si>
    <t>Odstranění podkladů nebo krytů při překopech inženýrských sítí s přemístěním hmot na skládku ve vzdálenosti do 3 m nebo s naložením na dopravní prostředek ručně z kameniva těženého, o tl. vrstvy přes 200 do 300 mm</t>
  </si>
  <si>
    <t>Online PSC</t>
  </si>
  <si>
    <t>https://podminky.urs.cz/item/CS_URS_2024_01/113107013</t>
  </si>
  <si>
    <t>VV</t>
  </si>
  <si>
    <t>"situace C.3 - altán" 40</t>
  </si>
  <si>
    <t>113107213</t>
  </si>
  <si>
    <t>Odstranění podkladu z kameniva těženého tl přes 200 do 300 mm strojně pl přes 200 m2</t>
  </si>
  <si>
    <t>11336793</t>
  </si>
  <si>
    <t>Odstranění podkladů nebo krytů strojně plochy jednotlivě přes 200 m2 s přemístěním hmot na skládku na vzdálenost do 20 m nebo s naložením na dopravní prostředek z kameniva těženého, o tl. vrstvy přes 200 do 300 mm</t>
  </si>
  <si>
    <t>https://podminky.urs.cz/item/CS_URS_2024_01/113107213</t>
  </si>
  <si>
    <t>"situace C.3" 252,7+132,1</t>
  </si>
  <si>
    <t>3</t>
  </si>
  <si>
    <t>113204111</t>
  </si>
  <si>
    <t>Vytrhání obrub záhonových/plastových</t>
  </si>
  <si>
    <t>m</t>
  </si>
  <si>
    <t>-1113987487</t>
  </si>
  <si>
    <t>Vytrhání obrub s vybouráním lože, s přemístěním hmot na skládku na vzdálenost do 3 m nebo s naložením na dopravní prostředek záhonových/plastový</t>
  </si>
  <si>
    <t>https://podminky.urs.cz/item/CS_URS_2024_01/113204111</t>
  </si>
  <si>
    <t>"situace C.3" 132,1+247,5</t>
  </si>
  <si>
    <t>132351103</t>
  </si>
  <si>
    <t>Hloubení rýh nezapažených š do 800 mm v hornině třídy těžitelnosti II skupiny 4 objem do 100 m3 strojně</t>
  </si>
  <si>
    <t>m3</t>
  </si>
  <si>
    <t>-109618713</t>
  </si>
  <si>
    <t>Hloubení nezapažených rýh šířky do 800 mm strojně s urovnáním dna do předepsaného profilu a spádu v hornině třídy těžitelnosti II skupiny 4 přes 50 do 100 m3</t>
  </si>
  <si>
    <t>https://podminky.urs.cz/item/CS_URS_2024_01/132351103</t>
  </si>
  <si>
    <t>"situace C.3" (252,7+132,1)*0,25+40*0,1</t>
  </si>
  <si>
    <t>5</t>
  </si>
  <si>
    <t>161151113</t>
  </si>
  <si>
    <t>Svislé přemístění výkopku z horniny třídy těžitelnosti II skupiny 4 a 5 hl výkopu přes 4 do 8 m</t>
  </si>
  <si>
    <t>631824484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</si>
  <si>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</si>
  <si>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https://podminky.urs.cz/item/CS_URS_2024_01/161151113</t>
  </si>
  <si>
    <t>6</t>
  </si>
  <si>
    <t>162751137</t>
  </si>
  <si>
    <t>Vodorovné přemístění přes 9 000 do 10000 m výkopku/sypaniny z horniny třídy těžitelnosti II skupiny 4 a 5</t>
  </si>
  <si>
    <t>-55007352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</si>
  <si>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</si>
  <si>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</si>
  <si>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7</t>
  </si>
  <si>
    <t>162751139</t>
  </si>
  <si>
    <t>Příplatek k vodorovnému přemístění výkopku/sypaniny z horniny třídy těžitelnosti II skupiny 4 a 5 ZKD 1000 m přes 10000 m</t>
  </si>
  <si>
    <t>1562116743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</si>
  <si>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</si>
  <si>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</si>
  <si>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100,2*10 'Přepočtené koeficientem množství</t>
  </si>
  <si>
    <t>8</t>
  </si>
  <si>
    <t>171152501</t>
  </si>
  <si>
    <t>Zhutnění podloží z hornin soudržných nebo nesoudržných pod násypy</t>
  </si>
  <si>
    <t>-725490977</t>
  </si>
  <si>
    <t>Zhutnění podloží pod násypy z rostlé horniny třídy těžitelnosti I a II, skupiny 1 až 4 z hornin soudružných a nesoudržných</t>
  </si>
  <si>
    <t>https://podminky.urs.cz/item/CS_URS_2024_01/171152501</t>
  </si>
  <si>
    <t>"situace C.3" (252,7+132,1)*2</t>
  </si>
  <si>
    <t>9</t>
  </si>
  <si>
    <t>171201221</t>
  </si>
  <si>
    <t>Poplatek za uložení na skládce (skládkovné) zeminy a kamení kód odpadu 17 05 04</t>
  </si>
  <si>
    <t>t</t>
  </si>
  <si>
    <t>-650161698</t>
  </si>
  <si>
    <t>Poplatek za uložení stavebního odpadu na skládce (skládkovné) zeminy a kamení zatříděného do Katalogu odpadů pod kódem 17 05 04</t>
  </si>
  <si>
    <t>https://podminky.urs.cz/item/CS_URS_2024_01/171201221</t>
  </si>
  <si>
    <t>100,2*1,8 'Přepočtené koeficientem množství</t>
  </si>
  <si>
    <t>10</t>
  </si>
  <si>
    <t>171251201</t>
  </si>
  <si>
    <t>Uložení sypaniny na skládky nebo meziskládky</t>
  </si>
  <si>
    <t>-2098444113</t>
  </si>
  <si>
    <t>Uložení sypaniny na skládky nebo meziskládky bez hutnění s upravením uložené sypaniny do předepsaného tvaru</t>
  </si>
  <si>
    <t>https://podminky.urs.cz/item/CS_URS_2024_01/171251201</t>
  </si>
  <si>
    <t>11</t>
  </si>
  <si>
    <t>174111101</t>
  </si>
  <si>
    <t>Zásyp jam, šachet rýh nebo kolem objektů sypaninou se zhutněním ručně</t>
  </si>
  <si>
    <t>382000272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</si>
  <si>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</si>
  <si>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</si>
  <si>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"situace C.3" (252,7+132,1)*0,15</t>
  </si>
  <si>
    <t>Komunikace pozemní</t>
  </si>
  <si>
    <t>564851111</t>
  </si>
  <si>
    <t>Podklad ze štěrkodrtě ŠD plochy přes 100 m2 tl 150 mm</t>
  </si>
  <si>
    <t>1096009996</t>
  </si>
  <si>
    <t>Podklad ze štěrkodrti ŠD s rozprostřením a zhutněním plochy přes 100 m2, po zhutnění tl. 150 mm</t>
  </si>
  <si>
    <t>https://podminky.urs.cz/item/CS_URS_2024_01/564851111</t>
  </si>
  <si>
    <t>13</t>
  </si>
  <si>
    <t>596211113</t>
  </si>
  <si>
    <t>Kladení zámkové dlažby komunikací pro pěší ručně tl 60 mm skupiny A pl přes 300 m2</t>
  </si>
  <si>
    <t>550973356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</si>
  <si>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</si>
  <si>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https://podminky.urs.cz/item/CS_URS_2024_01/596211113</t>
  </si>
  <si>
    <t>14</t>
  </si>
  <si>
    <t>M</t>
  </si>
  <si>
    <t>59245018</t>
  </si>
  <si>
    <t>dlažba skladebná betonová tl 60mm přírodní - kombinace obdélníku a čtverce, dle stávající použité dlažby v areálu</t>
  </si>
  <si>
    <t>-1674617727</t>
  </si>
  <si>
    <t>384,8*1,01 'Přepočtené koeficientem množství</t>
  </si>
  <si>
    <t>Ostatní konstrukce a práce, bourání</t>
  </si>
  <si>
    <t>15</t>
  </si>
  <si>
    <t>916231213</t>
  </si>
  <si>
    <t>Osazení chodníkového obrubníku betonového stojatého s boční opěrou do lože z betonu prostého</t>
  </si>
  <si>
    <t>848861738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</si>
  <si>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</si>
  <si>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</si>
  <si>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16</t>
  </si>
  <si>
    <t>59217008</t>
  </si>
  <si>
    <t>obrubník parkový betonový 1000x80x200mm</t>
  </si>
  <si>
    <t>-581739573</t>
  </si>
  <si>
    <t>379,6*1,02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</si>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</sst>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013" TargetMode="External" /><Relationship Id="rId2" Type="http://schemas.openxmlformats.org/officeDocument/2006/relationships/hyperlink" Target="https://podminky.urs.cz/item/CS_URS_2024_01/113107213" TargetMode="External" /><Relationship Id="rId3" Type="http://schemas.openxmlformats.org/officeDocument/2006/relationships/hyperlink" Target="https://podminky.urs.cz/item/CS_URS_2024_01/113204111" TargetMode="External" /><Relationship Id="rId4" Type="http://schemas.openxmlformats.org/officeDocument/2006/relationships/hyperlink" Target="https://podminky.urs.cz/item/CS_URS_2024_01/132351103" TargetMode="External" /><Relationship Id="rId5" Type="http://schemas.openxmlformats.org/officeDocument/2006/relationships/hyperlink" Target="https://podminky.urs.cz/item/CS_URS_2024_01/161151113" TargetMode="External" /><Relationship Id="rId6" Type="http://schemas.openxmlformats.org/officeDocument/2006/relationships/hyperlink" Target="https://podminky.urs.cz/item/CS_URS_2024_01/162751137" TargetMode="External" /><Relationship Id="rId7" Type="http://schemas.openxmlformats.org/officeDocument/2006/relationships/hyperlink" Target="https://podminky.urs.cz/item/CS_URS_2024_01/162751139" TargetMode="External" /><Relationship Id="rId8" Type="http://schemas.openxmlformats.org/officeDocument/2006/relationships/hyperlink" Target="https://podminky.urs.cz/item/CS_URS_2024_01/171152501" TargetMode="External" /><Relationship Id="rId9" Type="http://schemas.openxmlformats.org/officeDocument/2006/relationships/hyperlink" Target="https://podminky.urs.cz/item/CS_URS_2024_01/17120122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11101" TargetMode="External" /><Relationship Id="rId12" Type="http://schemas.openxmlformats.org/officeDocument/2006/relationships/hyperlink" Target="https://podminky.urs.cz/item/CS_URS_2024_01/564851111" TargetMode="External" /><Relationship Id="rId13" Type="http://schemas.openxmlformats.org/officeDocument/2006/relationships/hyperlink" Target="https://podminky.urs.cz/item/CS_URS_2024_01/596211113" TargetMode="External" /><Relationship Id="rId14" Type="http://schemas.openxmlformats.org/officeDocument/2006/relationships/hyperlink" Target="https://podminky.urs.cz/item/CS_URS_2024_01/916231213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21-23-SP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Domov pro seniory Ždírec, venkovní úpravy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Ždírec, okres Jihlava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13. 3. 2024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Venkovní úpravy'!J30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'1 - Venkovní úpravy'!P83</f>
        <v>0</v>
      </c>
      <c r="AV55" s="120">
        <f>'1 - Venkovní úpravy'!J33</f>
        <v>0</v>
      </c>
      <c r="AW55" s="120">
        <f>'1 - Venkovní úpravy'!J34</f>
        <v>0</v>
      </c>
      <c r="AX55" s="120">
        <f>'1 - Venkovní úpravy'!J35</f>
        <v>0</v>
      </c>
      <c r="AY55" s="120">
        <f>'1 - Venkovní úpravy'!J36</f>
        <v>0</v>
      </c>
      <c r="AZ55" s="120">
        <f>'1 - Venkovní úpravy'!F33</f>
        <v>0</v>
      </c>
      <c r="BA55" s="120">
        <f>'1 - Venkovní úpravy'!F34</f>
        <v>0</v>
      </c>
      <c r="BB55" s="120">
        <f>'1 - Venkovní úpravy'!F35</f>
        <v>0</v>
      </c>
      <c r="BC55" s="120">
        <f>'1 - Venkovní úpravy'!F36</f>
        <v>0</v>
      </c>
      <c r="BD55" s="122">
        <f>'1 - Venkovní úpravy'!F37</f>
        <v>0</v>
      </c>
      <c r="BE55" s="7"/>
      <c r="BT55" s="123" t="s">
        <v>75</v>
      </c>
      <c r="BV55" s="123" t="s">
        <v>72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l6YXKgp46zqh1QSav2DLavhE4JDXX5i1vw3UFVMJMxLyVqe8xLsajmFFqZi0qDtRadLfmMfAHPljuhEIo0ts2g==" hashValue="1LfquIWqZJ9isfIJsMzaaDQXvijwho64xwa3ePXILxlqgijmSt0jkBVpXe1ui9HNWFM+HsgndLPVaNZ8DhyWvw==" algorithmName="SHA-512" password="C71F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Venkovní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79</v>
      </c>
    </row>
    <row r="4" s="1" customFormat="1" ht="24.96" customHeight="1">
      <c r="B4" s="20"/>
      <c r="D4" s="126" t="s">
        <v>80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Domov pro seniory Ždírec, venkovní úpravy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81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82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13. 3. 2024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34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36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38</v>
      </c>
      <c r="G32" s="38"/>
      <c r="H32" s="38"/>
      <c r="I32" s="141" t="s">
        <v>37</v>
      </c>
      <c r="J32" s="141" t="s">
        <v>39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40</v>
      </c>
      <c r="E33" s="128" t="s">
        <v>41</v>
      </c>
      <c r="F33" s="143">
        <f>ROUND((SUM(BE83:BE151)),  2)</f>
        <v>0</v>
      </c>
      <c r="G33" s="38"/>
      <c r="H33" s="38"/>
      <c r="I33" s="144">
        <v>0.20999999999999999</v>
      </c>
      <c r="J33" s="143">
        <f>ROUND(((SUM(BE83:BE151))*I33),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42</v>
      </c>
      <c r="F34" s="143">
        <f>ROUND((SUM(BF83:BF151)),  2)</f>
        <v>0</v>
      </c>
      <c r="G34" s="38"/>
      <c r="H34" s="38"/>
      <c r="I34" s="144">
        <v>0.12</v>
      </c>
      <c r="J34" s="143">
        <f>ROUND(((SUM(BF83:BF151))*I34),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43</v>
      </c>
      <c r="F35" s="143">
        <f>ROUND((SUM(BG83:BG151)),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44</v>
      </c>
      <c r="F36" s="143">
        <f>ROUND((SUM(BH83:BH151)),  2)</f>
        <v>0</v>
      </c>
      <c r="G36" s="38"/>
      <c r="H36" s="38"/>
      <c r="I36" s="144">
        <v>0.12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45</v>
      </c>
      <c r="F37" s="143">
        <f>ROUND((SUM(BI83:BI151)),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83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Domov pro seniory Ždírec, venkovní úpravy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81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Venkovní úpravy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Ždírec, okres Jihlava</v>
      </c>
      <c r="G52" s="40"/>
      <c r="H52" s="40"/>
      <c r="I52" s="32" t="s">
        <v>23</v>
      </c>
      <c r="J52" s="72" t="str">
        <f>IF(J12="","",J12)</f>
        <v>13. 3. 2024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84</v>
      </c>
      <c r="D57" s="158"/>
      <c r="E57" s="158"/>
      <c r="F57" s="158"/>
      <c r="G57" s="158"/>
      <c r="H57" s="158"/>
      <c r="I57" s="158"/>
      <c r="J57" s="159" t="s">
        <v>85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86</v>
      </c>
    </row>
    <row r="60" s="9" customFormat="1" ht="24.96" customHeight="1">
      <c r="A60" s="9"/>
      <c r="B60" s="161"/>
      <c r="C60" s="162"/>
      <c r="D60" s="163" t="s">
        <v>87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88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89</v>
      </c>
      <c r="E62" s="170"/>
      <c r="F62" s="170"/>
      <c r="G62" s="170"/>
      <c r="H62" s="170"/>
      <c r="I62" s="170"/>
      <c r="J62" s="171">
        <f>J132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J144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91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6" t="str">
        <f>E7</f>
        <v>Domov pro seniory Ždírec, venkovní úpravy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81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1 - Venkovní úpravy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Ždírec, okres Jihlava</v>
      </c>
      <c r="G77" s="40"/>
      <c r="H77" s="40"/>
      <c r="I77" s="32" t="s">
        <v>23</v>
      </c>
      <c r="J77" s="72" t="str">
        <f>IF(J12="","",J12)</f>
        <v>13. 3. 2024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92</v>
      </c>
      <c r="D82" s="176" t="s">
        <v>55</v>
      </c>
      <c r="E82" s="176" t="s">
        <v>51</v>
      </c>
      <c r="F82" s="176" t="s">
        <v>52</v>
      </c>
      <c r="G82" s="176" t="s">
        <v>93</v>
      </c>
      <c r="H82" s="176" t="s">
        <v>94</v>
      </c>
      <c r="I82" s="176" t="s">
        <v>95</v>
      </c>
      <c r="J82" s="176" t="s">
        <v>85</v>
      </c>
      <c r="K82" s="177" t="s">
        <v>96</v>
      </c>
      <c r="L82" s="178"/>
      <c r="M82" s="92" t="s">
        <v>19</v>
      </c>
      <c r="N82" s="93" t="s">
        <v>40</v>
      </c>
      <c r="O82" s="93" t="s">
        <v>97</v>
      </c>
      <c r="P82" s="93" t="s">
        <v>98</v>
      </c>
      <c r="Q82" s="93" t="s">
        <v>99</v>
      </c>
      <c r="R82" s="93" t="s">
        <v>100</v>
      </c>
      <c r="S82" s="93" t="s">
        <v>101</v>
      </c>
      <c r="T82" s="94" t="s">
        <v>102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103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</f>
        <v>0</v>
      </c>
      <c r="Q83" s="96"/>
      <c r="R83" s="181">
        <f>R84</f>
        <v>147.373876</v>
      </c>
      <c r="S83" s="96"/>
      <c r="T83" s="182">
        <f>T84</f>
        <v>227.584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86</v>
      </c>
      <c r="BK83" s="183">
        <f>BK84</f>
        <v>0</v>
      </c>
    </row>
    <row r="84" s="12" customFormat="1" ht="25.92" customHeight="1">
      <c r="A84" s="12"/>
      <c r="B84" s="184"/>
      <c r="C84" s="185"/>
      <c r="D84" s="186" t="s">
        <v>69</v>
      </c>
      <c r="E84" s="187" t="s">
        <v>104</v>
      </c>
      <c r="F84" s="187" t="s">
        <v>105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P85+P132+P144</f>
        <v>0</v>
      </c>
      <c r="Q84" s="192"/>
      <c r="R84" s="193">
        <f>R85+R132+R144</f>
        <v>147.373876</v>
      </c>
      <c r="S84" s="192"/>
      <c r="T84" s="194">
        <f>T85+T132+T144</f>
        <v>227.584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75</v>
      </c>
      <c r="AT84" s="196" t="s">
        <v>69</v>
      </c>
      <c r="AU84" s="196" t="s">
        <v>70</v>
      </c>
      <c r="AY84" s="195" t="s">
        <v>106</v>
      </c>
      <c r="BK84" s="197">
        <f>BK85+BK132+BK144</f>
        <v>0</v>
      </c>
    </row>
    <row r="85" s="12" customFormat="1" ht="22.8" customHeight="1">
      <c r="A85" s="12"/>
      <c r="B85" s="184"/>
      <c r="C85" s="185"/>
      <c r="D85" s="186" t="s">
        <v>69</v>
      </c>
      <c r="E85" s="198" t="s">
        <v>75</v>
      </c>
      <c r="F85" s="198" t="s">
        <v>107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SUM(P86:P131)</f>
        <v>0</v>
      </c>
      <c r="Q85" s="192"/>
      <c r="R85" s="193">
        <f>SUM(R86:R131)</f>
        <v>0</v>
      </c>
      <c r="S85" s="192"/>
      <c r="T85" s="194">
        <f>SUM(T86:T131)</f>
        <v>227.584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75</v>
      </c>
      <c r="AT85" s="196" t="s">
        <v>69</v>
      </c>
      <c r="AU85" s="196" t="s">
        <v>75</v>
      </c>
      <c r="AY85" s="195" t="s">
        <v>106</v>
      </c>
      <c r="BK85" s="197">
        <f>SUM(BK86:BK131)</f>
        <v>0</v>
      </c>
    </row>
    <row r="86" s="2" customFormat="1" ht="16.5" customHeight="1">
      <c r="A86" s="38"/>
      <c r="B86" s="39"/>
      <c r="C86" s="200" t="s">
        <v>75</v>
      </c>
      <c r="D86" s="200" t="s">
        <v>108</v>
      </c>
      <c r="E86" s="201" t="s">
        <v>109</v>
      </c>
      <c r="F86" s="202" t="s">
        <v>110</v>
      </c>
      <c r="G86" s="203" t="s">
        <v>111</v>
      </c>
      <c r="H86" s="204">
        <v>40</v>
      </c>
      <c r="I86" s="205"/>
      <c r="J86" s="206">
        <f>ROUND(I86*H86,2)</f>
        <v>0</v>
      </c>
      <c r="K86" s="202" t="s">
        <v>112</v>
      </c>
      <c r="L86" s="44"/>
      <c r="M86" s="207" t="s">
        <v>19</v>
      </c>
      <c r="N86" s="208" t="s">
        <v>41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0.5</v>
      </c>
      <c r="T86" s="210">
        <f>S86*H86</f>
        <v>20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113</v>
      </c>
      <c r="AT86" s="211" t="s">
        <v>108</v>
      </c>
      <c r="AU86" s="211" t="s">
        <v>79</v>
      </c>
      <c r="AY86" s="17" t="s">
        <v>106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75</v>
      </c>
      <c r="BK86" s="212">
        <f>ROUND(I86*H86,2)</f>
        <v>0</v>
      </c>
      <c r="BL86" s="17" t="s">
        <v>113</v>
      </c>
      <c r="BM86" s="211" t="s">
        <v>114</v>
      </c>
    </row>
    <row r="87" s="2" customFormat="1">
      <c r="A87" s="38"/>
      <c r="B87" s="39"/>
      <c r="C87" s="40"/>
      <c r="D87" s="213" t="s">
        <v>115</v>
      </c>
      <c r="E87" s="40"/>
      <c r="F87" s="214" t="s">
        <v>116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115</v>
      </c>
      <c r="AU87" s="17" t="s">
        <v>79</v>
      </c>
    </row>
    <row r="88" s="2" customFormat="1">
      <c r="A88" s="38"/>
      <c r="B88" s="39"/>
      <c r="C88" s="40"/>
      <c r="D88" s="218" t="s">
        <v>117</v>
      </c>
      <c r="E88" s="40"/>
      <c r="F88" s="219" t="s">
        <v>118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117</v>
      </c>
      <c r="AU88" s="17" t="s">
        <v>79</v>
      </c>
    </row>
    <row r="89" s="13" customFormat="1">
      <c r="A89" s="13"/>
      <c r="B89" s="220"/>
      <c r="C89" s="221"/>
      <c r="D89" s="213" t="s">
        <v>119</v>
      </c>
      <c r="E89" s="222" t="s">
        <v>19</v>
      </c>
      <c r="F89" s="223" t="s">
        <v>120</v>
      </c>
      <c r="G89" s="221"/>
      <c r="H89" s="224">
        <v>40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119</v>
      </c>
      <c r="AU89" s="230" t="s">
        <v>79</v>
      </c>
      <c r="AV89" s="13" t="s">
        <v>79</v>
      </c>
      <c r="AW89" s="13" t="s">
        <v>32</v>
      </c>
      <c r="AX89" s="13" t="s">
        <v>75</v>
      </c>
      <c r="AY89" s="230" t="s">
        <v>106</v>
      </c>
    </row>
    <row r="90" s="2" customFormat="1" ht="16.5" customHeight="1">
      <c r="A90" s="38"/>
      <c r="B90" s="39"/>
      <c r="C90" s="200" t="s">
        <v>79</v>
      </c>
      <c r="D90" s="200" t="s">
        <v>108</v>
      </c>
      <c r="E90" s="201" t="s">
        <v>121</v>
      </c>
      <c r="F90" s="202" t="s">
        <v>122</v>
      </c>
      <c r="G90" s="203" t="s">
        <v>111</v>
      </c>
      <c r="H90" s="204">
        <v>384.80000000000001</v>
      </c>
      <c r="I90" s="205"/>
      <c r="J90" s="206">
        <f>ROUND(I90*H90,2)</f>
        <v>0</v>
      </c>
      <c r="K90" s="202" t="s">
        <v>112</v>
      </c>
      <c r="L90" s="44"/>
      <c r="M90" s="207" t="s">
        <v>19</v>
      </c>
      <c r="N90" s="208" t="s">
        <v>41</v>
      </c>
      <c r="O90" s="84"/>
      <c r="P90" s="209">
        <f>O90*H90</f>
        <v>0</v>
      </c>
      <c r="Q90" s="209">
        <v>0</v>
      </c>
      <c r="R90" s="209">
        <f>Q90*H90</f>
        <v>0</v>
      </c>
      <c r="S90" s="209">
        <v>0.5</v>
      </c>
      <c r="T90" s="210">
        <f>S90*H90</f>
        <v>192.40000000000001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1" t="s">
        <v>113</v>
      </c>
      <c r="AT90" s="211" t="s">
        <v>108</v>
      </c>
      <c r="AU90" s="211" t="s">
        <v>79</v>
      </c>
      <c r="AY90" s="17" t="s">
        <v>106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7" t="s">
        <v>75</v>
      </c>
      <c r="BK90" s="212">
        <f>ROUND(I90*H90,2)</f>
        <v>0</v>
      </c>
      <c r="BL90" s="17" t="s">
        <v>113</v>
      </c>
      <c r="BM90" s="211" t="s">
        <v>123</v>
      </c>
    </row>
    <row r="91" s="2" customFormat="1">
      <c r="A91" s="38"/>
      <c r="B91" s="39"/>
      <c r="C91" s="40"/>
      <c r="D91" s="213" t="s">
        <v>115</v>
      </c>
      <c r="E91" s="40"/>
      <c r="F91" s="214" t="s">
        <v>124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115</v>
      </c>
      <c r="AU91" s="17" t="s">
        <v>79</v>
      </c>
    </row>
    <row r="92" s="2" customFormat="1">
      <c r="A92" s="38"/>
      <c r="B92" s="39"/>
      <c r="C92" s="40"/>
      <c r="D92" s="218" t="s">
        <v>117</v>
      </c>
      <c r="E92" s="40"/>
      <c r="F92" s="219" t="s">
        <v>125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117</v>
      </c>
      <c r="AU92" s="17" t="s">
        <v>79</v>
      </c>
    </row>
    <row r="93" s="13" customFormat="1">
      <c r="A93" s="13"/>
      <c r="B93" s="220"/>
      <c r="C93" s="221"/>
      <c r="D93" s="213" t="s">
        <v>119</v>
      </c>
      <c r="E93" s="222" t="s">
        <v>19</v>
      </c>
      <c r="F93" s="223" t="s">
        <v>126</v>
      </c>
      <c r="G93" s="221"/>
      <c r="H93" s="224">
        <v>384.80000000000001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119</v>
      </c>
      <c r="AU93" s="230" t="s">
        <v>79</v>
      </c>
      <c r="AV93" s="13" t="s">
        <v>79</v>
      </c>
      <c r="AW93" s="13" t="s">
        <v>32</v>
      </c>
      <c r="AX93" s="13" t="s">
        <v>75</v>
      </c>
      <c r="AY93" s="230" t="s">
        <v>106</v>
      </c>
    </row>
    <row r="94" s="2" customFormat="1" ht="16.5" customHeight="1">
      <c r="A94" s="38"/>
      <c r="B94" s="39"/>
      <c r="C94" s="200" t="s">
        <v>127</v>
      </c>
      <c r="D94" s="200" t="s">
        <v>108</v>
      </c>
      <c r="E94" s="201" t="s">
        <v>128</v>
      </c>
      <c r="F94" s="202" t="s">
        <v>129</v>
      </c>
      <c r="G94" s="203" t="s">
        <v>130</v>
      </c>
      <c r="H94" s="204">
        <v>379.60000000000002</v>
      </c>
      <c r="I94" s="205"/>
      <c r="J94" s="206">
        <f>ROUND(I94*H94,2)</f>
        <v>0</v>
      </c>
      <c r="K94" s="202" t="s">
        <v>112</v>
      </c>
      <c r="L94" s="44"/>
      <c r="M94" s="207" t="s">
        <v>19</v>
      </c>
      <c r="N94" s="208" t="s">
        <v>41</v>
      </c>
      <c r="O94" s="84"/>
      <c r="P94" s="209">
        <f>O94*H94</f>
        <v>0</v>
      </c>
      <c r="Q94" s="209">
        <v>0</v>
      </c>
      <c r="R94" s="209">
        <f>Q94*H94</f>
        <v>0</v>
      </c>
      <c r="S94" s="209">
        <v>0.040000000000000001</v>
      </c>
      <c r="T94" s="210">
        <f>S94*H94</f>
        <v>15.184000000000001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113</v>
      </c>
      <c r="AT94" s="211" t="s">
        <v>108</v>
      </c>
      <c r="AU94" s="211" t="s">
        <v>79</v>
      </c>
      <c r="AY94" s="17" t="s">
        <v>106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75</v>
      </c>
      <c r="BK94" s="212">
        <f>ROUND(I94*H94,2)</f>
        <v>0</v>
      </c>
      <c r="BL94" s="17" t="s">
        <v>113</v>
      </c>
      <c r="BM94" s="211" t="s">
        <v>131</v>
      </c>
    </row>
    <row r="95" s="2" customFormat="1">
      <c r="A95" s="38"/>
      <c r="B95" s="39"/>
      <c r="C95" s="40"/>
      <c r="D95" s="213" t="s">
        <v>115</v>
      </c>
      <c r="E95" s="40"/>
      <c r="F95" s="214" t="s">
        <v>132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115</v>
      </c>
      <c r="AU95" s="17" t="s">
        <v>79</v>
      </c>
    </row>
    <row r="96" s="2" customFormat="1">
      <c r="A96" s="38"/>
      <c r="B96" s="39"/>
      <c r="C96" s="40"/>
      <c r="D96" s="218" t="s">
        <v>117</v>
      </c>
      <c r="E96" s="40"/>
      <c r="F96" s="219" t="s">
        <v>133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117</v>
      </c>
      <c r="AU96" s="17" t="s">
        <v>79</v>
      </c>
    </row>
    <row r="97" s="13" customFormat="1">
      <c r="A97" s="13"/>
      <c r="B97" s="220"/>
      <c r="C97" s="221"/>
      <c r="D97" s="213" t="s">
        <v>119</v>
      </c>
      <c r="E97" s="222" t="s">
        <v>19</v>
      </c>
      <c r="F97" s="223" t="s">
        <v>134</v>
      </c>
      <c r="G97" s="221"/>
      <c r="H97" s="224">
        <v>379.60000000000002</v>
      </c>
      <c r="I97" s="225"/>
      <c r="J97" s="221"/>
      <c r="K97" s="221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119</v>
      </c>
      <c r="AU97" s="230" t="s">
        <v>79</v>
      </c>
      <c r="AV97" s="13" t="s">
        <v>79</v>
      </c>
      <c r="AW97" s="13" t="s">
        <v>32</v>
      </c>
      <c r="AX97" s="13" t="s">
        <v>75</v>
      </c>
      <c r="AY97" s="230" t="s">
        <v>106</v>
      </c>
    </row>
    <row r="98" s="2" customFormat="1" ht="21.75" customHeight="1">
      <c r="A98" s="38"/>
      <c r="B98" s="39"/>
      <c r="C98" s="200" t="s">
        <v>113</v>
      </c>
      <c r="D98" s="200" t="s">
        <v>108</v>
      </c>
      <c r="E98" s="201" t="s">
        <v>135</v>
      </c>
      <c r="F98" s="202" t="s">
        <v>136</v>
      </c>
      <c r="G98" s="203" t="s">
        <v>137</v>
      </c>
      <c r="H98" s="204">
        <v>100.2</v>
      </c>
      <c r="I98" s="205"/>
      <c r="J98" s="206">
        <f>ROUND(I98*H98,2)</f>
        <v>0</v>
      </c>
      <c r="K98" s="202" t="s">
        <v>112</v>
      </c>
      <c r="L98" s="44"/>
      <c r="M98" s="207" t="s">
        <v>19</v>
      </c>
      <c r="N98" s="208" t="s">
        <v>41</v>
      </c>
      <c r="O98" s="84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1" t="s">
        <v>113</v>
      </c>
      <c r="AT98" s="211" t="s">
        <v>108</v>
      </c>
      <c r="AU98" s="211" t="s">
        <v>79</v>
      </c>
      <c r="AY98" s="17" t="s">
        <v>106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7" t="s">
        <v>75</v>
      </c>
      <c r="BK98" s="212">
        <f>ROUND(I98*H98,2)</f>
        <v>0</v>
      </c>
      <c r="BL98" s="17" t="s">
        <v>113</v>
      </c>
      <c r="BM98" s="211" t="s">
        <v>138</v>
      </c>
    </row>
    <row r="99" s="2" customFormat="1">
      <c r="A99" s="38"/>
      <c r="B99" s="39"/>
      <c r="C99" s="40"/>
      <c r="D99" s="213" t="s">
        <v>115</v>
      </c>
      <c r="E99" s="40"/>
      <c r="F99" s="214" t="s">
        <v>139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115</v>
      </c>
      <c r="AU99" s="17" t="s">
        <v>79</v>
      </c>
    </row>
    <row r="100" s="2" customFormat="1">
      <c r="A100" s="38"/>
      <c r="B100" s="39"/>
      <c r="C100" s="40"/>
      <c r="D100" s="218" t="s">
        <v>117</v>
      </c>
      <c r="E100" s="40"/>
      <c r="F100" s="219" t="s">
        <v>140</v>
      </c>
      <c r="G100" s="40"/>
      <c r="H100" s="40"/>
      <c r="I100" s="215"/>
      <c r="J100" s="40"/>
      <c r="K100" s="40"/>
      <c r="L100" s="44"/>
      <c r="M100" s="216"/>
      <c r="N100" s="217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117</v>
      </c>
      <c r="AU100" s="17" t="s">
        <v>79</v>
      </c>
    </row>
    <row r="101" s="13" customFormat="1">
      <c r="A101" s="13"/>
      <c r="B101" s="220"/>
      <c r="C101" s="221"/>
      <c r="D101" s="213" t="s">
        <v>119</v>
      </c>
      <c r="E101" s="222" t="s">
        <v>19</v>
      </c>
      <c r="F101" s="223" t="s">
        <v>141</v>
      </c>
      <c r="G101" s="221"/>
      <c r="H101" s="224">
        <v>100.2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119</v>
      </c>
      <c r="AU101" s="230" t="s">
        <v>79</v>
      </c>
      <c r="AV101" s="13" t="s">
        <v>79</v>
      </c>
      <c r="AW101" s="13" t="s">
        <v>32</v>
      </c>
      <c r="AX101" s="13" t="s">
        <v>75</v>
      </c>
      <c r="AY101" s="230" t="s">
        <v>106</v>
      </c>
    </row>
    <row r="102" s="2" customFormat="1" ht="16.5" customHeight="1">
      <c r="A102" s="38"/>
      <c r="B102" s="39"/>
      <c r="C102" s="200" t="s">
        <v>142</v>
      </c>
      <c r="D102" s="200" t="s">
        <v>108</v>
      </c>
      <c r="E102" s="201" t="s">
        <v>143</v>
      </c>
      <c r="F102" s="202" t="s">
        <v>144</v>
      </c>
      <c r="G102" s="203" t="s">
        <v>137</v>
      </c>
      <c r="H102" s="204">
        <v>100.2</v>
      </c>
      <c r="I102" s="205"/>
      <c r="J102" s="206">
        <f>ROUND(I102*H102,2)</f>
        <v>0</v>
      </c>
      <c r="K102" s="202" t="s">
        <v>112</v>
      </c>
      <c r="L102" s="44"/>
      <c r="M102" s="207" t="s">
        <v>19</v>
      </c>
      <c r="N102" s="208" t="s">
        <v>41</v>
      </c>
      <c r="O102" s="84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1" t="s">
        <v>113</v>
      </c>
      <c r="AT102" s="211" t="s">
        <v>108</v>
      </c>
      <c r="AU102" s="211" t="s">
        <v>79</v>
      </c>
      <c r="AY102" s="17" t="s">
        <v>106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7" t="s">
        <v>75</v>
      </c>
      <c r="BK102" s="212">
        <f>ROUND(I102*H102,2)</f>
        <v>0</v>
      </c>
      <c r="BL102" s="17" t="s">
        <v>113</v>
      </c>
      <c r="BM102" s="211" t="s">
        <v>145</v>
      </c>
    </row>
    <row r="103" s="2" customFormat="1">
      <c r="A103" s="38"/>
      <c r="B103" s="39"/>
      <c r="C103" s="40"/>
      <c r="D103" s="213" t="s">
        <v>115</v>
      </c>
      <c r="E103" s="40"/>
      <c r="F103" s="214" t="s">
        <v>146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115</v>
      </c>
      <c r="AU103" s="17" t="s">
        <v>79</v>
      </c>
    </row>
    <row r="104" s="2" customFormat="1">
      <c r="A104" s="38"/>
      <c r="B104" s="39"/>
      <c r="C104" s="40"/>
      <c r="D104" s="218" t="s">
        <v>117</v>
      </c>
      <c r="E104" s="40"/>
      <c r="F104" s="219" t="s">
        <v>147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117</v>
      </c>
      <c r="AU104" s="17" t="s">
        <v>79</v>
      </c>
    </row>
    <row r="105" s="13" customFormat="1">
      <c r="A105" s="13"/>
      <c r="B105" s="220"/>
      <c r="C105" s="221"/>
      <c r="D105" s="213" t="s">
        <v>119</v>
      </c>
      <c r="E105" s="222" t="s">
        <v>19</v>
      </c>
      <c r="F105" s="223" t="s">
        <v>141</v>
      </c>
      <c r="G105" s="221"/>
      <c r="H105" s="224">
        <v>100.2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119</v>
      </c>
      <c r="AU105" s="230" t="s">
        <v>79</v>
      </c>
      <c r="AV105" s="13" t="s">
        <v>79</v>
      </c>
      <c r="AW105" s="13" t="s">
        <v>32</v>
      </c>
      <c r="AX105" s="13" t="s">
        <v>75</v>
      </c>
      <c r="AY105" s="230" t="s">
        <v>106</v>
      </c>
    </row>
    <row r="106" s="2" customFormat="1" ht="21.75" customHeight="1">
      <c r="A106" s="38"/>
      <c r="B106" s="39"/>
      <c r="C106" s="200" t="s">
        <v>148</v>
      </c>
      <c r="D106" s="200" t="s">
        <v>108</v>
      </c>
      <c r="E106" s="201" t="s">
        <v>149</v>
      </c>
      <c r="F106" s="202" t="s">
        <v>150</v>
      </c>
      <c r="G106" s="203" t="s">
        <v>137</v>
      </c>
      <c r="H106" s="204">
        <v>100.2</v>
      </c>
      <c r="I106" s="205"/>
      <c r="J106" s="206">
        <f>ROUND(I106*H106,2)</f>
        <v>0</v>
      </c>
      <c r="K106" s="202" t="s">
        <v>112</v>
      </c>
      <c r="L106" s="44"/>
      <c r="M106" s="207" t="s">
        <v>19</v>
      </c>
      <c r="N106" s="208" t="s">
        <v>41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113</v>
      </c>
      <c r="AT106" s="211" t="s">
        <v>108</v>
      </c>
      <c r="AU106" s="211" t="s">
        <v>79</v>
      </c>
      <c r="AY106" s="17" t="s">
        <v>106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75</v>
      </c>
      <c r="BK106" s="212">
        <f>ROUND(I106*H106,2)</f>
        <v>0</v>
      </c>
      <c r="BL106" s="17" t="s">
        <v>113</v>
      </c>
      <c r="BM106" s="211" t="s">
        <v>151</v>
      </c>
    </row>
    <row r="107" s="2" customFormat="1">
      <c r="A107" s="38"/>
      <c r="B107" s="39"/>
      <c r="C107" s="40"/>
      <c r="D107" s="213" t="s">
        <v>115</v>
      </c>
      <c r="E107" s="40"/>
      <c r="F107" s="214" t="s">
        <v>152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115</v>
      </c>
      <c r="AU107" s="17" t="s">
        <v>79</v>
      </c>
    </row>
    <row r="108" s="2" customFormat="1">
      <c r="A108" s="38"/>
      <c r="B108" s="39"/>
      <c r="C108" s="40"/>
      <c r="D108" s="218" t="s">
        <v>117</v>
      </c>
      <c r="E108" s="40"/>
      <c r="F108" s="219" t="s">
        <v>153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117</v>
      </c>
      <c r="AU108" s="17" t="s">
        <v>79</v>
      </c>
    </row>
    <row r="109" s="13" customFormat="1">
      <c r="A109" s="13"/>
      <c r="B109" s="220"/>
      <c r="C109" s="221"/>
      <c r="D109" s="213" t="s">
        <v>119</v>
      </c>
      <c r="E109" s="222" t="s">
        <v>19</v>
      </c>
      <c r="F109" s="223" t="s">
        <v>141</v>
      </c>
      <c r="G109" s="221"/>
      <c r="H109" s="224">
        <v>100.2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119</v>
      </c>
      <c r="AU109" s="230" t="s">
        <v>79</v>
      </c>
      <c r="AV109" s="13" t="s">
        <v>79</v>
      </c>
      <c r="AW109" s="13" t="s">
        <v>32</v>
      </c>
      <c r="AX109" s="13" t="s">
        <v>75</v>
      </c>
      <c r="AY109" s="230" t="s">
        <v>106</v>
      </c>
    </row>
    <row r="110" s="2" customFormat="1" ht="24.15" customHeight="1">
      <c r="A110" s="38"/>
      <c r="B110" s="39"/>
      <c r="C110" s="200" t="s">
        <v>154</v>
      </c>
      <c r="D110" s="200" t="s">
        <v>108</v>
      </c>
      <c r="E110" s="201" t="s">
        <v>155</v>
      </c>
      <c r="F110" s="202" t="s">
        <v>156</v>
      </c>
      <c r="G110" s="203" t="s">
        <v>137</v>
      </c>
      <c r="H110" s="204">
        <v>1002</v>
      </c>
      <c r="I110" s="205"/>
      <c r="J110" s="206">
        <f>ROUND(I110*H110,2)</f>
        <v>0</v>
      </c>
      <c r="K110" s="202" t="s">
        <v>112</v>
      </c>
      <c r="L110" s="44"/>
      <c r="M110" s="207" t="s">
        <v>19</v>
      </c>
      <c r="N110" s="208" t="s">
        <v>41</v>
      </c>
      <c r="O110" s="84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1" t="s">
        <v>113</v>
      </c>
      <c r="AT110" s="211" t="s">
        <v>108</v>
      </c>
      <c r="AU110" s="211" t="s">
        <v>79</v>
      </c>
      <c r="AY110" s="17" t="s">
        <v>106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7" t="s">
        <v>75</v>
      </c>
      <c r="BK110" s="212">
        <f>ROUND(I110*H110,2)</f>
        <v>0</v>
      </c>
      <c r="BL110" s="17" t="s">
        <v>113</v>
      </c>
      <c r="BM110" s="211" t="s">
        <v>157</v>
      </c>
    </row>
    <row r="111" s="2" customFormat="1">
      <c r="A111" s="38"/>
      <c r="B111" s="39"/>
      <c r="C111" s="40"/>
      <c r="D111" s="213" t="s">
        <v>115</v>
      </c>
      <c r="E111" s="40"/>
      <c r="F111" s="214" t="s">
        <v>158</v>
      </c>
      <c r="G111" s="40"/>
      <c r="H111" s="40"/>
      <c r="I111" s="215"/>
      <c r="J111" s="40"/>
      <c r="K111" s="40"/>
      <c r="L111" s="44"/>
      <c r="M111" s="216"/>
      <c r="N111" s="217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115</v>
      </c>
      <c r="AU111" s="17" t="s">
        <v>79</v>
      </c>
    </row>
    <row r="112" s="2" customFormat="1">
      <c r="A112" s="38"/>
      <c r="B112" s="39"/>
      <c r="C112" s="40"/>
      <c r="D112" s="218" t="s">
        <v>117</v>
      </c>
      <c r="E112" s="40"/>
      <c r="F112" s="219" t="s">
        <v>159</v>
      </c>
      <c r="G112" s="40"/>
      <c r="H112" s="40"/>
      <c r="I112" s="215"/>
      <c r="J112" s="40"/>
      <c r="K112" s="40"/>
      <c r="L112" s="44"/>
      <c r="M112" s="216"/>
      <c r="N112" s="217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117</v>
      </c>
      <c r="AU112" s="17" t="s">
        <v>79</v>
      </c>
    </row>
    <row r="113" s="13" customFormat="1">
      <c r="A113" s="13"/>
      <c r="B113" s="220"/>
      <c r="C113" s="221"/>
      <c r="D113" s="213" t="s">
        <v>119</v>
      </c>
      <c r="E113" s="222" t="s">
        <v>19</v>
      </c>
      <c r="F113" s="223" t="s">
        <v>141</v>
      </c>
      <c r="G113" s="221"/>
      <c r="H113" s="224">
        <v>100.2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119</v>
      </c>
      <c r="AU113" s="230" t="s">
        <v>79</v>
      </c>
      <c r="AV113" s="13" t="s">
        <v>79</v>
      </c>
      <c r="AW113" s="13" t="s">
        <v>32</v>
      </c>
      <c r="AX113" s="13" t="s">
        <v>75</v>
      </c>
      <c r="AY113" s="230" t="s">
        <v>106</v>
      </c>
    </row>
    <row r="114" s="13" customFormat="1">
      <c r="A114" s="13"/>
      <c r="B114" s="220"/>
      <c r="C114" s="221"/>
      <c r="D114" s="213" t="s">
        <v>119</v>
      </c>
      <c r="E114" s="221"/>
      <c r="F114" s="223" t="s">
        <v>160</v>
      </c>
      <c r="G114" s="221"/>
      <c r="H114" s="224">
        <v>1002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119</v>
      </c>
      <c r="AU114" s="230" t="s">
        <v>79</v>
      </c>
      <c r="AV114" s="13" t="s">
        <v>79</v>
      </c>
      <c r="AW114" s="13" t="s">
        <v>4</v>
      </c>
      <c r="AX114" s="13" t="s">
        <v>75</v>
      </c>
      <c r="AY114" s="230" t="s">
        <v>106</v>
      </c>
    </row>
    <row r="115" s="2" customFormat="1" ht="16.5" customHeight="1">
      <c r="A115" s="38"/>
      <c r="B115" s="39"/>
      <c r="C115" s="200" t="s">
        <v>161</v>
      </c>
      <c r="D115" s="200" t="s">
        <v>108</v>
      </c>
      <c r="E115" s="201" t="s">
        <v>162</v>
      </c>
      <c r="F115" s="202" t="s">
        <v>163</v>
      </c>
      <c r="G115" s="203" t="s">
        <v>111</v>
      </c>
      <c r="H115" s="204">
        <v>769.60000000000002</v>
      </c>
      <c r="I115" s="205"/>
      <c r="J115" s="206">
        <f>ROUND(I115*H115,2)</f>
        <v>0</v>
      </c>
      <c r="K115" s="202" t="s">
        <v>112</v>
      </c>
      <c r="L115" s="44"/>
      <c r="M115" s="207" t="s">
        <v>19</v>
      </c>
      <c r="N115" s="208" t="s">
        <v>41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113</v>
      </c>
      <c r="AT115" s="211" t="s">
        <v>108</v>
      </c>
      <c r="AU115" s="211" t="s">
        <v>79</v>
      </c>
      <c r="AY115" s="17" t="s">
        <v>106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75</v>
      </c>
      <c r="BK115" s="212">
        <f>ROUND(I115*H115,2)</f>
        <v>0</v>
      </c>
      <c r="BL115" s="17" t="s">
        <v>113</v>
      </c>
      <c r="BM115" s="211" t="s">
        <v>164</v>
      </c>
    </row>
    <row r="116" s="2" customFormat="1">
      <c r="A116" s="38"/>
      <c r="B116" s="39"/>
      <c r="C116" s="40"/>
      <c r="D116" s="213" t="s">
        <v>115</v>
      </c>
      <c r="E116" s="40"/>
      <c r="F116" s="214" t="s">
        <v>165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115</v>
      </c>
      <c r="AU116" s="17" t="s">
        <v>79</v>
      </c>
    </row>
    <row r="117" s="2" customFormat="1">
      <c r="A117" s="38"/>
      <c r="B117" s="39"/>
      <c r="C117" s="40"/>
      <c r="D117" s="218" t="s">
        <v>117</v>
      </c>
      <c r="E117" s="40"/>
      <c r="F117" s="219" t="s">
        <v>166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117</v>
      </c>
      <c r="AU117" s="17" t="s">
        <v>79</v>
      </c>
    </row>
    <row r="118" s="13" customFormat="1">
      <c r="A118" s="13"/>
      <c r="B118" s="220"/>
      <c r="C118" s="221"/>
      <c r="D118" s="213" t="s">
        <v>119</v>
      </c>
      <c r="E118" s="222" t="s">
        <v>19</v>
      </c>
      <c r="F118" s="223" t="s">
        <v>167</v>
      </c>
      <c r="G118" s="221"/>
      <c r="H118" s="224">
        <v>769.60000000000002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119</v>
      </c>
      <c r="AU118" s="230" t="s">
        <v>79</v>
      </c>
      <c r="AV118" s="13" t="s">
        <v>79</v>
      </c>
      <c r="AW118" s="13" t="s">
        <v>32</v>
      </c>
      <c r="AX118" s="13" t="s">
        <v>75</v>
      </c>
      <c r="AY118" s="230" t="s">
        <v>106</v>
      </c>
    </row>
    <row r="119" s="2" customFormat="1" ht="16.5" customHeight="1">
      <c r="A119" s="38"/>
      <c r="B119" s="39"/>
      <c r="C119" s="200" t="s">
        <v>168</v>
      </c>
      <c r="D119" s="200" t="s">
        <v>108</v>
      </c>
      <c r="E119" s="201" t="s">
        <v>169</v>
      </c>
      <c r="F119" s="202" t="s">
        <v>170</v>
      </c>
      <c r="G119" s="203" t="s">
        <v>171</v>
      </c>
      <c r="H119" s="204">
        <v>180.36000000000001</v>
      </c>
      <c r="I119" s="205"/>
      <c r="J119" s="206">
        <f>ROUND(I119*H119,2)</f>
        <v>0</v>
      </c>
      <c r="K119" s="202" t="s">
        <v>112</v>
      </c>
      <c r="L119" s="44"/>
      <c r="M119" s="207" t="s">
        <v>19</v>
      </c>
      <c r="N119" s="208" t="s">
        <v>41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113</v>
      </c>
      <c r="AT119" s="211" t="s">
        <v>108</v>
      </c>
      <c r="AU119" s="211" t="s">
        <v>79</v>
      </c>
      <c r="AY119" s="17" t="s">
        <v>106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75</v>
      </c>
      <c r="BK119" s="212">
        <f>ROUND(I119*H119,2)</f>
        <v>0</v>
      </c>
      <c r="BL119" s="17" t="s">
        <v>113</v>
      </c>
      <c r="BM119" s="211" t="s">
        <v>172</v>
      </c>
    </row>
    <row r="120" s="2" customFormat="1">
      <c r="A120" s="38"/>
      <c r="B120" s="39"/>
      <c r="C120" s="40"/>
      <c r="D120" s="213" t="s">
        <v>115</v>
      </c>
      <c r="E120" s="40"/>
      <c r="F120" s="214" t="s">
        <v>173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115</v>
      </c>
      <c r="AU120" s="17" t="s">
        <v>79</v>
      </c>
    </row>
    <row r="121" s="2" customFormat="1">
      <c r="A121" s="38"/>
      <c r="B121" s="39"/>
      <c r="C121" s="40"/>
      <c r="D121" s="218" t="s">
        <v>117</v>
      </c>
      <c r="E121" s="40"/>
      <c r="F121" s="219" t="s">
        <v>174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117</v>
      </c>
      <c r="AU121" s="17" t="s">
        <v>79</v>
      </c>
    </row>
    <row r="122" s="13" customFormat="1">
      <c r="A122" s="13"/>
      <c r="B122" s="220"/>
      <c r="C122" s="221"/>
      <c r="D122" s="213" t="s">
        <v>119</v>
      </c>
      <c r="E122" s="222" t="s">
        <v>19</v>
      </c>
      <c r="F122" s="223" t="s">
        <v>141</v>
      </c>
      <c r="G122" s="221"/>
      <c r="H122" s="224">
        <v>100.2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119</v>
      </c>
      <c r="AU122" s="230" t="s">
        <v>79</v>
      </c>
      <c r="AV122" s="13" t="s">
        <v>79</v>
      </c>
      <c r="AW122" s="13" t="s">
        <v>32</v>
      </c>
      <c r="AX122" s="13" t="s">
        <v>75</v>
      </c>
      <c r="AY122" s="230" t="s">
        <v>106</v>
      </c>
    </row>
    <row r="123" s="13" customFormat="1">
      <c r="A123" s="13"/>
      <c r="B123" s="220"/>
      <c r="C123" s="221"/>
      <c r="D123" s="213" t="s">
        <v>119</v>
      </c>
      <c r="E123" s="221"/>
      <c r="F123" s="223" t="s">
        <v>175</v>
      </c>
      <c r="G123" s="221"/>
      <c r="H123" s="224">
        <v>180.36000000000001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119</v>
      </c>
      <c r="AU123" s="230" t="s">
        <v>79</v>
      </c>
      <c r="AV123" s="13" t="s">
        <v>79</v>
      </c>
      <c r="AW123" s="13" t="s">
        <v>4</v>
      </c>
      <c r="AX123" s="13" t="s">
        <v>75</v>
      </c>
      <c r="AY123" s="230" t="s">
        <v>106</v>
      </c>
    </row>
    <row r="124" s="2" customFormat="1" ht="16.5" customHeight="1">
      <c r="A124" s="38"/>
      <c r="B124" s="39"/>
      <c r="C124" s="200" t="s">
        <v>176</v>
      </c>
      <c r="D124" s="200" t="s">
        <v>108</v>
      </c>
      <c r="E124" s="201" t="s">
        <v>177</v>
      </c>
      <c r="F124" s="202" t="s">
        <v>178</v>
      </c>
      <c r="G124" s="203" t="s">
        <v>137</v>
      </c>
      <c r="H124" s="204">
        <v>100.2</v>
      </c>
      <c r="I124" s="205"/>
      <c r="J124" s="206">
        <f>ROUND(I124*H124,2)</f>
        <v>0</v>
      </c>
      <c r="K124" s="202" t="s">
        <v>112</v>
      </c>
      <c r="L124" s="44"/>
      <c r="M124" s="207" t="s">
        <v>19</v>
      </c>
      <c r="N124" s="208" t="s">
        <v>41</v>
      </c>
      <c r="O124" s="84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113</v>
      </c>
      <c r="AT124" s="211" t="s">
        <v>108</v>
      </c>
      <c r="AU124" s="211" t="s">
        <v>79</v>
      </c>
      <c r="AY124" s="17" t="s">
        <v>106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75</v>
      </c>
      <c r="BK124" s="212">
        <f>ROUND(I124*H124,2)</f>
        <v>0</v>
      </c>
      <c r="BL124" s="17" t="s">
        <v>113</v>
      </c>
      <c r="BM124" s="211" t="s">
        <v>179</v>
      </c>
    </row>
    <row r="125" s="2" customFormat="1">
      <c r="A125" s="38"/>
      <c r="B125" s="39"/>
      <c r="C125" s="40"/>
      <c r="D125" s="213" t="s">
        <v>115</v>
      </c>
      <c r="E125" s="40"/>
      <c r="F125" s="214" t="s">
        <v>180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115</v>
      </c>
      <c r="AU125" s="17" t="s">
        <v>79</v>
      </c>
    </row>
    <row r="126" s="2" customFormat="1">
      <c r="A126" s="38"/>
      <c r="B126" s="39"/>
      <c r="C126" s="40"/>
      <c r="D126" s="218" t="s">
        <v>117</v>
      </c>
      <c r="E126" s="40"/>
      <c r="F126" s="219" t="s">
        <v>181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117</v>
      </c>
      <c r="AU126" s="17" t="s">
        <v>79</v>
      </c>
    </row>
    <row r="127" s="13" customFormat="1">
      <c r="A127" s="13"/>
      <c r="B127" s="220"/>
      <c r="C127" s="221"/>
      <c r="D127" s="213" t="s">
        <v>119</v>
      </c>
      <c r="E127" s="222" t="s">
        <v>19</v>
      </c>
      <c r="F127" s="223" t="s">
        <v>141</v>
      </c>
      <c r="G127" s="221"/>
      <c r="H127" s="224">
        <v>100.2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119</v>
      </c>
      <c r="AU127" s="230" t="s">
        <v>79</v>
      </c>
      <c r="AV127" s="13" t="s">
        <v>79</v>
      </c>
      <c r="AW127" s="13" t="s">
        <v>32</v>
      </c>
      <c r="AX127" s="13" t="s">
        <v>75</v>
      </c>
      <c r="AY127" s="230" t="s">
        <v>106</v>
      </c>
    </row>
    <row r="128" s="2" customFormat="1" ht="16.5" customHeight="1">
      <c r="A128" s="38"/>
      <c r="B128" s="39"/>
      <c r="C128" s="200" t="s">
        <v>182</v>
      </c>
      <c r="D128" s="200" t="s">
        <v>108</v>
      </c>
      <c r="E128" s="201" t="s">
        <v>183</v>
      </c>
      <c r="F128" s="202" t="s">
        <v>184</v>
      </c>
      <c r="G128" s="203" t="s">
        <v>137</v>
      </c>
      <c r="H128" s="204">
        <v>57.719999999999999</v>
      </c>
      <c r="I128" s="205"/>
      <c r="J128" s="206">
        <f>ROUND(I128*H128,2)</f>
        <v>0</v>
      </c>
      <c r="K128" s="202" t="s">
        <v>112</v>
      </c>
      <c r="L128" s="44"/>
      <c r="M128" s="207" t="s">
        <v>19</v>
      </c>
      <c r="N128" s="208" t="s">
        <v>41</v>
      </c>
      <c r="O128" s="84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113</v>
      </c>
      <c r="AT128" s="211" t="s">
        <v>108</v>
      </c>
      <c r="AU128" s="211" t="s">
        <v>79</v>
      </c>
      <c r="AY128" s="17" t="s">
        <v>106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75</v>
      </c>
      <c r="BK128" s="212">
        <f>ROUND(I128*H128,2)</f>
        <v>0</v>
      </c>
      <c r="BL128" s="17" t="s">
        <v>113</v>
      </c>
      <c r="BM128" s="211" t="s">
        <v>185</v>
      </c>
    </row>
    <row r="129" s="2" customFormat="1">
      <c r="A129" s="38"/>
      <c r="B129" s="39"/>
      <c r="C129" s="40"/>
      <c r="D129" s="213" t="s">
        <v>115</v>
      </c>
      <c r="E129" s="40"/>
      <c r="F129" s="214" t="s">
        <v>186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115</v>
      </c>
      <c r="AU129" s="17" t="s">
        <v>79</v>
      </c>
    </row>
    <row r="130" s="2" customFormat="1">
      <c r="A130" s="38"/>
      <c r="B130" s="39"/>
      <c r="C130" s="40"/>
      <c r="D130" s="218" t="s">
        <v>117</v>
      </c>
      <c r="E130" s="40"/>
      <c r="F130" s="219" t="s">
        <v>187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117</v>
      </c>
      <c r="AU130" s="17" t="s">
        <v>79</v>
      </c>
    </row>
    <row r="131" s="13" customFormat="1">
      <c r="A131" s="13"/>
      <c r="B131" s="220"/>
      <c r="C131" s="221"/>
      <c r="D131" s="213" t="s">
        <v>119</v>
      </c>
      <c r="E131" s="222" t="s">
        <v>19</v>
      </c>
      <c r="F131" s="223" t="s">
        <v>188</v>
      </c>
      <c r="G131" s="221"/>
      <c r="H131" s="224">
        <v>57.719999999999999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119</v>
      </c>
      <c r="AU131" s="230" t="s">
        <v>79</v>
      </c>
      <c r="AV131" s="13" t="s">
        <v>79</v>
      </c>
      <c r="AW131" s="13" t="s">
        <v>32</v>
      </c>
      <c r="AX131" s="13" t="s">
        <v>75</v>
      </c>
      <c r="AY131" s="230" t="s">
        <v>106</v>
      </c>
    </row>
    <row r="132" s="12" customFormat="1" ht="22.8" customHeight="1">
      <c r="A132" s="12"/>
      <c r="B132" s="184"/>
      <c r="C132" s="185"/>
      <c r="D132" s="186" t="s">
        <v>69</v>
      </c>
      <c r="E132" s="198" t="s">
        <v>142</v>
      </c>
      <c r="F132" s="198" t="s">
        <v>189</v>
      </c>
      <c r="G132" s="185"/>
      <c r="H132" s="185"/>
      <c r="I132" s="188"/>
      <c r="J132" s="199">
        <f>BK132</f>
        <v>0</v>
      </c>
      <c r="K132" s="185"/>
      <c r="L132" s="190"/>
      <c r="M132" s="191"/>
      <c r="N132" s="192"/>
      <c r="O132" s="192"/>
      <c r="P132" s="193">
        <f>SUM(P133:P143)</f>
        <v>0</v>
      </c>
      <c r="Q132" s="192"/>
      <c r="R132" s="193">
        <f>SUM(R133:R143)</f>
        <v>85.244743999999997</v>
      </c>
      <c r="S132" s="192"/>
      <c r="T132" s="194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5" t="s">
        <v>75</v>
      </c>
      <c r="AT132" s="196" t="s">
        <v>69</v>
      </c>
      <c r="AU132" s="196" t="s">
        <v>75</v>
      </c>
      <c r="AY132" s="195" t="s">
        <v>106</v>
      </c>
      <c r="BK132" s="197">
        <f>SUM(BK133:BK143)</f>
        <v>0</v>
      </c>
    </row>
    <row r="133" s="2" customFormat="1" ht="16.5" customHeight="1">
      <c r="A133" s="38"/>
      <c r="B133" s="39"/>
      <c r="C133" s="200" t="s">
        <v>8</v>
      </c>
      <c r="D133" s="200" t="s">
        <v>108</v>
      </c>
      <c r="E133" s="201" t="s">
        <v>190</v>
      </c>
      <c r="F133" s="202" t="s">
        <v>191</v>
      </c>
      <c r="G133" s="203" t="s">
        <v>111</v>
      </c>
      <c r="H133" s="204">
        <v>384.80000000000001</v>
      </c>
      <c r="I133" s="205"/>
      <c r="J133" s="206">
        <f>ROUND(I133*H133,2)</f>
        <v>0</v>
      </c>
      <c r="K133" s="202" t="s">
        <v>112</v>
      </c>
      <c r="L133" s="44"/>
      <c r="M133" s="207" t="s">
        <v>19</v>
      </c>
      <c r="N133" s="208" t="s">
        <v>41</v>
      </c>
      <c r="O133" s="84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113</v>
      </c>
      <c r="AT133" s="211" t="s">
        <v>108</v>
      </c>
      <c r="AU133" s="211" t="s">
        <v>79</v>
      </c>
      <c r="AY133" s="17" t="s">
        <v>106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75</v>
      </c>
      <c r="BK133" s="212">
        <f>ROUND(I133*H133,2)</f>
        <v>0</v>
      </c>
      <c r="BL133" s="17" t="s">
        <v>113</v>
      </c>
      <c r="BM133" s="211" t="s">
        <v>192</v>
      </c>
    </row>
    <row r="134" s="2" customFormat="1">
      <c r="A134" s="38"/>
      <c r="B134" s="39"/>
      <c r="C134" s="40"/>
      <c r="D134" s="213" t="s">
        <v>115</v>
      </c>
      <c r="E134" s="40"/>
      <c r="F134" s="214" t="s">
        <v>193</v>
      </c>
      <c r="G134" s="40"/>
      <c r="H134" s="40"/>
      <c r="I134" s="215"/>
      <c r="J134" s="40"/>
      <c r="K134" s="40"/>
      <c r="L134" s="44"/>
      <c r="M134" s="216"/>
      <c r="N134" s="217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115</v>
      </c>
      <c r="AU134" s="17" t="s">
        <v>79</v>
      </c>
    </row>
    <row r="135" s="2" customFormat="1">
      <c r="A135" s="38"/>
      <c r="B135" s="39"/>
      <c r="C135" s="40"/>
      <c r="D135" s="218" t="s">
        <v>117</v>
      </c>
      <c r="E135" s="40"/>
      <c r="F135" s="219" t="s">
        <v>194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117</v>
      </c>
      <c r="AU135" s="17" t="s">
        <v>79</v>
      </c>
    </row>
    <row r="136" s="13" customFormat="1">
      <c r="A136" s="13"/>
      <c r="B136" s="220"/>
      <c r="C136" s="221"/>
      <c r="D136" s="213" t="s">
        <v>119</v>
      </c>
      <c r="E136" s="222" t="s">
        <v>19</v>
      </c>
      <c r="F136" s="223" t="s">
        <v>126</v>
      </c>
      <c r="G136" s="221"/>
      <c r="H136" s="224">
        <v>384.80000000000001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119</v>
      </c>
      <c r="AU136" s="230" t="s">
        <v>79</v>
      </c>
      <c r="AV136" s="13" t="s">
        <v>79</v>
      </c>
      <c r="AW136" s="13" t="s">
        <v>32</v>
      </c>
      <c r="AX136" s="13" t="s">
        <v>75</v>
      </c>
      <c r="AY136" s="230" t="s">
        <v>106</v>
      </c>
    </row>
    <row r="137" s="2" customFormat="1" ht="16.5" customHeight="1">
      <c r="A137" s="38"/>
      <c r="B137" s="39"/>
      <c r="C137" s="200" t="s">
        <v>195</v>
      </c>
      <c r="D137" s="200" t="s">
        <v>108</v>
      </c>
      <c r="E137" s="201" t="s">
        <v>196</v>
      </c>
      <c r="F137" s="202" t="s">
        <v>197</v>
      </c>
      <c r="G137" s="203" t="s">
        <v>111</v>
      </c>
      <c r="H137" s="204">
        <v>384.80000000000001</v>
      </c>
      <c r="I137" s="205"/>
      <c r="J137" s="206">
        <f>ROUND(I137*H137,2)</f>
        <v>0</v>
      </c>
      <c r="K137" s="202" t="s">
        <v>112</v>
      </c>
      <c r="L137" s="44"/>
      <c r="M137" s="207" t="s">
        <v>19</v>
      </c>
      <c r="N137" s="208" t="s">
        <v>41</v>
      </c>
      <c r="O137" s="84"/>
      <c r="P137" s="209">
        <f>O137*H137</f>
        <v>0</v>
      </c>
      <c r="Q137" s="209">
        <v>0.089219999999999994</v>
      </c>
      <c r="R137" s="209">
        <f>Q137*H137</f>
        <v>34.331856000000002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113</v>
      </c>
      <c r="AT137" s="211" t="s">
        <v>108</v>
      </c>
      <c r="AU137" s="211" t="s">
        <v>79</v>
      </c>
      <c r="AY137" s="17" t="s">
        <v>106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75</v>
      </c>
      <c r="BK137" s="212">
        <f>ROUND(I137*H137,2)</f>
        <v>0</v>
      </c>
      <c r="BL137" s="17" t="s">
        <v>113</v>
      </c>
      <c r="BM137" s="211" t="s">
        <v>198</v>
      </c>
    </row>
    <row r="138" s="2" customFormat="1">
      <c r="A138" s="38"/>
      <c r="B138" s="39"/>
      <c r="C138" s="40"/>
      <c r="D138" s="213" t="s">
        <v>115</v>
      </c>
      <c r="E138" s="40"/>
      <c r="F138" s="214" t="s">
        <v>199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115</v>
      </c>
      <c r="AU138" s="17" t="s">
        <v>79</v>
      </c>
    </row>
    <row r="139" s="2" customFormat="1">
      <c r="A139" s="38"/>
      <c r="B139" s="39"/>
      <c r="C139" s="40"/>
      <c r="D139" s="218" t="s">
        <v>117</v>
      </c>
      <c r="E139" s="40"/>
      <c r="F139" s="219" t="s">
        <v>200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117</v>
      </c>
      <c r="AU139" s="17" t="s">
        <v>79</v>
      </c>
    </row>
    <row r="140" s="13" customFormat="1">
      <c r="A140" s="13"/>
      <c r="B140" s="220"/>
      <c r="C140" s="221"/>
      <c r="D140" s="213" t="s">
        <v>119</v>
      </c>
      <c r="E140" s="222" t="s">
        <v>19</v>
      </c>
      <c r="F140" s="223" t="s">
        <v>126</v>
      </c>
      <c r="G140" s="221"/>
      <c r="H140" s="224">
        <v>384.80000000000001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119</v>
      </c>
      <c r="AU140" s="230" t="s">
        <v>79</v>
      </c>
      <c r="AV140" s="13" t="s">
        <v>79</v>
      </c>
      <c r="AW140" s="13" t="s">
        <v>32</v>
      </c>
      <c r="AX140" s="13" t="s">
        <v>75</v>
      </c>
      <c r="AY140" s="230" t="s">
        <v>106</v>
      </c>
    </row>
    <row r="141" s="2" customFormat="1" ht="24.15" customHeight="1">
      <c r="A141" s="38"/>
      <c r="B141" s="39"/>
      <c r="C141" s="231" t="s">
        <v>201</v>
      </c>
      <c r="D141" s="231" t="s">
        <v>202</v>
      </c>
      <c r="E141" s="232" t="s">
        <v>203</v>
      </c>
      <c r="F141" s="233" t="s">
        <v>204</v>
      </c>
      <c r="G141" s="234" t="s">
        <v>111</v>
      </c>
      <c r="H141" s="235">
        <v>388.64800000000002</v>
      </c>
      <c r="I141" s="236"/>
      <c r="J141" s="237">
        <f>ROUND(I141*H141,2)</f>
        <v>0</v>
      </c>
      <c r="K141" s="233" t="s">
        <v>112</v>
      </c>
      <c r="L141" s="238"/>
      <c r="M141" s="239" t="s">
        <v>19</v>
      </c>
      <c r="N141" s="240" t="s">
        <v>41</v>
      </c>
      <c r="O141" s="84"/>
      <c r="P141" s="209">
        <f>O141*H141</f>
        <v>0</v>
      </c>
      <c r="Q141" s="209">
        <v>0.13100000000000001</v>
      </c>
      <c r="R141" s="209">
        <f>Q141*H141</f>
        <v>50.912888000000002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161</v>
      </c>
      <c r="AT141" s="211" t="s">
        <v>202</v>
      </c>
      <c r="AU141" s="211" t="s">
        <v>79</v>
      </c>
      <c r="AY141" s="17" t="s">
        <v>106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75</v>
      </c>
      <c r="BK141" s="212">
        <f>ROUND(I141*H141,2)</f>
        <v>0</v>
      </c>
      <c r="BL141" s="17" t="s">
        <v>113</v>
      </c>
      <c r="BM141" s="211" t="s">
        <v>205</v>
      </c>
    </row>
    <row r="142" s="2" customFormat="1">
      <c r="A142" s="38"/>
      <c r="B142" s="39"/>
      <c r="C142" s="40"/>
      <c r="D142" s="213" t="s">
        <v>115</v>
      </c>
      <c r="E142" s="40"/>
      <c r="F142" s="214" t="s">
        <v>204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115</v>
      </c>
      <c r="AU142" s="17" t="s">
        <v>79</v>
      </c>
    </row>
    <row r="143" s="13" customFormat="1">
      <c r="A143" s="13"/>
      <c r="B143" s="220"/>
      <c r="C143" s="221"/>
      <c r="D143" s="213" t="s">
        <v>119</v>
      </c>
      <c r="E143" s="221"/>
      <c r="F143" s="223" t="s">
        <v>206</v>
      </c>
      <c r="G143" s="221"/>
      <c r="H143" s="224">
        <v>388.64800000000002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119</v>
      </c>
      <c r="AU143" s="230" t="s">
        <v>79</v>
      </c>
      <c r="AV143" s="13" t="s">
        <v>79</v>
      </c>
      <c r="AW143" s="13" t="s">
        <v>4</v>
      </c>
      <c r="AX143" s="13" t="s">
        <v>75</v>
      </c>
      <c r="AY143" s="230" t="s">
        <v>106</v>
      </c>
    </row>
    <row r="144" s="12" customFormat="1" ht="22.8" customHeight="1">
      <c r="A144" s="12"/>
      <c r="B144" s="184"/>
      <c r="C144" s="185"/>
      <c r="D144" s="186" t="s">
        <v>69</v>
      </c>
      <c r="E144" s="198" t="s">
        <v>168</v>
      </c>
      <c r="F144" s="198" t="s">
        <v>207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SUM(P145:P151)</f>
        <v>0</v>
      </c>
      <c r="Q144" s="192"/>
      <c r="R144" s="193">
        <f>SUM(R145:R151)</f>
        <v>62.129132000000013</v>
      </c>
      <c r="S144" s="192"/>
      <c r="T144" s="19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5" t="s">
        <v>75</v>
      </c>
      <c r="AT144" s="196" t="s">
        <v>69</v>
      </c>
      <c r="AU144" s="196" t="s">
        <v>75</v>
      </c>
      <c r="AY144" s="195" t="s">
        <v>106</v>
      </c>
      <c r="BK144" s="197">
        <f>SUM(BK145:BK151)</f>
        <v>0</v>
      </c>
    </row>
    <row r="145" s="2" customFormat="1" ht="16.5" customHeight="1">
      <c r="A145" s="38"/>
      <c r="B145" s="39"/>
      <c r="C145" s="200" t="s">
        <v>208</v>
      </c>
      <c r="D145" s="200" t="s">
        <v>108</v>
      </c>
      <c r="E145" s="201" t="s">
        <v>209</v>
      </c>
      <c r="F145" s="202" t="s">
        <v>210</v>
      </c>
      <c r="G145" s="203" t="s">
        <v>130</v>
      </c>
      <c r="H145" s="204">
        <v>379.60000000000002</v>
      </c>
      <c r="I145" s="205"/>
      <c r="J145" s="206">
        <f>ROUND(I145*H145,2)</f>
        <v>0</v>
      </c>
      <c r="K145" s="202" t="s">
        <v>112</v>
      </c>
      <c r="L145" s="44"/>
      <c r="M145" s="207" t="s">
        <v>19</v>
      </c>
      <c r="N145" s="208" t="s">
        <v>41</v>
      </c>
      <c r="O145" s="84"/>
      <c r="P145" s="209">
        <f>O145*H145</f>
        <v>0</v>
      </c>
      <c r="Q145" s="209">
        <v>0.1295</v>
      </c>
      <c r="R145" s="209">
        <f>Q145*H145</f>
        <v>49.158200000000008</v>
      </c>
      <c r="S145" s="209">
        <v>0</v>
      </c>
      <c r="T145" s="21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113</v>
      </c>
      <c r="AT145" s="211" t="s">
        <v>108</v>
      </c>
      <c r="AU145" s="211" t="s">
        <v>79</v>
      </c>
      <c r="AY145" s="17" t="s">
        <v>106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75</v>
      </c>
      <c r="BK145" s="212">
        <f>ROUND(I145*H145,2)</f>
        <v>0</v>
      </c>
      <c r="BL145" s="17" t="s">
        <v>113</v>
      </c>
      <c r="BM145" s="211" t="s">
        <v>211</v>
      </c>
    </row>
    <row r="146" s="2" customFormat="1">
      <c r="A146" s="38"/>
      <c r="B146" s="39"/>
      <c r="C146" s="40"/>
      <c r="D146" s="213" t="s">
        <v>115</v>
      </c>
      <c r="E146" s="40"/>
      <c r="F146" s="214" t="s">
        <v>212</v>
      </c>
      <c r="G146" s="40"/>
      <c r="H146" s="40"/>
      <c r="I146" s="215"/>
      <c r="J146" s="40"/>
      <c r="K146" s="40"/>
      <c r="L146" s="44"/>
      <c r="M146" s="216"/>
      <c r="N146" s="217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115</v>
      </c>
      <c r="AU146" s="17" t="s">
        <v>79</v>
      </c>
    </row>
    <row r="147" s="2" customFormat="1">
      <c r="A147" s="38"/>
      <c r="B147" s="39"/>
      <c r="C147" s="40"/>
      <c r="D147" s="218" t="s">
        <v>117</v>
      </c>
      <c r="E147" s="40"/>
      <c r="F147" s="219" t="s">
        <v>213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117</v>
      </c>
      <c r="AU147" s="17" t="s">
        <v>79</v>
      </c>
    </row>
    <row r="148" s="13" customFormat="1">
      <c r="A148" s="13"/>
      <c r="B148" s="220"/>
      <c r="C148" s="221"/>
      <c r="D148" s="213" t="s">
        <v>119</v>
      </c>
      <c r="E148" s="222" t="s">
        <v>19</v>
      </c>
      <c r="F148" s="223" t="s">
        <v>134</v>
      </c>
      <c r="G148" s="221"/>
      <c r="H148" s="224">
        <v>379.60000000000002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119</v>
      </c>
      <c r="AU148" s="230" t="s">
        <v>79</v>
      </c>
      <c r="AV148" s="13" t="s">
        <v>79</v>
      </c>
      <c r="AW148" s="13" t="s">
        <v>32</v>
      </c>
      <c r="AX148" s="13" t="s">
        <v>75</v>
      </c>
      <c r="AY148" s="230" t="s">
        <v>106</v>
      </c>
    </row>
    <row r="149" s="2" customFormat="1" ht="16.5" customHeight="1">
      <c r="A149" s="38"/>
      <c r="B149" s="39"/>
      <c r="C149" s="231" t="s">
        <v>214</v>
      </c>
      <c r="D149" s="231" t="s">
        <v>202</v>
      </c>
      <c r="E149" s="232" t="s">
        <v>215</v>
      </c>
      <c r="F149" s="233" t="s">
        <v>216</v>
      </c>
      <c r="G149" s="234" t="s">
        <v>130</v>
      </c>
      <c r="H149" s="235">
        <v>387.19200000000001</v>
      </c>
      <c r="I149" s="236"/>
      <c r="J149" s="237">
        <f>ROUND(I149*H149,2)</f>
        <v>0</v>
      </c>
      <c r="K149" s="233" t="s">
        <v>112</v>
      </c>
      <c r="L149" s="238"/>
      <c r="M149" s="239" t="s">
        <v>19</v>
      </c>
      <c r="N149" s="240" t="s">
        <v>41</v>
      </c>
      <c r="O149" s="84"/>
      <c r="P149" s="209">
        <f>O149*H149</f>
        <v>0</v>
      </c>
      <c r="Q149" s="209">
        <v>0.033500000000000002</v>
      </c>
      <c r="R149" s="209">
        <f>Q149*H149</f>
        <v>12.970932000000001</v>
      </c>
      <c r="S149" s="209">
        <v>0</v>
      </c>
      <c r="T149" s="21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1" t="s">
        <v>161</v>
      </c>
      <c r="AT149" s="211" t="s">
        <v>202</v>
      </c>
      <c r="AU149" s="211" t="s">
        <v>79</v>
      </c>
      <c r="AY149" s="17" t="s">
        <v>106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75</v>
      </c>
      <c r="BK149" s="212">
        <f>ROUND(I149*H149,2)</f>
        <v>0</v>
      </c>
      <c r="BL149" s="17" t="s">
        <v>113</v>
      </c>
      <c r="BM149" s="211" t="s">
        <v>217</v>
      </c>
    </row>
    <row r="150" s="2" customFormat="1">
      <c r="A150" s="38"/>
      <c r="B150" s="39"/>
      <c r="C150" s="40"/>
      <c r="D150" s="213" t="s">
        <v>115</v>
      </c>
      <c r="E150" s="40"/>
      <c r="F150" s="214" t="s">
        <v>216</v>
      </c>
      <c r="G150" s="40"/>
      <c r="H150" s="40"/>
      <c r="I150" s="215"/>
      <c r="J150" s="40"/>
      <c r="K150" s="40"/>
      <c r="L150" s="44"/>
      <c r="M150" s="216"/>
      <c r="N150" s="21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115</v>
      </c>
      <c r="AU150" s="17" t="s">
        <v>79</v>
      </c>
    </row>
    <row r="151" s="13" customFormat="1">
      <c r="A151" s="13"/>
      <c r="B151" s="220"/>
      <c r="C151" s="221"/>
      <c r="D151" s="213" t="s">
        <v>119</v>
      </c>
      <c r="E151" s="221"/>
      <c r="F151" s="223" t="s">
        <v>218</v>
      </c>
      <c r="G151" s="221"/>
      <c r="H151" s="224">
        <v>387.19200000000001</v>
      </c>
      <c r="I151" s="225"/>
      <c r="J151" s="221"/>
      <c r="K151" s="221"/>
      <c r="L151" s="226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119</v>
      </c>
      <c r="AU151" s="230" t="s">
        <v>79</v>
      </c>
      <c r="AV151" s="13" t="s">
        <v>79</v>
      </c>
      <c r="AW151" s="13" t="s">
        <v>4</v>
      </c>
      <c r="AX151" s="13" t="s">
        <v>75</v>
      </c>
      <c r="AY151" s="230" t="s">
        <v>106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Vy1gkXhbtC9rTvuYYgaK3G5YVhIy5fKfXsM8xLa1UV2fg2dXZdgUfDXoA8nP5Ab+OE/FSLd6T+TfHL4dmiV9SA==" hashValue="zd4JFlInKjVJViIlWS5iKrDM1iuw+JlkI02bpJ9OgoJLHvyePf36k1m2YFzGQ/t2jHtfjzeFrQjpd+o1cYczpw==" algorithmName="SHA-512" password="C71F"/>
  <autoFilter ref="C82:K15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3107013"/>
    <hyperlink ref="F92" r:id="rId2" display="https://podminky.urs.cz/item/CS_URS_2024_01/113107213"/>
    <hyperlink ref="F96" r:id="rId3" display="https://podminky.urs.cz/item/CS_URS_2024_01/113204111"/>
    <hyperlink ref="F100" r:id="rId4" display="https://podminky.urs.cz/item/CS_URS_2024_01/132351103"/>
    <hyperlink ref="F104" r:id="rId5" display="https://podminky.urs.cz/item/CS_URS_2024_01/161151113"/>
    <hyperlink ref="F108" r:id="rId6" display="https://podminky.urs.cz/item/CS_URS_2024_01/162751137"/>
    <hyperlink ref="F112" r:id="rId7" display="https://podminky.urs.cz/item/CS_URS_2024_01/162751139"/>
    <hyperlink ref="F117" r:id="rId8" display="https://podminky.urs.cz/item/CS_URS_2024_01/171152501"/>
    <hyperlink ref="F121" r:id="rId9" display="https://podminky.urs.cz/item/CS_URS_2024_01/171201221"/>
    <hyperlink ref="F126" r:id="rId10" display="https://podminky.urs.cz/item/CS_URS_2024_01/171251201"/>
    <hyperlink ref="F130" r:id="rId11" display="https://podminky.urs.cz/item/CS_URS_2024_01/174111101"/>
    <hyperlink ref="F135" r:id="rId12" display="https://podminky.urs.cz/item/CS_URS_2024_01/564851111"/>
    <hyperlink ref="F139" r:id="rId13" display="https://podminky.urs.cz/item/CS_URS_2024_01/596211113"/>
    <hyperlink ref="F147" r:id="rId14" display="https://podminky.urs.cz/item/CS_URS_2024_01/91623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4" customWidth="1"/>
    <col min="2" max="2" width="1.667969" style="244" customWidth="1"/>
    <col min="3" max="4" width="5" style="244" customWidth="1"/>
    <col min="5" max="5" width="11.66016" style="244" customWidth="1"/>
    <col min="6" max="6" width="9.160156" style="244" customWidth="1"/>
    <col min="7" max="7" width="5" style="244" customWidth="1"/>
    <col min="8" max="8" width="77.83203" style="244" customWidth="1"/>
    <col min="9" max="10" width="20" style="244" customWidth="1"/>
    <col min="11" max="11" width="1.667969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4" customFormat="1" ht="45" customHeight="1">
      <c r="B3" s="248"/>
      <c r="C3" s="249" t="s">
        <v>219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220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221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222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223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224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225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226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227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228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229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77</v>
      </c>
      <c r="F18" s="255" t="s">
        <v>230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231</v>
      </c>
      <c r="F19" s="255" t="s">
        <v>232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233</v>
      </c>
      <c r="F20" s="255" t="s">
        <v>234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235</v>
      </c>
      <c r="F21" s="255" t="s">
        <v>236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237</v>
      </c>
      <c r="F22" s="255" t="s">
        <v>238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239</v>
      </c>
      <c r="F23" s="255" t="s">
        <v>240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241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242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243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244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245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246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247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248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249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92</v>
      </c>
      <c r="F36" s="255"/>
      <c r="G36" s="255" t="s">
        <v>250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251</v>
      </c>
      <c r="F37" s="255"/>
      <c r="G37" s="255" t="s">
        <v>252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51</v>
      </c>
      <c r="F38" s="255"/>
      <c r="G38" s="255" t="s">
        <v>253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52</v>
      </c>
      <c r="F39" s="255"/>
      <c r="G39" s="255" t="s">
        <v>254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93</v>
      </c>
      <c r="F40" s="255"/>
      <c r="G40" s="255" t="s">
        <v>255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94</v>
      </c>
      <c r="F41" s="255"/>
      <c r="G41" s="255" t="s">
        <v>256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257</v>
      </c>
      <c r="F42" s="255"/>
      <c r="G42" s="255" t="s">
        <v>258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259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260</v>
      </c>
      <c r="F44" s="255"/>
      <c r="G44" s="255" t="s">
        <v>261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96</v>
      </c>
      <c r="F45" s="255"/>
      <c r="G45" s="255" t="s">
        <v>262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263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264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265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266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267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268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269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270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271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272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273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274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275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276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277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278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279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280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281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282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283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284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285</v>
      </c>
      <c r="D76" s="273"/>
      <c r="E76" s="273"/>
      <c r="F76" s="273" t="s">
        <v>286</v>
      </c>
      <c r="G76" s="274"/>
      <c r="H76" s="273" t="s">
        <v>52</v>
      </c>
      <c r="I76" s="273" t="s">
        <v>55</v>
      </c>
      <c r="J76" s="273" t="s">
        <v>287</v>
      </c>
      <c r="K76" s="272"/>
    </row>
    <row r="77" s="1" customFormat="1" ht="17.25" customHeight="1">
      <c r="B77" s="270"/>
      <c r="C77" s="275" t="s">
        <v>288</v>
      </c>
      <c r="D77" s="275"/>
      <c r="E77" s="275"/>
      <c r="F77" s="276" t="s">
        <v>289</v>
      </c>
      <c r="G77" s="277"/>
      <c r="H77" s="275"/>
      <c r="I77" s="275"/>
      <c r="J77" s="275" t="s">
        <v>290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51</v>
      </c>
      <c r="D79" s="280"/>
      <c r="E79" s="280"/>
      <c r="F79" s="281" t="s">
        <v>291</v>
      </c>
      <c r="G79" s="282"/>
      <c r="H79" s="258" t="s">
        <v>292</v>
      </c>
      <c r="I79" s="258" t="s">
        <v>293</v>
      </c>
      <c r="J79" s="258">
        <v>20</v>
      </c>
      <c r="K79" s="272"/>
    </row>
    <row r="80" s="1" customFormat="1" ht="15" customHeight="1">
      <c r="B80" s="270"/>
      <c r="C80" s="258" t="s">
        <v>294</v>
      </c>
      <c r="D80" s="258"/>
      <c r="E80" s="258"/>
      <c r="F80" s="281" t="s">
        <v>291</v>
      </c>
      <c r="G80" s="282"/>
      <c r="H80" s="258" t="s">
        <v>295</v>
      </c>
      <c r="I80" s="258" t="s">
        <v>293</v>
      </c>
      <c r="J80" s="258">
        <v>120</v>
      </c>
      <c r="K80" s="272"/>
    </row>
    <row r="81" s="1" customFormat="1" ht="15" customHeight="1">
      <c r="B81" s="283"/>
      <c r="C81" s="258" t="s">
        <v>296</v>
      </c>
      <c r="D81" s="258"/>
      <c r="E81" s="258"/>
      <c r="F81" s="281" t="s">
        <v>297</v>
      </c>
      <c r="G81" s="282"/>
      <c r="H81" s="258" t="s">
        <v>298</v>
      </c>
      <c r="I81" s="258" t="s">
        <v>293</v>
      </c>
      <c r="J81" s="258">
        <v>50</v>
      </c>
      <c r="K81" s="272"/>
    </row>
    <row r="82" s="1" customFormat="1" ht="15" customHeight="1">
      <c r="B82" s="283"/>
      <c r="C82" s="258" t="s">
        <v>299</v>
      </c>
      <c r="D82" s="258"/>
      <c r="E82" s="258"/>
      <c r="F82" s="281" t="s">
        <v>291</v>
      </c>
      <c r="G82" s="282"/>
      <c r="H82" s="258" t="s">
        <v>300</v>
      </c>
      <c r="I82" s="258" t="s">
        <v>301</v>
      </c>
      <c r="J82" s="258"/>
      <c r="K82" s="272"/>
    </row>
    <row r="83" s="1" customFormat="1" ht="15" customHeight="1">
      <c r="B83" s="283"/>
      <c r="C83" s="284" t="s">
        <v>302</v>
      </c>
      <c r="D83" s="284"/>
      <c r="E83" s="284"/>
      <c r="F83" s="285" t="s">
        <v>297</v>
      </c>
      <c r="G83" s="284"/>
      <c r="H83" s="284" t="s">
        <v>303</v>
      </c>
      <c r="I83" s="284" t="s">
        <v>293</v>
      </c>
      <c r="J83" s="284">
        <v>15</v>
      </c>
      <c r="K83" s="272"/>
    </row>
    <row r="84" s="1" customFormat="1" ht="15" customHeight="1">
      <c r="B84" s="283"/>
      <c r="C84" s="284" t="s">
        <v>304</v>
      </c>
      <c r="D84" s="284"/>
      <c r="E84" s="284"/>
      <c r="F84" s="285" t="s">
        <v>297</v>
      </c>
      <c r="G84" s="284"/>
      <c r="H84" s="284" t="s">
        <v>305</v>
      </c>
      <c r="I84" s="284" t="s">
        <v>293</v>
      </c>
      <c r="J84" s="284">
        <v>15</v>
      </c>
      <c r="K84" s="272"/>
    </row>
    <row r="85" s="1" customFormat="1" ht="15" customHeight="1">
      <c r="B85" s="283"/>
      <c r="C85" s="284" t="s">
        <v>306</v>
      </c>
      <c r="D85" s="284"/>
      <c r="E85" s="284"/>
      <c r="F85" s="285" t="s">
        <v>297</v>
      </c>
      <c r="G85" s="284"/>
      <c r="H85" s="284" t="s">
        <v>307</v>
      </c>
      <c r="I85" s="284" t="s">
        <v>293</v>
      </c>
      <c r="J85" s="284">
        <v>20</v>
      </c>
      <c r="K85" s="272"/>
    </row>
    <row r="86" s="1" customFormat="1" ht="15" customHeight="1">
      <c r="B86" s="283"/>
      <c r="C86" s="284" t="s">
        <v>308</v>
      </c>
      <c r="D86" s="284"/>
      <c r="E86" s="284"/>
      <c r="F86" s="285" t="s">
        <v>297</v>
      </c>
      <c r="G86" s="284"/>
      <c r="H86" s="284" t="s">
        <v>309</v>
      </c>
      <c r="I86" s="284" t="s">
        <v>293</v>
      </c>
      <c r="J86" s="284">
        <v>20</v>
      </c>
      <c r="K86" s="272"/>
    </row>
    <row r="87" s="1" customFormat="1" ht="15" customHeight="1">
      <c r="B87" s="283"/>
      <c r="C87" s="258" t="s">
        <v>310</v>
      </c>
      <c r="D87" s="258"/>
      <c r="E87" s="258"/>
      <c r="F87" s="281" t="s">
        <v>297</v>
      </c>
      <c r="G87" s="282"/>
      <c r="H87" s="258" t="s">
        <v>311</v>
      </c>
      <c r="I87" s="258" t="s">
        <v>293</v>
      </c>
      <c r="J87" s="258">
        <v>50</v>
      </c>
      <c r="K87" s="272"/>
    </row>
    <row r="88" s="1" customFormat="1" ht="15" customHeight="1">
      <c r="B88" s="283"/>
      <c r="C88" s="258" t="s">
        <v>312</v>
      </c>
      <c r="D88" s="258"/>
      <c r="E88" s="258"/>
      <c r="F88" s="281" t="s">
        <v>297</v>
      </c>
      <c r="G88" s="282"/>
      <c r="H88" s="258" t="s">
        <v>313</v>
      </c>
      <c r="I88" s="258" t="s">
        <v>293</v>
      </c>
      <c r="J88" s="258">
        <v>20</v>
      </c>
      <c r="K88" s="272"/>
    </row>
    <row r="89" s="1" customFormat="1" ht="15" customHeight="1">
      <c r="B89" s="283"/>
      <c r="C89" s="258" t="s">
        <v>314</v>
      </c>
      <c r="D89" s="258"/>
      <c r="E89" s="258"/>
      <c r="F89" s="281" t="s">
        <v>297</v>
      </c>
      <c r="G89" s="282"/>
      <c r="H89" s="258" t="s">
        <v>315</v>
      </c>
      <c r="I89" s="258" t="s">
        <v>293</v>
      </c>
      <c r="J89" s="258">
        <v>20</v>
      </c>
      <c r="K89" s="272"/>
    </row>
    <row r="90" s="1" customFormat="1" ht="15" customHeight="1">
      <c r="B90" s="283"/>
      <c r="C90" s="258" t="s">
        <v>316</v>
      </c>
      <c r="D90" s="258"/>
      <c r="E90" s="258"/>
      <c r="F90" s="281" t="s">
        <v>297</v>
      </c>
      <c r="G90" s="282"/>
      <c r="H90" s="258" t="s">
        <v>317</v>
      </c>
      <c r="I90" s="258" t="s">
        <v>293</v>
      </c>
      <c r="J90" s="258">
        <v>50</v>
      </c>
      <c r="K90" s="272"/>
    </row>
    <row r="91" s="1" customFormat="1" ht="15" customHeight="1">
      <c r="B91" s="283"/>
      <c r="C91" s="258" t="s">
        <v>318</v>
      </c>
      <c r="D91" s="258"/>
      <c r="E91" s="258"/>
      <c r="F91" s="281" t="s">
        <v>297</v>
      </c>
      <c r="G91" s="282"/>
      <c r="H91" s="258" t="s">
        <v>318</v>
      </c>
      <c r="I91" s="258" t="s">
        <v>293</v>
      </c>
      <c r="J91" s="258">
        <v>50</v>
      </c>
      <c r="K91" s="272"/>
    </row>
    <row r="92" s="1" customFormat="1" ht="15" customHeight="1">
      <c r="B92" s="283"/>
      <c r="C92" s="258" t="s">
        <v>319</v>
      </c>
      <c r="D92" s="258"/>
      <c r="E92" s="258"/>
      <c r="F92" s="281" t="s">
        <v>297</v>
      </c>
      <c r="G92" s="282"/>
      <c r="H92" s="258" t="s">
        <v>320</v>
      </c>
      <c r="I92" s="258" t="s">
        <v>293</v>
      </c>
      <c r="J92" s="258">
        <v>255</v>
      </c>
      <c r="K92" s="272"/>
    </row>
    <row r="93" s="1" customFormat="1" ht="15" customHeight="1">
      <c r="B93" s="283"/>
      <c r="C93" s="258" t="s">
        <v>321</v>
      </c>
      <c r="D93" s="258"/>
      <c r="E93" s="258"/>
      <c r="F93" s="281" t="s">
        <v>291</v>
      </c>
      <c r="G93" s="282"/>
      <c r="H93" s="258" t="s">
        <v>322</v>
      </c>
      <c r="I93" s="258" t="s">
        <v>323</v>
      </c>
      <c r="J93" s="258"/>
      <c r="K93" s="272"/>
    </row>
    <row r="94" s="1" customFormat="1" ht="15" customHeight="1">
      <c r="B94" s="283"/>
      <c r="C94" s="258" t="s">
        <v>324</v>
      </c>
      <c r="D94" s="258"/>
      <c r="E94" s="258"/>
      <c r="F94" s="281" t="s">
        <v>291</v>
      </c>
      <c r="G94" s="282"/>
      <c r="H94" s="258" t="s">
        <v>325</v>
      </c>
      <c r="I94" s="258" t="s">
        <v>326</v>
      </c>
      <c r="J94" s="258"/>
      <c r="K94" s="272"/>
    </row>
    <row r="95" s="1" customFormat="1" ht="15" customHeight="1">
      <c r="B95" s="283"/>
      <c r="C95" s="258" t="s">
        <v>327</v>
      </c>
      <c r="D95" s="258"/>
      <c r="E95" s="258"/>
      <c r="F95" s="281" t="s">
        <v>291</v>
      </c>
      <c r="G95" s="282"/>
      <c r="H95" s="258" t="s">
        <v>327</v>
      </c>
      <c r="I95" s="258" t="s">
        <v>326</v>
      </c>
      <c r="J95" s="258"/>
      <c r="K95" s="272"/>
    </row>
    <row r="96" s="1" customFormat="1" ht="15" customHeight="1">
      <c r="B96" s="283"/>
      <c r="C96" s="258" t="s">
        <v>36</v>
      </c>
      <c r="D96" s="258"/>
      <c r="E96" s="258"/>
      <c r="F96" s="281" t="s">
        <v>291</v>
      </c>
      <c r="G96" s="282"/>
      <c r="H96" s="258" t="s">
        <v>328</v>
      </c>
      <c r="I96" s="258" t="s">
        <v>326</v>
      </c>
      <c r="J96" s="258"/>
      <c r="K96" s="272"/>
    </row>
    <row r="97" s="1" customFormat="1" ht="15" customHeight="1">
      <c r="B97" s="283"/>
      <c r="C97" s="258" t="s">
        <v>46</v>
      </c>
      <c r="D97" s="258"/>
      <c r="E97" s="258"/>
      <c r="F97" s="281" t="s">
        <v>291</v>
      </c>
      <c r="G97" s="282"/>
      <c r="H97" s="258" t="s">
        <v>329</v>
      </c>
      <c r="I97" s="258" t="s">
        <v>326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330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285</v>
      </c>
      <c r="D103" s="273"/>
      <c r="E103" s="273"/>
      <c r="F103" s="273" t="s">
        <v>286</v>
      </c>
      <c r="G103" s="274"/>
      <c r="H103" s="273" t="s">
        <v>52</v>
      </c>
      <c r="I103" s="273" t="s">
        <v>55</v>
      </c>
      <c r="J103" s="273" t="s">
        <v>287</v>
      </c>
      <c r="K103" s="272"/>
    </row>
    <row r="104" s="1" customFormat="1" ht="17.25" customHeight="1">
      <c r="B104" s="270"/>
      <c r="C104" s="275" t="s">
        <v>288</v>
      </c>
      <c r="D104" s="275"/>
      <c r="E104" s="275"/>
      <c r="F104" s="276" t="s">
        <v>289</v>
      </c>
      <c r="G104" s="277"/>
      <c r="H104" s="275"/>
      <c r="I104" s="275"/>
      <c r="J104" s="275" t="s">
        <v>290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51</v>
      </c>
      <c r="D106" s="280"/>
      <c r="E106" s="280"/>
      <c r="F106" s="281" t="s">
        <v>291</v>
      </c>
      <c r="G106" s="258"/>
      <c r="H106" s="258" t="s">
        <v>331</v>
      </c>
      <c r="I106" s="258" t="s">
        <v>293</v>
      </c>
      <c r="J106" s="258">
        <v>20</v>
      </c>
      <c r="K106" s="272"/>
    </row>
    <row r="107" s="1" customFormat="1" ht="15" customHeight="1">
      <c r="B107" s="270"/>
      <c r="C107" s="258" t="s">
        <v>294</v>
      </c>
      <c r="D107" s="258"/>
      <c r="E107" s="258"/>
      <c r="F107" s="281" t="s">
        <v>291</v>
      </c>
      <c r="G107" s="258"/>
      <c r="H107" s="258" t="s">
        <v>331</v>
      </c>
      <c r="I107" s="258" t="s">
        <v>293</v>
      </c>
      <c r="J107" s="258">
        <v>120</v>
      </c>
      <c r="K107" s="272"/>
    </row>
    <row r="108" s="1" customFormat="1" ht="15" customHeight="1">
      <c r="B108" s="283"/>
      <c r="C108" s="258" t="s">
        <v>296</v>
      </c>
      <c r="D108" s="258"/>
      <c r="E108" s="258"/>
      <c r="F108" s="281" t="s">
        <v>297</v>
      </c>
      <c r="G108" s="258"/>
      <c r="H108" s="258" t="s">
        <v>331</v>
      </c>
      <c r="I108" s="258" t="s">
        <v>293</v>
      </c>
      <c r="J108" s="258">
        <v>50</v>
      </c>
      <c r="K108" s="272"/>
    </row>
    <row r="109" s="1" customFormat="1" ht="15" customHeight="1">
      <c r="B109" s="283"/>
      <c r="C109" s="258" t="s">
        <v>299</v>
      </c>
      <c r="D109" s="258"/>
      <c r="E109" s="258"/>
      <c r="F109" s="281" t="s">
        <v>291</v>
      </c>
      <c r="G109" s="258"/>
      <c r="H109" s="258" t="s">
        <v>331</v>
      </c>
      <c r="I109" s="258" t="s">
        <v>301</v>
      </c>
      <c r="J109" s="258"/>
      <c r="K109" s="272"/>
    </row>
    <row r="110" s="1" customFormat="1" ht="15" customHeight="1">
      <c r="B110" s="283"/>
      <c r="C110" s="258" t="s">
        <v>310</v>
      </c>
      <c r="D110" s="258"/>
      <c r="E110" s="258"/>
      <c r="F110" s="281" t="s">
        <v>297</v>
      </c>
      <c r="G110" s="258"/>
      <c r="H110" s="258" t="s">
        <v>331</v>
      </c>
      <c r="I110" s="258" t="s">
        <v>293</v>
      </c>
      <c r="J110" s="258">
        <v>50</v>
      </c>
      <c r="K110" s="272"/>
    </row>
    <row r="111" s="1" customFormat="1" ht="15" customHeight="1">
      <c r="B111" s="283"/>
      <c r="C111" s="258" t="s">
        <v>318</v>
      </c>
      <c r="D111" s="258"/>
      <c r="E111" s="258"/>
      <c r="F111" s="281" t="s">
        <v>297</v>
      </c>
      <c r="G111" s="258"/>
      <c r="H111" s="258" t="s">
        <v>331</v>
      </c>
      <c r="I111" s="258" t="s">
        <v>293</v>
      </c>
      <c r="J111" s="258">
        <v>50</v>
      </c>
      <c r="K111" s="272"/>
    </row>
    <row r="112" s="1" customFormat="1" ht="15" customHeight="1">
      <c r="B112" s="283"/>
      <c r="C112" s="258" t="s">
        <v>316</v>
      </c>
      <c r="D112" s="258"/>
      <c r="E112" s="258"/>
      <c r="F112" s="281" t="s">
        <v>297</v>
      </c>
      <c r="G112" s="258"/>
      <c r="H112" s="258" t="s">
        <v>331</v>
      </c>
      <c r="I112" s="258" t="s">
        <v>293</v>
      </c>
      <c r="J112" s="258">
        <v>50</v>
      </c>
      <c r="K112" s="272"/>
    </row>
    <row r="113" s="1" customFormat="1" ht="15" customHeight="1">
      <c r="B113" s="283"/>
      <c r="C113" s="258" t="s">
        <v>51</v>
      </c>
      <c r="D113" s="258"/>
      <c r="E113" s="258"/>
      <c r="F113" s="281" t="s">
        <v>291</v>
      </c>
      <c r="G113" s="258"/>
      <c r="H113" s="258" t="s">
        <v>332</v>
      </c>
      <c r="I113" s="258" t="s">
        <v>293</v>
      </c>
      <c r="J113" s="258">
        <v>20</v>
      </c>
      <c r="K113" s="272"/>
    </row>
    <row r="114" s="1" customFormat="1" ht="15" customHeight="1">
      <c r="B114" s="283"/>
      <c r="C114" s="258" t="s">
        <v>333</v>
      </c>
      <c r="D114" s="258"/>
      <c r="E114" s="258"/>
      <c r="F114" s="281" t="s">
        <v>291</v>
      </c>
      <c r="G114" s="258"/>
      <c r="H114" s="258" t="s">
        <v>334</v>
      </c>
      <c r="I114" s="258" t="s">
        <v>293</v>
      </c>
      <c r="J114" s="258">
        <v>120</v>
      </c>
      <c r="K114" s="272"/>
    </row>
    <row r="115" s="1" customFormat="1" ht="15" customHeight="1">
      <c r="B115" s="283"/>
      <c r="C115" s="258" t="s">
        <v>36</v>
      </c>
      <c r="D115" s="258"/>
      <c r="E115" s="258"/>
      <c r="F115" s="281" t="s">
        <v>291</v>
      </c>
      <c r="G115" s="258"/>
      <c r="H115" s="258" t="s">
        <v>335</v>
      </c>
      <c r="I115" s="258" t="s">
        <v>326</v>
      </c>
      <c r="J115" s="258"/>
      <c r="K115" s="272"/>
    </row>
    <row r="116" s="1" customFormat="1" ht="15" customHeight="1">
      <c r="B116" s="283"/>
      <c r="C116" s="258" t="s">
        <v>46</v>
      </c>
      <c r="D116" s="258"/>
      <c r="E116" s="258"/>
      <c r="F116" s="281" t="s">
        <v>291</v>
      </c>
      <c r="G116" s="258"/>
      <c r="H116" s="258" t="s">
        <v>336</v>
      </c>
      <c r="I116" s="258" t="s">
        <v>326</v>
      </c>
      <c r="J116" s="258"/>
      <c r="K116" s="272"/>
    </row>
    <row r="117" s="1" customFormat="1" ht="15" customHeight="1">
      <c r="B117" s="283"/>
      <c r="C117" s="258" t="s">
        <v>55</v>
      </c>
      <c r="D117" s="258"/>
      <c r="E117" s="258"/>
      <c r="F117" s="281" t="s">
        <v>291</v>
      </c>
      <c r="G117" s="258"/>
      <c r="H117" s="258" t="s">
        <v>337</v>
      </c>
      <c r="I117" s="258" t="s">
        <v>338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339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285</v>
      </c>
      <c r="D123" s="273"/>
      <c r="E123" s="273"/>
      <c r="F123" s="273" t="s">
        <v>286</v>
      </c>
      <c r="G123" s="274"/>
      <c r="H123" s="273" t="s">
        <v>52</v>
      </c>
      <c r="I123" s="273" t="s">
        <v>55</v>
      </c>
      <c r="J123" s="273" t="s">
        <v>287</v>
      </c>
      <c r="K123" s="302"/>
    </row>
    <row r="124" s="1" customFormat="1" ht="17.25" customHeight="1">
      <c r="B124" s="301"/>
      <c r="C124" s="275" t="s">
        <v>288</v>
      </c>
      <c r="D124" s="275"/>
      <c r="E124" s="275"/>
      <c r="F124" s="276" t="s">
        <v>289</v>
      </c>
      <c r="G124" s="277"/>
      <c r="H124" s="275"/>
      <c r="I124" s="275"/>
      <c r="J124" s="275" t="s">
        <v>290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294</v>
      </c>
      <c r="D126" s="280"/>
      <c r="E126" s="280"/>
      <c r="F126" s="281" t="s">
        <v>291</v>
      </c>
      <c r="G126" s="258"/>
      <c r="H126" s="258" t="s">
        <v>331</v>
      </c>
      <c r="I126" s="258" t="s">
        <v>293</v>
      </c>
      <c r="J126" s="258">
        <v>120</v>
      </c>
      <c r="K126" s="306"/>
    </row>
    <row r="127" s="1" customFormat="1" ht="15" customHeight="1">
      <c r="B127" s="303"/>
      <c r="C127" s="258" t="s">
        <v>340</v>
      </c>
      <c r="D127" s="258"/>
      <c r="E127" s="258"/>
      <c r="F127" s="281" t="s">
        <v>291</v>
      </c>
      <c r="G127" s="258"/>
      <c r="H127" s="258" t="s">
        <v>341</v>
      </c>
      <c r="I127" s="258" t="s">
        <v>293</v>
      </c>
      <c r="J127" s="258" t="s">
        <v>342</v>
      </c>
      <c r="K127" s="306"/>
    </row>
    <row r="128" s="1" customFormat="1" ht="15" customHeight="1">
      <c r="B128" s="303"/>
      <c r="C128" s="258" t="s">
        <v>239</v>
      </c>
      <c r="D128" s="258"/>
      <c r="E128" s="258"/>
      <c r="F128" s="281" t="s">
        <v>291</v>
      </c>
      <c r="G128" s="258"/>
      <c r="H128" s="258" t="s">
        <v>343</v>
      </c>
      <c r="I128" s="258" t="s">
        <v>293</v>
      </c>
      <c r="J128" s="258" t="s">
        <v>342</v>
      </c>
      <c r="K128" s="306"/>
    </row>
    <row r="129" s="1" customFormat="1" ht="15" customHeight="1">
      <c r="B129" s="303"/>
      <c r="C129" s="258" t="s">
        <v>302</v>
      </c>
      <c r="D129" s="258"/>
      <c r="E129" s="258"/>
      <c r="F129" s="281" t="s">
        <v>297</v>
      </c>
      <c r="G129" s="258"/>
      <c r="H129" s="258" t="s">
        <v>303</v>
      </c>
      <c r="I129" s="258" t="s">
        <v>293</v>
      </c>
      <c r="J129" s="258">
        <v>15</v>
      </c>
      <c r="K129" s="306"/>
    </row>
    <row r="130" s="1" customFormat="1" ht="15" customHeight="1">
      <c r="B130" s="303"/>
      <c r="C130" s="284" t="s">
        <v>304</v>
      </c>
      <c r="D130" s="284"/>
      <c r="E130" s="284"/>
      <c r="F130" s="285" t="s">
        <v>297</v>
      </c>
      <c r="G130" s="284"/>
      <c r="H130" s="284" t="s">
        <v>305</v>
      </c>
      <c r="I130" s="284" t="s">
        <v>293</v>
      </c>
      <c r="J130" s="284">
        <v>15</v>
      </c>
      <c r="K130" s="306"/>
    </row>
    <row r="131" s="1" customFormat="1" ht="15" customHeight="1">
      <c r="B131" s="303"/>
      <c r="C131" s="284" t="s">
        <v>306</v>
      </c>
      <c r="D131" s="284"/>
      <c r="E131" s="284"/>
      <c r="F131" s="285" t="s">
        <v>297</v>
      </c>
      <c r="G131" s="284"/>
      <c r="H131" s="284" t="s">
        <v>307</v>
      </c>
      <c r="I131" s="284" t="s">
        <v>293</v>
      </c>
      <c r="J131" s="284">
        <v>20</v>
      </c>
      <c r="K131" s="306"/>
    </row>
    <row r="132" s="1" customFormat="1" ht="15" customHeight="1">
      <c r="B132" s="303"/>
      <c r="C132" s="284" t="s">
        <v>308</v>
      </c>
      <c r="D132" s="284"/>
      <c r="E132" s="284"/>
      <c r="F132" s="285" t="s">
        <v>297</v>
      </c>
      <c r="G132" s="284"/>
      <c r="H132" s="284" t="s">
        <v>309</v>
      </c>
      <c r="I132" s="284" t="s">
        <v>293</v>
      </c>
      <c r="J132" s="284">
        <v>20</v>
      </c>
      <c r="K132" s="306"/>
    </row>
    <row r="133" s="1" customFormat="1" ht="15" customHeight="1">
      <c r="B133" s="303"/>
      <c r="C133" s="258" t="s">
        <v>296</v>
      </c>
      <c r="D133" s="258"/>
      <c r="E133" s="258"/>
      <c r="F133" s="281" t="s">
        <v>297</v>
      </c>
      <c r="G133" s="258"/>
      <c r="H133" s="258" t="s">
        <v>331</v>
      </c>
      <c r="I133" s="258" t="s">
        <v>293</v>
      </c>
      <c r="J133" s="258">
        <v>50</v>
      </c>
      <c r="K133" s="306"/>
    </row>
    <row r="134" s="1" customFormat="1" ht="15" customHeight="1">
      <c r="B134" s="303"/>
      <c r="C134" s="258" t="s">
        <v>310</v>
      </c>
      <c r="D134" s="258"/>
      <c r="E134" s="258"/>
      <c r="F134" s="281" t="s">
        <v>297</v>
      </c>
      <c r="G134" s="258"/>
      <c r="H134" s="258" t="s">
        <v>331</v>
      </c>
      <c r="I134" s="258" t="s">
        <v>293</v>
      </c>
      <c r="J134" s="258">
        <v>50</v>
      </c>
      <c r="K134" s="306"/>
    </row>
    <row r="135" s="1" customFormat="1" ht="15" customHeight="1">
      <c r="B135" s="303"/>
      <c r="C135" s="258" t="s">
        <v>316</v>
      </c>
      <c r="D135" s="258"/>
      <c r="E135" s="258"/>
      <c r="F135" s="281" t="s">
        <v>297</v>
      </c>
      <c r="G135" s="258"/>
      <c r="H135" s="258" t="s">
        <v>331</v>
      </c>
      <c r="I135" s="258" t="s">
        <v>293</v>
      </c>
      <c r="J135" s="258">
        <v>50</v>
      </c>
      <c r="K135" s="306"/>
    </row>
    <row r="136" s="1" customFormat="1" ht="15" customHeight="1">
      <c r="B136" s="303"/>
      <c r="C136" s="258" t="s">
        <v>318</v>
      </c>
      <c r="D136" s="258"/>
      <c r="E136" s="258"/>
      <c r="F136" s="281" t="s">
        <v>297</v>
      </c>
      <c r="G136" s="258"/>
      <c r="H136" s="258" t="s">
        <v>331</v>
      </c>
      <c r="I136" s="258" t="s">
        <v>293</v>
      </c>
      <c r="J136" s="258">
        <v>50</v>
      </c>
      <c r="K136" s="306"/>
    </row>
    <row r="137" s="1" customFormat="1" ht="15" customHeight="1">
      <c r="B137" s="303"/>
      <c r="C137" s="258" t="s">
        <v>319</v>
      </c>
      <c r="D137" s="258"/>
      <c r="E137" s="258"/>
      <c r="F137" s="281" t="s">
        <v>297</v>
      </c>
      <c r="G137" s="258"/>
      <c r="H137" s="258" t="s">
        <v>344</v>
      </c>
      <c r="I137" s="258" t="s">
        <v>293</v>
      </c>
      <c r="J137" s="258">
        <v>255</v>
      </c>
      <c r="K137" s="306"/>
    </row>
    <row r="138" s="1" customFormat="1" ht="15" customHeight="1">
      <c r="B138" s="303"/>
      <c r="C138" s="258" t="s">
        <v>321</v>
      </c>
      <c r="D138" s="258"/>
      <c r="E138" s="258"/>
      <c r="F138" s="281" t="s">
        <v>291</v>
      </c>
      <c r="G138" s="258"/>
      <c r="H138" s="258" t="s">
        <v>345</v>
      </c>
      <c r="I138" s="258" t="s">
        <v>323</v>
      </c>
      <c r="J138" s="258"/>
      <c r="K138" s="306"/>
    </row>
    <row r="139" s="1" customFormat="1" ht="15" customHeight="1">
      <c r="B139" s="303"/>
      <c r="C139" s="258" t="s">
        <v>324</v>
      </c>
      <c r="D139" s="258"/>
      <c r="E139" s="258"/>
      <c r="F139" s="281" t="s">
        <v>291</v>
      </c>
      <c r="G139" s="258"/>
      <c r="H139" s="258" t="s">
        <v>346</v>
      </c>
      <c r="I139" s="258" t="s">
        <v>326</v>
      </c>
      <c r="J139" s="258"/>
      <c r="K139" s="306"/>
    </row>
    <row r="140" s="1" customFormat="1" ht="15" customHeight="1">
      <c r="B140" s="303"/>
      <c r="C140" s="258" t="s">
        <v>327</v>
      </c>
      <c r="D140" s="258"/>
      <c r="E140" s="258"/>
      <c r="F140" s="281" t="s">
        <v>291</v>
      </c>
      <c r="G140" s="258"/>
      <c r="H140" s="258" t="s">
        <v>327</v>
      </c>
      <c r="I140" s="258" t="s">
        <v>326</v>
      </c>
      <c r="J140" s="258"/>
      <c r="K140" s="306"/>
    </row>
    <row r="141" s="1" customFormat="1" ht="15" customHeight="1">
      <c r="B141" s="303"/>
      <c r="C141" s="258" t="s">
        <v>36</v>
      </c>
      <c r="D141" s="258"/>
      <c r="E141" s="258"/>
      <c r="F141" s="281" t="s">
        <v>291</v>
      </c>
      <c r="G141" s="258"/>
      <c r="H141" s="258" t="s">
        <v>347</v>
      </c>
      <c r="I141" s="258" t="s">
        <v>326</v>
      </c>
      <c r="J141" s="258"/>
      <c r="K141" s="306"/>
    </row>
    <row r="142" s="1" customFormat="1" ht="15" customHeight="1">
      <c r="B142" s="303"/>
      <c r="C142" s="258" t="s">
        <v>348</v>
      </c>
      <c r="D142" s="258"/>
      <c r="E142" s="258"/>
      <c r="F142" s="281" t="s">
        <v>291</v>
      </c>
      <c r="G142" s="258"/>
      <c r="H142" s="258" t="s">
        <v>349</v>
      </c>
      <c r="I142" s="258" t="s">
        <v>326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350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285</v>
      </c>
      <c r="D148" s="273"/>
      <c r="E148" s="273"/>
      <c r="F148" s="273" t="s">
        <v>286</v>
      </c>
      <c r="G148" s="274"/>
      <c r="H148" s="273" t="s">
        <v>52</v>
      </c>
      <c r="I148" s="273" t="s">
        <v>55</v>
      </c>
      <c r="J148" s="273" t="s">
        <v>287</v>
      </c>
      <c r="K148" s="272"/>
    </row>
    <row r="149" s="1" customFormat="1" ht="17.25" customHeight="1">
      <c r="B149" s="270"/>
      <c r="C149" s="275" t="s">
        <v>288</v>
      </c>
      <c r="D149" s="275"/>
      <c r="E149" s="275"/>
      <c r="F149" s="276" t="s">
        <v>289</v>
      </c>
      <c r="G149" s="277"/>
      <c r="H149" s="275"/>
      <c r="I149" s="275"/>
      <c r="J149" s="275" t="s">
        <v>290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294</v>
      </c>
      <c r="D151" s="258"/>
      <c r="E151" s="258"/>
      <c r="F151" s="311" t="s">
        <v>291</v>
      </c>
      <c r="G151" s="258"/>
      <c r="H151" s="310" t="s">
        <v>331</v>
      </c>
      <c r="I151" s="310" t="s">
        <v>293</v>
      </c>
      <c r="J151" s="310">
        <v>120</v>
      </c>
      <c r="K151" s="306"/>
    </row>
    <row r="152" s="1" customFormat="1" ht="15" customHeight="1">
      <c r="B152" s="283"/>
      <c r="C152" s="310" t="s">
        <v>340</v>
      </c>
      <c r="D152" s="258"/>
      <c r="E152" s="258"/>
      <c r="F152" s="311" t="s">
        <v>291</v>
      </c>
      <c r="G152" s="258"/>
      <c r="H152" s="310" t="s">
        <v>351</v>
      </c>
      <c r="I152" s="310" t="s">
        <v>293</v>
      </c>
      <c r="J152" s="310" t="s">
        <v>342</v>
      </c>
      <c r="K152" s="306"/>
    </row>
    <row r="153" s="1" customFormat="1" ht="15" customHeight="1">
      <c r="B153" s="283"/>
      <c r="C153" s="310" t="s">
        <v>239</v>
      </c>
      <c r="D153" s="258"/>
      <c r="E153" s="258"/>
      <c r="F153" s="311" t="s">
        <v>291</v>
      </c>
      <c r="G153" s="258"/>
      <c r="H153" s="310" t="s">
        <v>352</v>
      </c>
      <c r="I153" s="310" t="s">
        <v>293</v>
      </c>
      <c r="J153" s="310" t="s">
        <v>342</v>
      </c>
      <c r="K153" s="306"/>
    </row>
    <row r="154" s="1" customFormat="1" ht="15" customHeight="1">
      <c r="B154" s="283"/>
      <c r="C154" s="310" t="s">
        <v>296</v>
      </c>
      <c r="D154" s="258"/>
      <c r="E154" s="258"/>
      <c r="F154" s="311" t="s">
        <v>297</v>
      </c>
      <c r="G154" s="258"/>
      <c r="H154" s="310" t="s">
        <v>331</v>
      </c>
      <c r="I154" s="310" t="s">
        <v>293</v>
      </c>
      <c r="J154" s="310">
        <v>50</v>
      </c>
      <c r="K154" s="306"/>
    </row>
    <row r="155" s="1" customFormat="1" ht="15" customHeight="1">
      <c r="B155" s="283"/>
      <c r="C155" s="310" t="s">
        <v>299</v>
      </c>
      <c r="D155" s="258"/>
      <c r="E155" s="258"/>
      <c r="F155" s="311" t="s">
        <v>291</v>
      </c>
      <c r="G155" s="258"/>
      <c r="H155" s="310" t="s">
        <v>331</v>
      </c>
      <c r="I155" s="310" t="s">
        <v>301</v>
      </c>
      <c r="J155" s="310"/>
      <c r="K155" s="306"/>
    </row>
    <row r="156" s="1" customFormat="1" ht="15" customHeight="1">
      <c r="B156" s="283"/>
      <c r="C156" s="310" t="s">
        <v>310</v>
      </c>
      <c r="D156" s="258"/>
      <c r="E156" s="258"/>
      <c r="F156" s="311" t="s">
        <v>297</v>
      </c>
      <c r="G156" s="258"/>
      <c r="H156" s="310" t="s">
        <v>331</v>
      </c>
      <c r="I156" s="310" t="s">
        <v>293</v>
      </c>
      <c r="J156" s="310">
        <v>50</v>
      </c>
      <c r="K156" s="306"/>
    </row>
    <row r="157" s="1" customFormat="1" ht="15" customHeight="1">
      <c r="B157" s="283"/>
      <c r="C157" s="310" t="s">
        <v>318</v>
      </c>
      <c r="D157" s="258"/>
      <c r="E157" s="258"/>
      <c r="F157" s="311" t="s">
        <v>297</v>
      </c>
      <c r="G157" s="258"/>
      <c r="H157" s="310" t="s">
        <v>331</v>
      </c>
      <c r="I157" s="310" t="s">
        <v>293</v>
      </c>
      <c r="J157" s="310">
        <v>50</v>
      </c>
      <c r="K157" s="306"/>
    </row>
    <row r="158" s="1" customFormat="1" ht="15" customHeight="1">
      <c r="B158" s="283"/>
      <c r="C158" s="310" t="s">
        <v>316</v>
      </c>
      <c r="D158" s="258"/>
      <c r="E158" s="258"/>
      <c r="F158" s="311" t="s">
        <v>297</v>
      </c>
      <c r="G158" s="258"/>
      <c r="H158" s="310" t="s">
        <v>331</v>
      </c>
      <c r="I158" s="310" t="s">
        <v>293</v>
      </c>
      <c r="J158" s="310">
        <v>50</v>
      </c>
      <c r="K158" s="306"/>
    </row>
    <row r="159" s="1" customFormat="1" ht="15" customHeight="1">
      <c r="B159" s="283"/>
      <c r="C159" s="310" t="s">
        <v>84</v>
      </c>
      <c r="D159" s="258"/>
      <c r="E159" s="258"/>
      <c r="F159" s="311" t="s">
        <v>291</v>
      </c>
      <c r="G159" s="258"/>
      <c r="H159" s="310" t="s">
        <v>353</v>
      </c>
      <c r="I159" s="310" t="s">
        <v>293</v>
      </c>
      <c r="J159" s="310" t="s">
        <v>354</v>
      </c>
      <c r="K159" s="306"/>
    </row>
    <row r="160" s="1" customFormat="1" ht="15" customHeight="1">
      <c r="B160" s="283"/>
      <c r="C160" s="310" t="s">
        <v>355</v>
      </c>
      <c r="D160" s="258"/>
      <c r="E160" s="258"/>
      <c r="F160" s="311" t="s">
        <v>291</v>
      </c>
      <c r="G160" s="258"/>
      <c r="H160" s="310" t="s">
        <v>356</v>
      </c>
      <c r="I160" s="310" t="s">
        <v>326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357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285</v>
      </c>
      <c r="D166" s="273"/>
      <c r="E166" s="273"/>
      <c r="F166" s="273" t="s">
        <v>286</v>
      </c>
      <c r="G166" s="315"/>
      <c r="H166" s="316" t="s">
        <v>52</v>
      </c>
      <c r="I166" s="316" t="s">
        <v>55</v>
      </c>
      <c r="J166" s="273" t="s">
        <v>287</v>
      </c>
      <c r="K166" s="250"/>
    </row>
    <row r="167" s="1" customFormat="1" ht="17.25" customHeight="1">
      <c r="B167" s="251"/>
      <c r="C167" s="275" t="s">
        <v>288</v>
      </c>
      <c r="D167" s="275"/>
      <c r="E167" s="275"/>
      <c r="F167" s="276" t="s">
        <v>289</v>
      </c>
      <c r="G167" s="317"/>
      <c r="H167" s="318"/>
      <c r="I167" s="318"/>
      <c r="J167" s="275" t="s">
        <v>290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294</v>
      </c>
      <c r="D169" s="258"/>
      <c r="E169" s="258"/>
      <c r="F169" s="281" t="s">
        <v>291</v>
      </c>
      <c r="G169" s="258"/>
      <c r="H169" s="258" t="s">
        <v>331</v>
      </c>
      <c r="I169" s="258" t="s">
        <v>293</v>
      </c>
      <c r="J169" s="258">
        <v>120</v>
      </c>
      <c r="K169" s="306"/>
    </row>
    <row r="170" s="1" customFormat="1" ht="15" customHeight="1">
      <c r="B170" s="283"/>
      <c r="C170" s="258" t="s">
        <v>340</v>
      </c>
      <c r="D170" s="258"/>
      <c r="E170" s="258"/>
      <c r="F170" s="281" t="s">
        <v>291</v>
      </c>
      <c r="G170" s="258"/>
      <c r="H170" s="258" t="s">
        <v>341</v>
      </c>
      <c r="I170" s="258" t="s">
        <v>293</v>
      </c>
      <c r="J170" s="258" t="s">
        <v>342</v>
      </c>
      <c r="K170" s="306"/>
    </row>
    <row r="171" s="1" customFormat="1" ht="15" customHeight="1">
      <c r="B171" s="283"/>
      <c r="C171" s="258" t="s">
        <v>239</v>
      </c>
      <c r="D171" s="258"/>
      <c r="E171" s="258"/>
      <c r="F171" s="281" t="s">
        <v>291</v>
      </c>
      <c r="G171" s="258"/>
      <c r="H171" s="258" t="s">
        <v>358</v>
      </c>
      <c r="I171" s="258" t="s">
        <v>293</v>
      </c>
      <c r="J171" s="258" t="s">
        <v>342</v>
      </c>
      <c r="K171" s="306"/>
    </row>
    <row r="172" s="1" customFormat="1" ht="15" customHeight="1">
      <c r="B172" s="283"/>
      <c r="C172" s="258" t="s">
        <v>296</v>
      </c>
      <c r="D172" s="258"/>
      <c r="E172" s="258"/>
      <c r="F172" s="281" t="s">
        <v>297</v>
      </c>
      <c r="G172" s="258"/>
      <c r="H172" s="258" t="s">
        <v>358</v>
      </c>
      <c r="I172" s="258" t="s">
        <v>293</v>
      </c>
      <c r="J172" s="258">
        <v>50</v>
      </c>
      <c r="K172" s="306"/>
    </row>
    <row r="173" s="1" customFormat="1" ht="15" customHeight="1">
      <c r="B173" s="283"/>
      <c r="C173" s="258" t="s">
        <v>299</v>
      </c>
      <c r="D173" s="258"/>
      <c r="E173" s="258"/>
      <c r="F173" s="281" t="s">
        <v>291</v>
      </c>
      <c r="G173" s="258"/>
      <c r="H173" s="258" t="s">
        <v>358</v>
      </c>
      <c r="I173" s="258" t="s">
        <v>301</v>
      </c>
      <c r="J173" s="258"/>
      <c r="K173" s="306"/>
    </row>
    <row r="174" s="1" customFormat="1" ht="15" customHeight="1">
      <c r="B174" s="283"/>
      <c r="C174" s="258" t="s">
        <v>310</v>
      </c>
      <c r="D174" s="258"/>
      <c r="E174" s="258"/>
      <c r="F174" s="281" t="s">
        <v>297</v>
      </c>
      <c r="G174" s="258"/>
      <c r="H174" s="258" t="s">
        <v>358</v>
      </c>
      <c r="I174" s="258" t="s">
        <v>293</v>
      </c>
      <c r="J174" s="258">
        <v>50</v>
      </c>
      <c r="K174" s="306"/>
    </row>
    <row r="175" s="1" customFormat="1" ht="15" customHeight="1">
      <c r="B175" s="283"/>
      <c r="C175" s="258" t="s">
        <v>318</v>
      </c>
      <c r="D175" s="258"/>
      <c r="E175" s="258"/>
      <c r="F175" s="281" t="s">
        <v>297</v>
      </c>
      <c r="G175" s="258"/>
      <c r="H175" s="258" t="s">
        <v>358</v>
      </c>
      <c r="I175" s="258" t="s">
        <v>293</v>
      </c>
      <c r="J175" s="258">
        <v>50</v>
      </c>
      <c r="K175" s="306"/>
    </row>
    <row r="176" s="1" customFormat="1" ht="15" customHeight="1">
      <c r="B176" s="283"/>
      <c r="C176" s="258" t="s">
        <v>316</v>
      </c>
      <c r="D176" s="258"/>
      <c r="E176" s="258"/>
      <c r="F176" s="281" t="s">
        <v>297</v>
      </c>
      <c r="G176" s="258"/>
      <c r="H176" s="258" t="s">
        <v>358</v>
      </c>
      <c r="I176" s="258" t="s">
        <v>293</v>
      </c>
      <c r="J176" s="258">
        <v>50</v>
      </c>
      <c r="K176" s="306"/>
    </row>
    <row r="177" s="1" customFormat="1" ht="15" customHeight="1">
      <c r="B177" s="283"/>
      <c r="C177" s="258" t="s">
        <v>92</v>
      </c>
      <c r="D177" s="258"/>
      <c r="E177" s="258"/>
      <c r="F177" s="281" t="s">
        <v>291</v>
      </c>
      <c r="G177" s="258"/>
      <c r="H177" s="258" t="s">
        <v>359</v>
      </c>
      <c r="I177" s="258" t="s">
        <v>360</v>
      </c>
      <c r="J177" s="258"/>
      <c r="K177" s="306"/>
    </row>
    <row r="178" s="1" customFormat="1" ht="15" customHeight="1">
      <c r="B178" s="283"/>
      <c r="C178" s="258" t="s">
        <v>55</v>
      </c>
      <c r="D178" s="258"/>
      <c r="E178" s="258"/>
      <c r="F178" s="281" t="s">
        <v>291</v>
      </c>
      <c r="G178" s="258"/>
      <c r="H178" s="258" t="s">
        <v>361</v>
      </c>
      <c r="I178" s="258" t="s">
        <v>362</v>
      </c>
      <c r="J178" s="258">
        <v>1</v>
      </c>
      <c r="K178" s="306"/>
    </row>
    <row r="179" s="1" customFormat="1" ht="15" customHeight="1">
      <c r="B179" s="283"/>
      <c r="C179" s="258" t="s">
        <v>51</v>
      </c>
      <c r="D179" s="258"/>
      <c r="E179" s="258"/>
      <c r="F179" s="281" t="s">
        <v>291</v>
      </c>
      <c r="G179" s="258"/>
      <c r="H179" s="258" t="s">
        <v>363</v>
      </c>
      <c r="I179" s="258" t="s">
        <v>293</v>
      </c>
      <c r="J179" s="258">
        <v>20</v>
      </c>
      <c r="K179" s="306"/>
    </row>
    <row r="180" s="1" customFormat="1" ht="15" customHeight="1">
      <c r="B180" s="283"/>
      <c r="C180" s="258" t="s">
        <v>52</v>
      </c>
      <c r="D180" s="258"/>
      <c r="E180" s="258"/>
      <c r="F180" s="281" t="s">
        <v>291</v>
      </c>
      <c r="G180" s="258"/>
      <c r="H180" s="258" t="s">
        <v>364</v>
      </c>
      <c r="I180" s="258" t="s">
        <v>293</v>
      </c>
      <c r="J180" s="258">
        <v>255</v>
      </c>
      <c r="K180" s="306"/>
    </row>
    <row r="181" s="1" customFormat="1" ht="15" customHeight="1">
      <c r="B181" s="283"/>
      <c r="C181" s="258" t="s">
        <v>93</v>
      </c>
      <c r="D181" s="258"/>
      <c r="E181" s="258"/>
      <c r="F181" s="281" t="s">
        <v>291</v>
      </c>
      <c r="G181" s="258"/>
      <c r="H181" s="258" t="s">
        <v>255</v>
      </c>
      <c r="I181" s="258" t="s">
        <v>293</v>
      </c>
      <c r="J181" s="258">
        <v>10</v>
      </c>
      <c r="K181" s="306"/>
    </row>
    <row r="182" s="1" customFormat="1" ht="15" customHeight="1">
      <c r="B182" s="283"/>
      <c r="C182" s="258" t="s">
        <v>94</v>
      </c>
      <c r="D182" s="258"/>
      <c r="E182" s="258"/>
      <c r="F182" s="281" t="s">
        <v>291</v>
      </c>
      <c r="G182" s="258"/>
      <c r="H182" s="258" t="s">
        <v>365</v>
      </c>
      <c r="I182" s="258" t="s">
        <v>326</v>
      </c>
      <c r="J182" s="258"/>
      <c r="K182" s="306"/>
    </row>
    <row r="183" s="1" customFormat="1" ht="15" customHeight="1">
      <c r="B183" s="283"/>
      <c r="C183" s="258" t="s">
        <v>366</v>
      </c>
      <c r="D183" s="258"/>
      <c r="E183" s="258"/>
      <c r="F183" s="281" t="s">
        <v>291</v>
      </c>
      <c r="G183" s="258"/>
      <c r="H183" s="258" t="s">
        <v>367</v>
      </c>
      <c r="I183" s="258" t="s">
        <v>326</v>
      </c>
      <c r="J183" s="258"/>
      <c r="K183" s="306"/>
    </row>
    <row r="184" s="1" customFormat="1" ht="15" customHeight="1">
      <c r="B184" s="283"/>
      <c r="C184" s="258" t="s">
        <v>355</v>
      </c>
      <c r="D184" s="258"/>
      <c r="E184" s="258"/>
      <c r="F184" s="281" t="s">
        <v>291</v>
      </c>
      <c r="G184" s="258"/>
      <c r="H184" s="258" t="s">
        <v>368</v>
      </c>
      <c r="I184" s="258" t="s">
        <v>326</v>
      </c>
      <c r="J184" s="258"/>
      <c r="K184" s="306"/>
    </row>
    <row r="185" s="1" customFormat="1" ht="15" customHeight="1">
      <c r="B185" s="283"/>
      <c r="C185" s="258" t="s">
        <v>96</v>
      </c>
      <c r="D185" s="258"/>
      <c r="E185" s="258"/>
      <c r="F185" s="281" t="s">
        <v>297</v>
      </c>
      <c r="G185" s="258"/>
      <c r="H185" s="258" t="s">
        <v>369</v>
      </c>
      <c r="I185" s="258" t="s">
        <v>293</v>
      </c>
      <c r="J185" s="258">
        <v>50</v>
      </c>
      <c r="K185" s="306"/>
    </row>
    <row r="186" s="1" customFormat="1" ht="15" customHeight="1">
      <c r="B186" s="283"/>
      <c r="C186" s="258" t="s">
        <v>370</v>
      </c>
      <c r="D186" s="258"/>
      <c r="E186" s="258"/>
      <c r="F186" s="281" t="s">
        <v>297</v>
      </c>
      <c r="G186" s="258"/>
      <c r="H186" s="258" t="s">
        <v>371</v>
      </c>
      <c r="I186" s="258" t="s">
        <v>372</v>
      </c>
      <c r="J186" s="258"/>
      <c r="K186" s="306"/>
    </row>
    <row r="187" s="1" customFormat="1" ht="15" customHeight="1">
      <c r="B187" s="283"/>
      <c r="C187" s="258" t="s">
        <v>373</v>
      </c>
      <c r="D187" s="258"/>
      <c r="E187" s="258"/>
      <c r="F187" s="281" t="s">
        <v>297</v>
      </c>
      <c r="G187" s="258"/>
      <c r="H187" s="258" t="s">
        <v>374</v>
      </c>
      <c r="I187" s="258" t="s">
        <v>372</v>
      </c>
      <c r="J187" s="258"/>
      <c r="K187" s="306"/>
    </row>
    <row r="188" s="1" customFormat="1" ht="15" customHeight="1">
      <c r="B188" s="283"/>
      <c r="C188" s="258" t="s">
        <v>375</v>
      </c>
      <c r="D188" s="258"/>
      <c r="E188" s="258"/>
      <c r="F188" s="281" t="s">
        <v>297</v>
      </c>
      <c r="G188" s="258"/>
      <c r="H188" s="258" t="s">
        <v>376</v>
      </c>
      <c r="I188" s="258" t="s">
        <v>372</v>
      </c>
      <c r="J188" s="258"/>
      <c r="K188" s="306"/>
    </row>
    <row r="189" s="1" customFormat="1" ht="15" customHeight="1">
      <c r="B189" s="283"/>
      <c r="C189" s="319" t="s">
        <v>377</v>
      </c>
      <c r="D189" s="258"/>
      <c r="E189" s="258"/>
      <c r="F189" s="281" t="s">
        <v>297</v>
      </c>
      <c r="G189" s="258"/>
      <c r="H189" s="258" t="s">
        <v>378</v>
      </c>
      <c r="I189" s="258" t="s">
        <v>379</v>
      </c>
      <c r="J189" s="320" t="s">
        <v>380</v>
      </c>
      <c r="K189" s="306"/>
    </row>
    <row r="190" s="15" customFormat="1" ht="15" customHeight="1">
      <c r="B190" s="321"/>
      <c r="C190" s="322" t="s">
        <v>381</v>
      </c>
      <c r="D190" s="323"/>
      <c r="E190" s="323"/>
      <c r="F190" s="324" t="s">
        <v>297</v>
      </c>
      <c r="G190" s="323"/>
      <c r="H190" s="323" t="s">
        <v>382</v>
      </c>
      <c r="I190" s="323" t="s">
        <v>379</v>
      </c>
      <c r="J190" s="325" t="s">
        <v>380</v>
      </c>
      <c r="K190" s="326"/>
    </row>
    <row r="191" s="1" customFormat="1" ht="15" customHeight="1">
      <c r="B191" s="283"/>
      <c r="C191" s="319" t="s">
        <v>40</v>
      </c>
      <c r="D191" s="258"/>
      <c r="E191" s="258"/>
      <c r="F191" s="281" t="s">
        <v>291</v>
      </c>
      <c r="G191" s="258"/>
      <c r="H191" s="255" t="s">
        <v>383</v>
      </c>
      <c r="I191" s="258" t="s">
        <v>384</v>
      </c>
      <c r="J191" s="258"/>
      <c r="K191" s="306"/>
    </row>
    <row r="192" s="1" customFormat="1" ht="15" customHeight="1">
      <c r="B192" s="283"/>
      <c r="C192" s="319" t="s">
        <v>385</v>
      </c>
      <c r="D192" s="258"/>
      <c r="E192" s="258"/>
      <c r="F192" s="281" t="s">
        <v>291</v>
      </c>
      <c r="G192" s="258"/>
      <c r="H192" s="258" t="s">
        <v>386</v>
      </c>
      <c r="I192" s="258" t="s">
        <v>326</v>
      </c>
      <c r="J192" s="258"/>
      <c r="K192" s="306"/>
    </row>
    <row r="193" s="1" customFormat="1" ht="15" customHeight="1">
      <c r="B193" s="283"/>
      <c r="C193" s="319" t="s">
        <v>387</v>
      </c>
      <c r="D193" s="258"/>
      <c r="E193" s="258"/>
      <c r="F193" s="281" t="s">
        <v>291</v>
      </c>
      <c r="G193" s="258"/>
      <c r="H193" s="258" t="s">
        <v>388</v>
      </c>
      <c r="I193" s="258" t="s">
        <v>326</v>
      </c>
      <c r="J193" s="258"/>
      <c r="K193" s="306"/>
    </row>
    <row r="194" s="1" customFormat="1" ht="15" customHeight="1">
      <c r="B194" s="283"/>
      <c r="C194" s="319" t="s">
        <v>389</v>
      </c>
      <c r="D194" s="258"/>
      <c r="E194" s="258"/>
      <c r="F194" s="281" t="s">
        <v>297</v>
      </c>
      <c r="G194" s="258"/>
      <c r="H194" s="258" t="s">
        <v>390</v>
      </c>
      <c r="I194" s="258" t="s">
        <v>326</v>
      </c>
      <c r="J194" s="258"/>
      <c r="K194" s="306"/>
    </row>
    <row r="195" s="1" customFormat="1" ht="15" customHeight="1">
      <c r="B195" s="312"/>
      <c r="C195" s="327"/>
      <c r="D195" s="292"/>
      <c r="E195" s="292"/>
      <c r="F195" s="292"/>
      <c r="G195" s="292"/>
      <c r="H195" s="292"/>
      <c r="I195" s="292"/>
      <c r="J195" s="292"/>
      <c r="K195" s="313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94"/>
      <c r="C197" s="304"/>
      <c r="D197" s="304"/>
      <c r="E197" s="304"/>
      <c r="F197" s="314"/>
      <c r="G197" s="304"/>
      <c r="H197" s="304"/>
      <c r="I197" s="304"/>
      <c r="J197" s="304"/>
      <c r="K197" s="294"/>
    </row>
    <row r="198" s="1" customFormat="1" ht="18.75" customHeight="1"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</row>
    <row r="199" s="1" customFormat="1" ht="13.5">
      <c r="B199" s="245"/>
      <c r="C199" s="246"/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1">
      <c r="B200" s="248"/>
      <c r="C200" s="249" t="s">
        <v>391</v>
      </c>
      <c r="D200" s="249"/>
      <c r="E200" s="249"/>
      <c r="F200" s="249"/>
      <c r="G200" s="249"/>
      <c r="H200" s="249"/>
      <c r="I200" s="249"/>
      <c r="J200" s="249"/>
      <c r="K200" s="250"/>
    </row>
    <row r="201" s="1" customFormat="1" ht="25.5" customHeight="1">
      <c r="B201" s="248"/>
      <c r="C201" s="328" t="s">
        <v>392</v>
      </c>
      <c r="D201" s="328"/>
      <c r="E201" s="328"/>
      <c r="F201" s="328" t="s">
        <v>393</v>
      </c>
      <c r="G201" s="329"/>
      <c r="H201" s="328" t="s">
        <v>394</v>
      </c>
      <c r="I201" s="328"/>
      <c r="J201" s="328"/>
      <c r="K201" s="250"/>
    </row>
    <row r="202" s="1" customFormat="1" ht="5.25" customHeight="1">
      <c r="B202" s="283"/>
      <c r="C202" s="278"/>
      <c r="D202" s="278"/>
      <c r="E202" s="278"/>
      <c r="F202" s="278"/>
      <c r="G202" s="304"/>
      <c r="H202" s="278"/>
      <c r="I202" s="278"/>
      <c r="J202" s="278"/>
      <c r="K202" s="306"/>
    </row>
    <row r="203" s="1" customFormat="1" ht="15" customHeight="1">
      <c r="B203" s="283"/>
      <c r="C203" s="258" t="s">
        <v>384</v>
      </c>
      <c r="D203" s="258"/>
      <c r="E203" s="258"/>
      <c r="F203" s="281" t="s">
        <v>41</v>
      </c>
      <c r="G203" s="258"/>
      <c r="H203" s="258" t="s">
        <v>395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42</v>
      </c>
      <c r="G204" s="258"/>
      <c r="H204" s="258" t="s">
        <v>396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397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43</v>
      </c>
      <c r="G206" s="258"/>
      <c r="H206" s="258" t="s">
        <v>398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 t="s">
        <v>44</v>
      </c>
      <c r="G207" s="258"/>
      <c r="H207" s="258" t="s">
        <v>399</v>
      </c>
      <c r="I207" s="258"/>
      <c r="J207" s="258"/>
      <c r="K207" s="306"/>
    </row>
    <row r="208" s="1" customFormat="1" ht="15" customHeight="1">
      <c r="B208" s="283"/>
      <c r="C208" s="258"/>
      <c r="D208" s="258"/>
      <c r="E208" s="258"/>
      <c r="F208" s="281"/>
      <c r="G208" s="258"/>
      <c r="H208" s="258"/>
      <c r="I208" s="258"/>
      <c r="J208" s="258"/>
      <c r="K208" s="306"/>
    </row>
    <row r="209" s="1" customFormat="1" ht="15" customHeight="1">
      <c r="B209" s="283"/>
      <c r="C209" s="258" t="s">
        <v>338</v>
      </c>
      <c r="D209" s="258"/>
      <c r="E209" s="258"/>
      <c r="F209" s="281" t="s">
        <v>77</v>
      </c>
      <c r="G209" s="258"/>
      <c r="H209" s="258" t="s">
        <v>400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233</v>
      </c>
      <c r="G210" s="258"/>
      <c r="H210" s="258" t="s">
        <v>234</v>
      </c>
      <c r="I210" s="258"/>
      <c r="J210" s="258"/>
      <c r="K210" s="306"/>
    </row>
    <row r="211" s="1" customFormat="1" ht="15" customHeight="1">
      <c r="B211" s="283"/>
      <c r="C211" s="258"/>
      <c r="D211" s="258"/>
      <c r="E211" s="258"/>
      <c r="F211" s="281" t="s">
        <v>231</v>
      </c>
      <c r="G211" s="258"/>
      <c r="H211" s="258" t="s">
        <v>401</v>
      </c>
      <c r="I211" s="258"/>
      <c r="J211" s="258"/>
      <c r="K211" s="306"/>
    </row>
    <row r="212" s="1" customFormat="1" ht="15" customHeight="1">
      <c r="B212" s="330"/>
      <c r="C212" s="258"/>
      <c r="D212" s="258"/>
      <c r="E212" s="258"/>
      <c r="F212" s="281" t="s">
        <v>235</v>
      </c>
      <c r="G212" s="319"/>
      <c r="H212" s="310" t="s">
        <v>236</v>
      </c>
      <c r="I212" s="310"/>
      <c r="J212" s="310"/>
      <c r="K212" s="331"/>
    </row>
    <row r="213" s="1" customFormat="1" ht="15" customHeight="1">
      <c r="B213" s="330"/>
      <c r="C213" s="258"/>
      <c r="D213" s="258"/>
      <c r="E213" s="258"/>
      <c r="F213" s="281" t="s">
        <v>237</v>
      </c>
      <c r="G213" s="319"/>
      <c r="H213" s="310" t="s">
        <v>402</v>
      </c>
      <c r="I213" s="310"/>
      <c r="J213" s="310"/>
      <c r="K213" s="331"/>
    </row>
    <row r="214" s="1" customFormat="1" ht="15" customHeight="1">
      <c r="B214" s="330"/>
      <c r="C214" s="258"/>
      <c r="D214" s="258"/>
      <c r="E214" s="258"/>
      <c r="F214" s="281"/>
      <c r="G214" s="319"/>
      <c r="H214" s="310"/>
      <c r="I214" s="310"/>
      <c r="J214" s="310"/>
      <c r="K214" s="331"/>
    </row>
    <row r="215" s="1" customFormat="1" ht="15" customHeight="1">
      <c r="B215" s="330"/>
      <c r="C215" s="258" t="s">
        <v>362</v>
      </c>
      <c r="D215" s="258"/>
      <c r="E215" s="258"/>
      <c r="F215" s="281">
        <v>1</v>
      </c>
      <c r="G215" s="319"/>
      <c r="H215" s="310" t="s">
        <v>403</v>
      </c>
      <c r="I215" s="310"/>
      <c r="J215" s="310"/>
      <c r="K215" s="331"/>
    </row>
    <row r="216" s="1" customFormat="1" ht="15" customHeight="1">
      <c r="B216" s="330"/>
      <c r="C216" s="258"/>
      <c r="D216" s="258"/>
      <c r="E216" s="258"/>
      <c r="F216" s="281">
        <v>2</v>
      </c>
      <c r="G216" s="319"/>
      <c r="H216" s="310" t="s">
        <v>404</v>
      </c>
      <c r="I216" s="310"/>
      <c r="J216" s="310"/>
      <c r="K216" s="331"/>
    </row>
    <row r="217" s="1" customFormat="1" ht="15" customHeight="1">
      <c r="B217" s="330"/>
      <c r="C217" s="258"/>
      <c r="D217" s="258"/>
      <c r="E217" s="258"/>
      <c r="F217" s="281">
        <v>3</v>
      </c>
      <c r="G217" s="319"/>
      <c r="H217" s="310" t="s">
        <v>405</v>
      </c>
      <c r="I217" s="310"/>
      <c r="J217" s="310"/>
      <c r="K217" s="331"/>
    </row>
    <row r="218" s="1" customFormat="1" ht="15" customHeight="1">
      <c r="B218" s="330"/>
      <c r="C218" s="258"/>
      <c r="D218" s="258"/>
      <c r="E218" s="258"/>
      <c r="F218" s="281">
        <v>4</v>
      </c>
      <c r="G218" s="319"/>
      <c r="H218" s="310" t="s">
        <v>406</v>
      </c>
      <c r="I218" s="310"/>
      <c r="J218" s="310"/>
      <c r="K218" s="331"/>
    </row>
    <row r="219" s="1" customFormat="1" ht="12.75" customHeight="1">
      <c r="B219" s="332"/>
      <c r="C219" s="333"/>
      <c r="D219" s="333"/>
      <c r="E219" s="333"/>
      <c r="F219" s="333"/>
      <c r="G219" s="333"/>
      <c r="H219" s="333"/>
      <c r="I219" s="333"/>
      <c r="J219" s="333"/>
      <c r="K219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DESKTOP-5U84FGR\uživatel</dc:creator>
  <cp:lastModifiedBy>DESKTOP-5U84FGR\uživatel</cp:lastModifiedBy>
  <dcterms:created xsi:type="dcterms:W3CDTF">2024-03-13T09:14:29Z</dcterms:created>
  <dcterms:modified xsi:type="dcterms:W3CDTF">2024-03-13T09:14:31Z</dcterms:modified>
</cp:coreProperties>
</file>