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okumenty\Výzvy\2024\"/>
    </mc:Choice>
  </mc:AlternateContent>
  <xr:revisionPtr revIDLastSave="0" documentId="13_ncr:1_{261164F1-A562-4D87-94DE-E317BCB0A9E5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Stavba!$I$56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Pol'!$A$1:$Y$54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G41" i="1"/>
  <c r="F41" i="1"/>
  <c r="H41" i="1" s="1"/>
  <c r="I41" i="1" s="1"/>
  <c r="G40" i="1"/>
  <c r="F40" i="1"/>
  <c r="G39" i="1"/>
  <c r="F39" i="1"/>
  <c r="G44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17" i="12"/>
  <c r="V17" i="12"/>
  <c r="Q17" i="12"/>
  <c r="O17" i="12"/>
  <c r="M17" i="12"/>
  <c r="K17" i="12"/>
  <c r="I17" i="12"/>
  <c r="G39" i="12"/>
  <c r="V39" i="12"/>
  <c r="Q39" i="12"/>
  <c r="O39" i="12"/>
  <c r="M39" i="12"/>
  <c r="K39" i="12"/>
  <c r="I39" i="12"/>
  <c r="G10" i="12"/>
  <c r="M10" i="12" s="1"/>
  <c r="AB10" i="12" s="1"/>
  <c r="I10" i="12"/>
  <c r="K10" i="12"/>
  <c r="O10" i="12"/>
  <c r="Q10" i="12"/>
  <c r="V10" i="12"/>
  <c r="AE10" i="12" s="1"/>
  <c r="Z10" i="12"/>
  <c r="AA10" i="12"/>
  <c r="AC10" i="12"/>
  <c r="AD10" i="12"/>
  <c r="AF10" i="12"/>
  <c r="G11" i="12"/>
  <c r="M11" i="12" s="1"/>
  <c r="AB11" i="12" s="1"/>
  <c r="I11" i="12"/>
  <c r="Z11" i="12" s="1"/>
  <c r="K11" i="12"/>
  <c r="O11" i="12"/>
  <c r="Q11" i="12"/>
  <c r="AD11" i="12" s="1"/>
  <c r="V11" i="12"/>
  <c r="AE11" i="12" s="1"/>
  <c r="AA11" i="12"/>
  <c r="AC11" i="12"/>
  <c r="AF11" i="12"/>
  <c r="G12" i="12"/>
  <c r="I12" i="12"/>
  <c r="K12" i="12"/>
  <c r="AA12" i="12" s="1"/>
  <c r="M12" i="12"/>
  <c r="AB12" i="12" s="1"/>
  <c r="O12" i="12"/>
  <c r="Q12" i="12"/>
  <c r="V12" i="12"/>
  <c r="AE12" i="12" s="1"/>
  <c r="Z12" i="12"/>
  <c r="AC12" i="12"/>
  <c r="AD12" i="12"/>
  <c r="AF12" i="12"/>
  <c r="G13" i="12"/>
  <c r="M13" i="12" s="1"/>
  <c r="AB13" i="12" s="1"/>
  <c r="I13" i="12"/>
  <c r="Z13" i="12" s="1"/>
  <c r="K13" i="12"/>
  <c r="O13" i="12"/>
  <c r="AC13" i="12" s="1"/>
  <c r="Q13" i="12"/>
  <c r="AD13" i="12" s="1"/>
  <c r="V13" i="12"/>
  <c r="AA13" i="12"/>
  <c r="AE13" i="12"/>
  <c r="AF13" i="12"/>
  <c r="G14" i="12"/>
  <c r="AF14" i="12" s="1"/>
  <c r="I14" i="12"/>
  <c r="K14" i="12"/>
  <c r="M14" i="12"/>
  <c r="AB14" i="12" s="1"/>
  <c r="O14" i="12"/>
  <c r="AC14" i="12" s="1"/>
  <c r="Q14" i="12"/>
  <c r="V14" i="12"/>
  <c r="AE14" i="12" s="1"/>
  <c r="Z14" i="12"/>
  <c r="AA14" i="12"/>
  <c r="AD14" i="12"/>
  <c r="G15" i="12"/>
  <c r="M15" i="12" s="1"/>
  <c r="AB15" i="12" s="1"/>
  <c r="I15" i="12"/>
  <c r="Z15" i="12" s="1"/>
  <c r="K15" i="12"/>
  <c r="O15" i="12"/>
  <c r="Q15" i="12"/>
  <c r="AD15" i="12" s="1"/>
  <c r="V15" i="12"/>
  <c r="AE15" i="12" s="1"/>
  <c r="AA15" i="12"/>
  <c r="AC15" i="12"/>
  <c r="AF15" i="12"/>
  <c r="G16" i="12"/>
  <c r="AF16" i="12" s="1"/>
  <c r="I16" i="12"/>
  <c r="K16" i="12"/>
  <c r="AA16" i="12" s="1"/>
  <c r="M16" i="12"/>
  <c r="AB16" i="12" s="1"/>
  <c r="O16" i="12"/>
  <c r="Q16" i="12"/>
  <c r="V16" i="12"/>
  <c r="AE16" i="12" s="1"/>
  <c r="Z16" i="12"/>
  <c r="AC16" i="12"/>
  <c r="AD16" i="12"/>
  <c r="G18" i="12"/>
  <c r="M18" i="12" s="1"/>
  <c r="AB18" i="12" s="1"/>
  <c r="I18" i="12"/>
  <c r="Z18" i="12" s="1"/>
  <c r="K18" i="12"/>
  <c r="O18" i="12"/>
  <c r="AC18" i="12" s="1"/>
  <c r="Q18" i="12"/>
  <c r="AD18" i="12" s="1"/>
  <c r="V18" i="12"/>
  <c r="AA18" i="12"/>
  <c r="AE18" i="12"/>
  <c r="AF18" i="12"/>
  <c r="G19" i="12"/>
  <c r="AF19" i="12" s="1"/>
  <c r="I19" i="12"/>
  <c r="K19" i="12"/>
  <c r="AA19" i="12" s="1"/>
  <c r="M19" i="12"/>
  <c r="AB19" i="12" s="1"/>
  <c r="O19" i="12"/>
  <c r="Q19" i="12"/>
  <c r="V19" i="12"/>
  <c r="AE19" i="12" s="1"/>
  <c r="Z19" i="12"/>
  <c r="AC19" i="12"/>
  <c r="AD19" i="12"/>
  <c r="G20" i="12"/>
  <c r="M20" i="12" s="1"/>
  <c r="AB20" i="12" s="1"/>
  <c r="I20" i="12"/>
  <c r="Z20" i="12" s="1"/>
  <c r="K20" i="12"/>
  <c r="O20" i="12"/>
  <c r="AC20" i="12" s="1"/>
  <c r="Q20" i="12"/>
  <c r="AD20" i="12" s="1"/>
  <c r="V20" i="12"/>
  <c r="AA20" i="12"/>
  <c r="AE20" i="12"/>
  <c r="AF20" i="12"/>
  <c r="G21" i="12"/>
  <c r="AF21" i="12" s="1"/>
  <c r="I21" i="12"/>
  <c r="K21" i="12"/>
  <c r="AA21" i="12" s="1"/>
  <c r="M21" i="12"/>
  <c r="AB21" i="12" s="1"/>
  <c r="O21" i="12"/>
  <c r="Q21" i="12"/>
  <c r="V21" i="12"/>
  <c r="AE21" i="12" s="1"/>
  <c r="Z21" i="12"/>
  <c r="AC21" i="12"/>
  <c r="AD21" i="12"/>
  <c r="G22" i="12"/>
  <c r="M22" i="12" s="1"/>
  <c r="AB22" i="12" s="1"/>
  <c r="I22" i="12"/>
  <c r="Z22" i="12" s="1"/>
  <c r="K22" i="12"/>
  <c r="O22" i="12"/>
  <c r="AC22" i="12" s="1"/>
  <c r="Q22" i="12"/>
  <c r="AD22" i="12" s="1"/>
  <c r="V22" i="12"/>
  <c r="AA22" i="12"/>
  <c r="AE22" i="12"/>
  <c r="AF22" i="12"/>
  <c r="G23" i="12"/>
  <c r="AF23" i="12" s="1"/>
  <c r="I23" i="12"/>
  <c r="K23" i="12"/>
  <c r="AA23" i="12" s="1"/>
  <c r="M23" i="12"/>
  <c r="AB23" i="12" s="1"/>
  <c r="O23" i="12"/>
  <c r="Q23" i="12"/>
  <c r="V23" i="12"/>
  <c r="AE23" i="12" s="1"/>
  <c r="Z23" i="12"/>
  <c r="AC23" i="12"/>
  <c r="AD23" i="12"/>
  <c r="G24" i="12"/>
  <c r="M24" i="12" s="1"/>
  <c r="AB24" i="12" s="1"/>
  <c r="I24" i="12"/>
  <c r="Z24" i="12" s="1"/>
  <c r="K24" i="12"/>
  <c r="O24" i="12"/>
  <c r="AC24" i="12" s="1"/>
  <c r="Q24" i="12"/>
  <c r="AD24" i="12" s="1"/>
  <c r="V24" i="12"/>
  <c r="AA24" i="12"/>
  <c r="AE24" i="12"/>
  <c r="AF24" i="12"/>
  <c r="G25" i="12"/>
  <c r="AF25" i="12" s="1"/>
  <c r="I25" i="12"/>
  <c r="K25" i="12"/>
  <c r="AA25" i="12" s="1"/>
  <c r="M25" i="12"/>
  <c r="AB25" i="12" s="1"/>
  <c r="O25" i="12"/>
  <c r="Q25" i="12"/>
  <c r="V25" i="12"/>
  <c r="AE25" i="12" s="1"/>
  <c r="Z25" i="12"/>
  <c r="AC25" i="12"/>
  <c r="AD25" i="12"/>
  <c r="G26" i="12"/>
  <c r="M26" i="12" s="1"/>
  <c r="AB26" i="12" s="1"/>
  <c r="I26" i="12"/>
  <c r="Z26" i="12" s="1"/>
  <c r="K26" i="12"/>
  <c r="O26" i="12"/>
  <c r="AC26" i="12" s="1"/>
  <c r="Q26" i="12"/>
  <c r="AD26" i="12" s="1"/>
  <c r="V26" i="12"/>
  <c r="AA26" i="12"/>
  <c r="AE26" i="12"/>
  <c r="AF26" i="12"/>
  <c r="G27" i="12"/>
  <c r="AF27" i="12" s="1"/>
  <c r="I27" i="12"/>
  <c r="K27" i="12"/>
  <c r="AA27" i="12" s="1"/>
  <c r="M27" i="12"/>
  <c r="AB27" i="12" s="1"/>
  <c r="O27" i="12"/>
  <c r="Q27" i="12"/>
  <c r="V27" i="12"/>
  <c r="Z27" i="12"/>
  <c r="AC27" i="12"/>
  <c r="AD27" i="12"/>
  <c r="AE27" i="12"/>
  <c r="G28" i="12"/>
  <c r="M28" i="12" s="1"/>
  <c r="AB28" i="12" s="1"/>
  <c r="I28" i="12"/>
  <c r="Z28" i="12" s="1"/>
  <c r="K28" i="12"/>
  <c r="O28" i="12"/>
  <c r="AC28" i="12" s="1"/>
  <c r="Q28" i="12"/>
  <c r="AD28" i="12" s="1"/>
  <c r="V28" i="12"/>
  <c r="AA28" i="12"/>
  <c r="AE28" i="12"/>
  <c r="AF28" i="12"/>
  <c r="G29" i="12"/>
  <c r="AF29" i="12" s="1"/>
  <c r="I29" i="12"/>
  <c r="K29" i="12"/>
  <c r="AA29" i="12" s="1"/>
  <c r="M29" i="12"/>
  <c r="AB29" i="12" s="1"/>
  <c r="O29" i="12"/>
  <c r="AC29" i="12" s="1"/>
  <c r="Q29" i="12"/>
  <c r="V29" i="12"/>
  <c r="Z29" i="12"/>
  <c r="AD29" i="12"/>
  <c r="AE29" i="12"/>
  <c r="G30" i="12"/>
  <c r="M30" i="12" s="1"/>
  <c r="AB30" i="12" s="1"/>
  <c r="I30" i="12"/>
  <c r="Z30" i="12" s="1"/>
  <c r="K30" i="12"/>
  <c r="O30" i="12"/>
  <c r="AC30" i="12" s="1"/>
  <c r="Q30" i="12"/>
  <c r="AD30" i="12" s="1"/>
  <c r="V30" i="12"/>
  <c r="AA30" i="12"/>
  <c r="AE30" i="12"/>
  <c r="AF30" i="12"/>
  <c r="G31" i="12"/>
  <c r="M31" i="12" s="1"/>
  <c r="AB31" i="12" s="1"/>
  <c r="I31" i="12"/>
  <c r="K31" i="12"/>
  <c r="AA31" i="12" s="1"/>
  <c r="O31" i="12"/>
  <c r="Q31" i="12"/>
  <c r="V31" i="12"/>
  <c r="AE31" i="12" s="1"/>
  <c r="Z31" i="12"/>
  <c r="AC31" i="12"/>
  <c r="AD31" i="12"/>
  <c r="G32" i="12"/>
  <c r="M32" i="12" s="1"/>
  <c r="AB32" i="12" s="1"/>
  <c r="I32" i="12"/>
  <c r="Z32" i="12" s="1"/>
  <c r="K32" i="12"/>
  <c r="O32" i="12"/>
  <c r="AC32" i="12" s="1"/>
  <c r="Q32" i="12"/>
  <c r="AD32" i="12" s="1"/>
  <c r="V32" i="12"/>
  <c r="AA32" i="12"/>
  <c r="AE32" i="12"/>
  <c r="G33" i="12"/>
  <c r="AF33" i="12" s="1"/>
  <c r="I33" i="12"/>
  <c r="K33" i="12"/>
  <c r="M33" i="12"/>
  <c r="AB33" i="12" s="1"/>
  <c r="O33" i="12"/>
  <c r="AC33" i="12" s="1"/>
  <c r="Q33" i="12"/>
  <c r="V33" i="12"/>
  <c r="Z33" i="12"/>
  <c r="AA33" i="12"/>
  <c r="AD33" i="12"/>
  <c r="AE33" i="12"/>
  <c r="G34" i="12"/>
  <c r="M34" i="12" s="1"/>
  <c r="AB34" i="12" s="1"/>
  <c r="I34" i="12"/>
  <c r="Z34" i="12" s="1"/>
  <c r="K34" i="12"/>
  <c r="AA34" i="12" s="1"/>
  <c r="O34" i="12"/>
  <c r="Q34" i="12"/>
  <c r="AD34" i="12" s="1"/>
  <c r="V34" i="12"/>
  <c r="AC34" i="12"/>
  <c r="AE34" i="12"/>
  <c r="AF34" i="12"/>
  <c r="G35" i="12"/>
  <c r="M35" i="12" s="1"/>
  <c r="AB35" i="12" s="1"/>
  <c r="I35" i="12"/>
  <c r="K35" i="12"/>
  <c r="AA35" i="12" s="1"/>
  <c r="O35" i="12"/>
  <c r="AC35" i="12" s="1"/>
  <c r="Q35" i="12"/>
  <c r="V35" i="12"/>
  <c r="Z35" i="12"/>
  <c r="AD35" i="12"/>
  <c r="AE35" i="12"/>
  <c r="G36" i="12"/>
  <c r="M36" i="12" s="1"/>
  <c r="AB36" i="12" s="1"/>
  <c r="I36" i="12"/>
  <c r="Z36" i="12" s="1"/>
  <c r="K36" i="12"/>
  <c r="AA36" i="12" s="1"/>
  <c r="O36" i="12"/>
  <c r="AC36" i="12" s="1"/>
  <c r="Q36" i="12"/>
  <c r="AD36" i="12" s="1"/>
  <c r="V36" i="12"/>
  <c r="AE36" i="12" s="1"/>
  <c r="G37" i="12"/>
  <c r="AF37" i="12" s="1"/>
  <c r="I37" i="12"/>
  <c r="K37" i="12"/>
  <c r="M37" i="12"/>
  <c r="AB37" i="12" s="1"/>
  <c r="O37" i="12"/>
  <c r="Q37" i="12"/>
  <c r="V37" i="12"/>
  <c r="AE37" i="12" s="1"/>
  <c r="Z37" i="12"/>
  <c r="AA37" i="12"/>
  <c r="AC37" i="12"/>
  <c r="AD37" i="12"/>
  <c r="G38" i="12"/>
  <c r="M38" i="12" s="1"/>
  <c r="AB38" i="12" s="1"/>
  <c r="I38" i="12"/>
  <c r="Z38" i="12" s="1"/>
  <c r="K38" i="12"/>
  <c r="AA38" i="12" s="1"/>
  <c r="O38" i="12"/>
  <c r="Q38" i="12"/>
  <c r="AD38" i="12" s="1"/>
  <c r="V38" i="12"/>
  <c r="AC38" i="12"/>
  <c r="AE38" i="12"/>
  <c r="AF38" i="12"/>
  <c r="G40" i="12"/>
  <c r="M40" i="12" s="1"/>
  <c r="AB40" i="12" s="1"/>
  <c r="I40" i="12"/>
  <c r="K40" i="12"/>
  <c r="AA40" i="12" s="1"/>
  <c r="O40" i="12"/>
  <c r="AC40" i="12" s="1"/>
  <c r="Q40" i="12"/>
  <c r="V40" i="12"/>
  <c r="Z40" i="12"/>
  <c r="AD40" i="12"/>
  <c r="AE40" i="12"/>
  <c r="G41" i="12"/>
  <c r="M41" i="12" s="1"/>
  <c r="AB41" i="12" s="1"/>
  <c r="I41" i="12"/>
  <c r="Z41" i="12" s="1"/>
  <c r="K41" i="12"/>
  <c r="AA41" i="12" s="1"/>
  <c r="O41" i="12"/>
  <c r="Q41" i="12"/>
  <c r="AD41" i="12" s="1"/>
  <c r="V41" i="12"/>
  <c r="AE41" i="12" s="1"/>
  <c r="AC41" i="12"/>
  <c r="G42" i="12"/>
  <c r="AF42" i="12" s="1"/>
  <c r="I42" i="12"/>
  <c r="K42" i="12"/>
  <c r="M42" i="12"/>
  <c r="AB42" i="12" s="1"/>
  <c r="O42" i="12"/>
  <c r="AC42" i="12" s="1"/>
  <c r="Q42" i="12"/>
  <c r="V42" i="12"/>
  <c r="Z42" i="12"/>
  <c r="AA42" i="12"/>
  <c r="AD42" i="12"/>
  <c r="AE42" i="12"/>
  <c r="AE44" i="12"/>
  <c r="AF44" i="12"/>
  <c r="I56" i="1"/>
  <c r="J53" i="1" s="1"/>
  <c r="F42" i="1"/>
  <c r="G42" i="1"/>
  <c r="G25" i="1" s="1"/>
  <c r="A25" i="1" s="1"/>
  <c r="H40" i="1"/>
  <c r="I40" i="1" s="1"/>
  <c r="H39" i="1"/>
  <c r="H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54" i="1" l="1"/>
  <c r="J55" i="1"/>
  <c r="J52" i="1"/>
  <c r="J56" i="1" s="1"/>
  <c r="A26" i="1"/>
  <c r="G26" i="1"/>
  <c r="G28" i="1"/>
  <c r="G23" i="1"/>
  <c r="AF40" i="12"/>
  <c r="AF35" i="12"/>
  <c r="AF31" i="12"/>
  <c r="AF41" i="12"/>
  <c r="AF36" i="12"/>
  <c r="AF32" i="12"/>
  <c r="I39" i="1"/>
  <c r="I42" i="1" s="1"/>
  <c r="A23" i="1" l="1"/>
  <c r="J39" i="1"/>
  <c r="J42" i="1" s="1"/>
  <c r="J41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vala</author>
  </authors>
  <commentList>
    <comment ref="S6" authorId="0" shapeId="0" xr:uid="{51D24602-7A47-41B3-A296-0FD7DCCFC4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B6571E-FF3B-4174-A4B7-D3DFA4B6F9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<sst xmlns="http://schemas.openxmlformats.org/spreadsheetml/2006/main" count="417" uniqueCount="188">
  <si>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</si>
  <si>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</si>
  <si>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</si>
  <si>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</si>
  <si>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</si>
  <si>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</si>
  <si>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</si>
  <si>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</si>
  <si>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</si>
  <si>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</si>
  <si>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</si>
  <si>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</si>
  <si>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</si>
  <si>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</si>
  <si>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</si>
  <si>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</si>
  <si>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</si>
  <si>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</si>
  <si>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</si>
  <si>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</si>
  <si>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</si>
  <si>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</si>
  <si>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</si>
  <si>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</si>
  <si>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</si>
  <si>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</si>
  <si>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</si>
  <si>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</si>
  <si>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</si>
  <si>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</si>
  <si>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</si>
  <si>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</si>
  <si>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</si>
  <si>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</si>
  <si>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</si>
  <si>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</si>
  <si>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</si>
  <si>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</si>
  <si>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</si>
  <si>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</si>
  <si>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</si>
  <si>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</si>
  <si>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</si>
  <si>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</si>
  <si>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Výmněna osvětlení</t>
  </si>
  <si>
    <t>Objekt:</t>
  </si>
  <si>
    <t>Rozpočet:</t>
  </si>
  <si>
    <t>132/2023</t>
  </si>
  <si>
    <t>Výměna osvětlení budovy "A a B" Obchodní akademie a Hotelové školy Třebíč</t>
  </si>
  <si>
    <t>Obchodní akademie Dr. Albína Bráfa, Hotelová škola a Jazyková škola s právem státní jazykové zkoušky</t>
  </si>
  <si>
    <t>Sirotčí 63/4</t>
  </si>
  <si>
    <t>Třebíč-Jejkov</t>
  </si>
  <si>
    <t>67401</t>
  </si>
  <si>
    <t>66610699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</si>
  <si>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</si>
  <si>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</si>
  <si>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</si>
  <si>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</si>
  <si>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</si>
  <si>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</si>
  <si>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</si>
  <si>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</si>
  <si>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</si>
  <si>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#POPS</t>
  </si>
  <si>
    <t>Popis stavby: 132/2023 - Výměna osvětlení budovy "A a B" Obchodní akademie a Hotelové školy Třebíč</t>
  </si>
  <si>
    <t>#POPO</t>
  </si>
  <si>
    <t>Popis objektu: 01 - Výmněna osvětlení</t>
  </si>
  <si>
    <t>#POPR</t>
  </si>
  <si>
    <t>Popis rozpočtu: 01 - Výmněna osvětlení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</si>
  <si>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</si>
  <si>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</si>
  <si>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</si>
  <si>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</si>
  <si>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</si>
  <si>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</si>
  <si>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</si>
  <si>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</si>
  <si>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#TypZaznamu#</t>
  </si>
  <si>
    <t>Energetická studie osvětlení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</si>
  <si>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</si>
  <si>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</si>
  <si>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</si>
  <si>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</si>
  <si>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</si>
  <si>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</si>
  <si>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</si>
  <si>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</si>
  <si>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</si>
  <si>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</si>
  <si>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</si>
  <si>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</si>
  <si>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</si>
  <si>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</si>
  <si>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</si>
  <si>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</si>
  <si>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</si>
  <si>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</si>
  <si>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</si>
  <si>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</si>
  <si>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</si>
  <si>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</si>
  <si>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</si>
  <si>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</si>
  <si>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</si>
  <si>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</si>
  <si>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</si>
  <si>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650101521R001</t>
  </si>
  <si>
    <t>Montáž LED svítidla přisazeného</t>
  </si>
  <si>
    <t>kus</t>
  </si>
  <si>
    <t>Vlastní</t>
  </si>
  <si>
    <t>RTS 23/ II</t>
  </si>
  <si>
    <t>Práce</t>
  </si>
  <si>
    <t>Běžná</t>
  </si>
  <si>
    <t>POL1_</t>
  </si>
  <si>
    <t>650801113R00R</t>
  </si>
  <si>
    <t>Demontáž svítidla stropního</t>
  </si>
  <si>
    <t>13232654321</t>
  </si>
  <si>
    <t>Likvdace svítidla</t>
  </si>
  <si>
    <t xml:space="preserve">ks    </t>
  </si>
  <si>
    <t>Kalkul</t>
  </si>
  <si>
    <t>210110001R00</t>
  </si>
  <si>
    <t>Spínač nástěnný jednopól.- řaz. 1, obyč.prostředí</t>
  </si>
  <si>
    <t>RTS 24/ I</t>
  </si>
  <si>
    <t>650012271R00</t>
  </si>
  <si>
    <t>Montáž krabice lištové se zapojením</t>
  </si>
  <si>
    <t>210010091R00</t>
  </si>
  <si>
    <t>Lišta hranatá bezhalogenová do šířky 40 mm</t>
  </si>
  <si>
    <t>m</t>
  </si>
  <si>
    <t>210810045R00</t>
  </si>
  <si>
    <t>Kabel CYKY 3 x 1,5 mm2 pevně uložený</t>
  </si>
  <si>
    <t>A</t>
  </si>
  <si>
    <t>Svítidlo A - LED panel, UGR&lt;19, hliníkový rámeček, mikroprizmatický kryt, čtverec 600x600mm 35W, 4500lm, 4000K, IP40</t>
  </si>
  <si>
    <t>Indiv</t>
  </si>
  <si>
    <t>POL3_</t>
  </si>
  <si>
    <t>B</t>
  </si>
  <si>
    <t>Svítidlo B - Závěsné/přisazené, LED svítidlo, matná ALDP mřížka, UGR&lt;19 1210x238x52mm, 37W, 4450lm, 4000K, IP20</t>
  </si>
  <si>
    <t>C</t>
  </si>
  <si>
    <t>Svítidlo C - Závěsné/přisazené, LED svítidlo, matná ALDP mřížka, UGR&lt;19 1210x238x52mm, 26W, 3300lm, 4000K, IP20</t>
  </si>
  <si>
    <t>D</t>
  </si>
  <si>
    <t>Svítidlo D - Přisazené/závěsné, LED svítidlo, opálový kryt 1210x238x52mm, 38W, 4400lm, 4000K, IP40</t>
  </si>
  <si>
    <t>D+NZ</t>
  </si>
  <si>
    <t>Svítidlo D+NZ - Přisazené/závěsné, LED svítidlo, opálový kryt, nouzový zdroj 1210x238x52mm, 38W, 4400lm, 4000K, IP40</t>
  </si>
  <si>
    <t>E</t>
  </si>
  <si>
    <t>Svítidlo E - Přisazené LED svítidlo, opálový PMMA kryt, průměr 480mm 34W, 3900lm, 4000K, IP40</t>
  </si>
  <si>
    <t>F</t>
  </si>
  <si>
    <t>Svítidlo F - Závěsné/přisazené, LED svítidlo, matná ALDP mřížka, UGR&lt;19 1210x238x52mm, 41W, 5350lm, 4000K, IP20</t>
  </si>
  <si>
    <t>G</t>
  </si>
  <si>
    <t>Svítidlo G - Závěsné/přisazené, LED svítidlo, matná ALDP mřížka, UGR&lt;19 1510x153x52mm, 30W, 3500lm, 4000K, IP20</t>
  </si>
  <si>
    <t>H</t>
  </si>
  <si>
    <t>Svítidlo H - Závěsné/přisazené, LED svítidlo, matná ALDP mřížka, UGR&lt;19 1210x153x52mm, 19W, 2250lm, 4000K, IP20</t>
  </si>
  <si>
    <t>I</t>
  </si>
  <si>
    <t>Svítidlo I - Závěsné/přisazené, LED asymetrické svítidlo 1195x100x68mm, 35W, 4500lm, 4000K, IP20</t>
  </si>
  <si>
    <t>J</t>
  </si>
  <si>
    <t>Svítidlo J - Přisazené/závěsné, LED svítidlo, opálový kryt 1510x238x52mm, 44W, 5400lm, 4000K, IP40</t>
  </si>
  <si>
    <t>34535400R</t>
  </si>
  <si>
    <t>Přístroj spínače jednopólového, řazení 1, 1So</t>
  </si>
  <si>
    <t>SPCM</t>
  </si>
  <si>
    <t>34536490R</t>
  </si>
  <si>
    <t>Kryt spínače jednoduchý</t>
  </si>
  <si>
    <t>34536700R</t>
  </si>
  <si>
    <t>Rámeček jednonásobný</t>
  </si>
  <si>
    <t>345715829R</t>
  </si>
  <si>
    <t>Krabice lištová 80 x 28</t>
  </si>
  <si>
    <t>345715822R</t>
  </si>
  <si>
    <t>Krabice lištová 80 x 28/1</t>
  </si>
  <si>
    <t>345715535R</t>
  </si>
  <si>
    <t>Víčko krabice z PVC</t>
  </si>
  <si>
    <t>34572202R</t>
  </si>
  <si>
    <t>Lišta hranatá bezhalogenová 20 x 20, délka 2 m</t>
  </si>
  <si>
    <t>34111032R</t>
  </si>
  <si>
    <t>Kabel silový s Cu jádrem 750 V CYKY 3 C x 1,5 mm2</t>
  </si>
  <si>
    <t>34561412R</t>
  </si>
  <si>
    <t>Svorka páčková 3x2,5</t>
  </si>
  <si>
    <t>RTS 23/ I</t>
  </si>
  <si>
    <t>210DSM100</t>
  </si>
  <si>
    <t>Drobný spojovací materiál (šrouby, vruty, hmoždinky apod...)</t>
  </si>
  <si>
    <t>soubor</t>
  </si>
  <si>
    <t>333030040T00</t>
  </si>
  <si>
    <t>Revize el. zařízení</t>
  </si>
  <si>
    <t>POL99_8</t>
  </si>
  <si>
    <t>210010048T00</t>
  </si>
  <si>
    <t>Doprava</t>
  </si>
  <si>
    <t>210010048T001</t>
  </si>
  <si>
    <t>Přesun materiálu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</si>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</sst>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K18" sqref="K18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24</v>
      </c>
      <c r="C2" s="77"/>
      <c r="D2" s="78" t="s">
        <v>47</v>
      </c>
      <c r="E2" s="204" t="s">
        <v>48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79" t="s">
        <v>45</v>
      </c>
      <c r="C3" s="77"/>
      <c r="D3" s="80" t="s">
        <v>43</v>
      </c>
      <c r="E3" s="207" t="s">
        <v>44</v>
      </c>
      <c r="F3" s="208"/>
      <c r="G3" s="208"/>
      <c r="H3" s="208"/>
      <c r="I3" s="208"/>
      <c r="J3" s="209"/>
    </row>
    <row r="4" spans="1:15" ht="23.25" customHeight="1" x14ac:dyDescent="0.2">
      <c r="A4" s="73">
        <v>3072</v>
      </c>
      <c r="B4" s="81" t="s">
        <v>46</v>
      </c>
      <c r="C4" s="82"/>
      <c r="D4" s="83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49</v>
      </c>
      <c r="E5" s="223"/>
      <c r="F5" s="223"/>
      <c r="G5" s="223"/>
      <c r="H5" s="18" t="s">
        <v>42</v>
      </c>
      <c r="I5" s="84" t="s">
        <v>53</v>
      </c>
      <c r="J5" s="8"/>
    </row>
    <row r="6" spans="1:15" ht="15.75" customHeight="1" x14ac:dyDescent="0.2">
      <c r="A6" s="2"/>
      <c r="B6" s="28"/>
      <c r="C6" s="53"/>
      <c r="D6" s="224" t="s">
        <v>50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74" t="s">
        <v>52</v>
      </c>
      <c r="E7" s="226" t="s">
        <v>51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5" t="s">
        <v>54</v>
      </c>
      <c r="H8" s="18" t="s">
        <v>42</v>
      </c>
      <c r="I8" s="84" t="s">
        <v>58</v>
      </c>
      <c r="J8" s="8"/>
    </row>
    <row r="9" spans="1:15" ht="15.75" hidden="1" customHeight="1" x14ac:dyDescent="0.2">
      <c r="A9" s="2"/>
      <c r="B9" s="2"/>
      <c r="D9" s="75" t="s">
        <v>55</v>
      </c>
      <c r="H9" s="18" t="s">
        <v>36</v>
      </c>
      <c r="I9" s="84" t="s">
        <v>59</v>
      </c>
      <c r="J9" s="8"/>
    </row>
    <row r="10" spans="1:15" ht="15.75" hidden="1" customHeight="1" x14ac:dyDescent="0.2">
      <c r="A10" s="2"/>
      <c r="B10" s="35"/>
      <c r="C10" s="54"/>
      <c r="D10" s="74" t="s">
        <v>57</v>
      </c>
      <c r="E10" s="85" t="s">
        <v>56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42</v>
      </c>
      <c r="I11" s="87"/>
      <c r="J11" s="8"/>
    </row>
    <row r="12" spans="1:15" ht="15.75" customHeight="1" x14ac:dyDescent="0.2">
      <c r="A12" s="2"/>
      <c r="B12" s="28"/>
      <c r="C12" s="53"/>
      <c r="D12" s="216"/>
      <c r="E12" s="216"/>
      <c r="F12" s="216"/>
      <c r="G12" s="216"/>
      <c r="H12" s="18" t="s">
        <v>36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hidden="1" customHeight="1" x14ac:dyDescent="0.2">
      <c r="A15" s="2"/>
      <c r="B15" s="35" t="s">
        <v>34</v>
      </c>
      <c r="C15" s="58"/>
      <c r="D15" s="52"/>
      <c r="E15" s="210" t="s">
        <v>32</v>
      </c>
      <c r="F15" s="210"/>
      <c r="G15" s="212" t="s">
        <v>33</v>
      </c>
      <c r="H15" s="212"/>
      <c r="I15" s="212" t="s">
        <v>31</v>
      </c>
      <c r="J15" s="213"/>
    </row>
    <row r="16" spans="1:15" ht="23.25" hidden="1" customHeight="1" x14ac:dyDescent="0.2">
      <c r="A16" s="2"/>
      <c r="B16" s="38" t="s">
        <v>26</v>
      </c>
      <c r="C16" s="59"/>
      <c r="D16" s="60"/>
      <c r="E16" s="201"/>
      <c r="F16" s="202"/>
      <c r="G16" s="201"/>
      <c r="H16" s="202"/>
      <c r="I16" s="201"/>
      <c r="J16" s="203"/>
    </row>
    <row r="17" spans="1:10" ht="23.25" hidden="1" customHeight="1" x14ac:dyDescent="0.2">
      <c r="A17" s="2"/>
      <c r="B17" s="38" t="s">
        <v>27</v>
      </c>
      <c r="C17" s="59"/>
      <c r="D17" s="60"/>
      <c r="E17" s="201"/>
      <c r="F17" s="202"/>
      <c r="G17" s="201"/>
      <c r="H17" s="202"/>
      <c r="I17" s="201"/>
      <c r="J17" s="203"/>
    </row>
    <row r="18" spans="1:10" ht="23.25" hidden="1" customHeight="1" x14ac:dyDescent="0.2">
      <c r="A18" s="2"/>
      <c r="B18" s="38" t="s">
        <v>28</v>
      </c>
      <c r="C18" s="59"/>
      <c r="D18" s="60"/>
      <c r="E18" s="201"/>
      <c r="F18" s="202"/>
      <c r="G18" s="201"/>
      <c r="H18" s="202"/>
      <c r="I18" s="201"/>
      <c r="J18" s="203"/>
    </row>
    <row r="19" spans="1:10" ht="23.25" hidden="1" customHeight="1" x14ac:dyDescent="0.2">
      <c r="A19" s="2"/>
      <c r="B19" s="38" t="s">
        <v>29</v>
      </c>
      <c r="C19" s="59"/>
      <c r="D19" s="60"/>
      <c r="E19" s="201"/>
      <c r="F19" s="202"/>
      <c r="G19" s="201"/>
      <c r="H19" s="202"/>
      <c r="I19" s="201"/>
      <c r="J19" s="203"/>
    </row>
    <row r="20" spans="1:10" ht="23.25" hidden="1" customHeight="1" x14ac:dyDescent="0.2">
      <c r="A20" s="2"/>
      <c r="B20" s="38" t="s">
        <v>30</v>
      </c>
      <c r="C20" s="59"/>
      <c r="D20" s="60"/>
      <c r="E20" s="201"/>
      <c r="F20" s="202"/>
      <c r="G20" s="201"/>
      <c r="H20" s="202"/>
      <c r="I20" s="201"/>
      <c r="J20" s="203"/>
    </row>
    <row r="21" spans="1:10" ht="23.25" hidden="1" customHeight="1" x14ac:dyDescent="0.2">
      <c r="A21" s="2"/>
      <c r="B21" s="48" t="s">
        <v>31</v>
      </c>
      <c r="C21" s="61"/>
      <c r="D21" s="62"/>
      <c r="E21" s="214">
        <f>SUM(E16:F20)</f>
        <v>0</v>
      </c>
      <c r="F21" s="215"/>
      <c r="G21" s="214">
        <f>SUM(G16:H20)</f>
        <v>0</v>
      </c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29">
        <f>A23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5">
        <f>ZakladDPHSniVypocet+ZakladDPHZaklVypocet</f>
        <v>0</v>
      </c>
      <c r="H28" s="235"/>
      <c r="I28" s="23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4">
        <f>A27</f>
        <v>0</v>
      </c>
      <c r="H29" s="234"/>
      <c r="I29" s="234"/>
      <c r="J29" s="120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60</v>
      </c>
      <c r="C39" s="242"/>
      <c r="D39" s="242"/>
      <c r="E39" s="242"/>
      <c r="F39" s="100">
        <f>'01 01 Pol'!AE44</f>
        <v>0</v>
      </c>
      <c r="G39" s="101">
        <f>'01 01 Pol'!AF44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 t="s">
        <v>43</v>
      </c>
      <c r="C40" s="243" t="s">
        <v>44</v>
      </c>
      <c r="D40" s="243"/>
      <c r="E40" s="243"/>
      <c r="F40" s="105">
        <f>'01 01 Pol'!AE44</f>
        <v>0</v>
      </c>
      <c r="G40" s="106">
        <f>'01 01 Pol'!AF44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3</v>
      </c>
      <c r="B41" s="108" t="s">
        <v>43</v>
      </c>
      <c r="C41" s="242" t="s">
        <v>44</v>
      </c>
      <c r="D41" s="242"/>
      <c r="E41" s="242"/>
      <c r="F41" s="109">
        <f>'01 01 Pol'!AE44</f>
        <v>0</v>
      </c>
      <c r="G41" s="102">
        <f>'01 01 Pol'!AF44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hidden="1" customHeight="1" x14ac:dyDescent="0.2">
      <c r="A42" s="89"/>
      <c r="B42" s="244" t="s">
        <v>61</v>
      </c>
      <c r="C42" s="245"/>
      <c r="D42" s="245"/>
      <c r="E42" s="24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">
      <c r="A44" t="s">
        <v>63</v>
      </c>
      <c r="B44" t="s">
        <v>64</v>
      </c>
    </row>
    <row r="45" spans="1:10" x14ac:dyDescent="0.2">
      <c r="A45" t="s">
        <v>65</v>
      </c>
      <c r="B45" t="s">
        <v>66</v>
      </c>
    </row>
    <row r="46" spans="1:10" x14ac:dyDescent="0.2">
      <c r="A46" t="s">
        <v>67</v>
      </c>
      <c r="B46" t="s">
        <v>68</v>
      </c>
    </row>
    <row r="49" spans="1:10" ht="15.75" x14ac:dyDescent="0.25">
      <c r="B49" s="121" t="s">
        <v>69</v>
      </c>
    </row>
    <row r="51" spans="1:10" ht="25.5" customHeight="1" x14ac:dyDescent="0.2">
      <c r="A51" s="123"/>
      <c r="B51" s="126" t="s">
        <v>18</v>
      </c>
      <c r="C51" s="127"/>
      <c r="D51" s="127" t="s">
        <v>6</v>
      </c>
      <c r="E51" s="127"/>
      <c r="F51" s="127"/>
      <c r="G51" s="128"/>
      <c r="H51" s="128"/>
      <c r="I51" s="128" t="s">
        <v>31</v>
      </c>
      <c r="J51" s="129" t="s">
        <v>0</v>
      </c>
    </row>
    <row r="52" spans="1:10" ht="25.5" customHeight="1" x14ac:dyDescent="0.2">
      <c r="A52" s="124">
        <v>0</v>
      </c>
      <c r="B52" s="130" t="s">
        <v>70</v>
      </c>
      <c r="C52" s="131"/>
      <c r="D52" s="240" t="s">
        <v>71</v>
      </c>
      <c r="E52" s="240"/>
      <c r="F52" s="241"/>
      <c r="G52" s="135"/>
      <c r="H52" s="135"/>
      <c r="I52" s="135">
        <f>'01 01 Pol'!G8</f>
        <v>0</v>
      </c>
      <c r="J52" s="136" t="str">
        <f>IF(_xlfn.SINGLE(CenaCelkemUzivDily)=0,"",I52/_xlfn.SINGLE(CenaCelkemUzivDily)*100)</f>
        <v/>
      </c>
    </row>
    <row r="53" spans="1:10" ht="25.5" customHeight="1" x14ac:dyDescent="0.2">
      <c r="A53" s="124">
        <v>1</v>
      </c>
      <c r="B53" s="130" t="s">
        <v>72</v>
      </c>
      <c r="C53" s="131"/>
      <c r="D53" s="240" t="s">
        <v>33</v>
      </c>
      <c r="E53" s="240"/>
      <c r="F53" s="241"/>
      <c r="G53" s="135"/>
      <c r="H53" s="135"/>
      <c r="I53" s="135">
        <f>'01 01 Pol'!G9</f>
        <v>0</v>
      </c>
      <c r="J53" s="136" t="str">
        <f>IF(_xlfn.SINGLE(CenaCelkemUzivDily)=0,"",I53/_xlfn.SINGLE(CenaCelkemUzivDily)*100)</f>
        <v/>
      </c>
    </row>
    <row r="54" spans="1:10" ht="25.5" customHeight="1" x14ac:dyDescent="0.2">
      <c r="A54" s="124">
        <v>1</v>
      </c>
      <c r="B54" s="130" t="s">
        <v>73</v>
      </c>
      <c r="C54" s="131"/>
      <c r="D54" s="240" t="s">
        <v>74</v>
      </c>
      <c r="E54" s="240"/>
      <c r="F54" s="241"/>
      <c r="G54" s="135"/>
      <c r="H54" s="135"/>
      <c r="I54" s="135">
        <f>'01 01 Pol'!G17</f>
        <v>0</v>
      </c>
      <c r="J54" s="136" t="str">
        <f>IF(_xlfn.SINGLE(CenaCelkemUzivDily)=0,"",I54/_xlfn.SINGLE(CenaCelkemUzivDily)*100)</f>
        <v/>
      </c>
    </row>
    <row r="55" spans="1:10" ht="25.5" customHeight="1" x14ac:dyDescent="0.2">
      <c r="A55" s="124">
        <v>1</v>
      </c>
      <c r="B55" s="130" t="s">
        <v>75</v>
      </c>
      <c r="C55" s="131"/>
      <c r="D55" s="240" t="s">
        <v>76</v>
      </c>
      <c r="E55" s="240"/>
      <c r="F55" s="241"/>
      <c r="G55" s="135"/>
      <c r="H55" s="135"/>
      <c r="I55" s="135">
        <f>'01 01 Pol'!G39</f>
        <v>0</v>
      </c>
      <c r="J55" s="136" t="str">
        <f>IF(_xlfn.SINGLE(CenaCelkemUzivDily)=0,"",I55/_xlfn.SINGLE(CenaCelkemUzivDily)*100)</f>
        <v/>
      </c>
    </row>
    <row r="56" spans="1:10" ht="25.5" customHeight="1" x14ac:dyDescent="0.2">
      <c r="A56" s="125"/>
      <c r="B56" s="132" t="s">
        <v>1</v>
      </c>
      <c r="C56" s="133"/>
      <c r="D56" s="133"/>
      <c r="E56" s="133"/>
      <c r="F56" s="134"/>
      <c r="G56" s="137"/>
      <c r="H56" s="137"/>
      <c r="I56" s="137">
        <f>SUMIF(A52:A55,"=0",I52:I55)</f>
        <v>0</v>
      </c>
      <c r="J56" s="138">
        <f>SUMIF(A52:A55,"=0",J52:J55)</f>
        <v>0</v>
      </c>
    </row>
    <row r="57" spans="1:10" x14ac:dyDescent="0.2">
      <c r="G57" s="88"/>
      <c r="H57" s="88"/>
      <c r="I57" s="88"/>
      <c r="J57" s="88"/>
    </row>
    <row r="58" spans="1:10" x14ac:dyDescent="0.2">
      <c r="G58" s="88"/>
      <c r="H58" s="88"/>
      <c r="I58" s="88"/>
      <c r="J58" s="88"/>
    </row>
    <row r="59" spans="1:10" x14ac:dyDescent="0.2">
      <c r="G59" s="88"/>
      <c r="H59" s="88"/>
      <c r="I59" s="88"/>
      <c r="J5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D53:F53"/>
    <mergeCell ref="D54:F54"/>
    <mergeCell ref="D55:F55"/>
    <mergeCell ref="C39:E39"/>
    <mergeCell ref="C40:E40"/>
    <mergeCell ref="C41:E41"/>
    <mergeCell ref="B42:E42"/>
    <mergeCell ref="D52:F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935D-764B-4802-810A-E7372870F1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9.710937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H1" s="147"/>
      <c r="I1" s="147"/>
      <c r="AG1" t="s">
        <v>77</v>
      </c>
    </row>
    <row r="2" spans="1:60" ht="24.95" customHeight="1" x14ac:dyDescent="0.2">
      <c r="A2" s="139" t="s">
        <v>8</v>
      </c>
      <c r="B2" s="49" t="s">
        <v>47</v>
      </c>
      <c r="C2" s="264" t="s">
        <v>78</v>
      </c>
      <c r="D2" s="265"/>
      <c r="E2" s="265"/>
      <c r="F2" s="265"/>
      <c r="G2" s="266"/>
      <c r="H2" s="147"/>
      <c r="I2" s="147"/>
      <c r="AG2" t="s">
        <v>79</v>
      </c>
    </row>
    <row r="3" spans="1:60" ht="24.95" customHeight="1" x14ac:dyDescent="0.2">
      <c r="A3" s="139" t="s">
        <v>9</v>
      </c>
      <c r="B3" s="49" t="s">
        <v>43</v>
      </c>
      <c r="C3" s="264" t="s">
        <v>44</v>
      </c>
      <c r="D3" s="265"/>
      <c r="E3" s="265"/>
      <c r="F3" s="265"/>
      <c r="G3" s="266"/>
      <c r="H3" s="147"/>
      <c r="I3" s="147"/>
      <c r="AC3" s="122" t="s">
        <v>79</v>
      </c>
      <c r="AG3" t="s">
        <v>80</v>
      </c>
    </row>
    <row r="4" spans="1:60" ht="24.95" customHeight="1" x14ac:dyDescent="0.2">
      <c r="A4" s="140" t="s">
        <v>10</v>
      </c>
      <c r="B4" s="141" t="s">
        <v>43</v>
      </c>
      <c r="C4" s="267" t="s">
        <v>44</v>
      </c>
      <c r="D4" s="268"/>
      <c r="E4" s="268"/>
      <c r="F4" s="268"/>
      <c r="G4" s="269"/>
      <c r="H4" s="147"/>
      <c r="I4" s="147"/>
      <c r="AG4" t="s">
        <v>81</v>
      </c>
    </row>
    <row r="5" spans="1:60" x14ac:dyDescent="0.2">
      <c r="D5" s="10"/>
      <c r="H5" s="147"/>
      <c r="I5" s="147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8" t="s">
        <v>32</v>
      </c>
      <c r="I6" s="148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1"/>
      <c r="I7" s="151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8" t="s">
        <v>104</v>
      </c>
      <c r="B8" s="159" t="s">
        <v>70</v>
      </c>
      <c r="C8" s="188" t="s">
        <v>71</v>
      </c>
      <c r="D8" s="160"/>
      <c r="E8" s="161"/>
      <c r="F8" s="162"/>
      <c r="G8" s="162">
        <f>SUM(AF9:AF42)</f>
        <v>0</v>
      </c>
      <c r="H8" s="163"/>
      <c r="I8" s="164">
        <f>SUM(Z9:Z42)</f>
        <v>0</v>
      </c>
      <c r="J8" s="162"/>
      <c r="K8" s="162">
        <f>SUM(AA9:AA42)</f>
        <v>0</v>
      </c>
      <c r="L8" s="162"/>
      <c r="M8" s="162">
        <f>SUM(AB9:AB42)</f>
        <v>0</v>
      </c>
      <c r="N8" s="161"/>
      <c r="O8" s="161">
        <f>SUM(AC9:AC42)</f>
        <v>0.11</v>
      </c>
      <c r="P8" s="161"/>
      <c r="Q8" s="161">
        <f>SUM(AD9:AD42)</f>
        <v>0</v>
      </c>
      <c r="R8" s="162"/>
      <c r="S8" s="162"/>
      <c r="T8" s="165"/>
      <c r="U8" s="157"/>
      <c r="V8" s="157">
        <f>SUM(AE9:AE42)</f>
        <v>438.03000000000003</v>
      </c>
      <c r="W8" s="157"/>
      <c r="X8" s="157"/>
      <c r="Y8" s="157"/>
      <c r="AG8" t="s">
        <v>105</v>
      </c>
    </row>
    <row r="9" spans="1:60" outlineLevel="1" x14ac:dyDescent="0.2">
      <c r="A9" s="158" t="s">
        <v>104</v>
      </c>
      <c r="B9" s="159" t="s">
        <v>72</v>
      </c>
      <c r="C9" s="188" t="s">
        <v>33</v>
      </c>
      <c r="D9" s="160"/>
      <c r="E9" s="161"/>
      <c r="F9" s="162"/>
      <c r="G9" s="162">
        <f>SUM(AF10:AF16)</f>
        <v>0</v>
      </c>
      <c r="H9" s="163"/>
      <c r="I9" s="164">
        <f>SUM(Z10:Z16)</f>
        <v>0</v>
      </c>
      <c r="J9" s="162"/>
      <c r="K9" s="162">
        <f>SUM(AA10:AA16)</f>
        <v>0</v>
      </c>
      <c r="L9" s="162"/>
      <c r="M9" s="162">
        <f>SUM(AB10:AB16)</f>
        <v>0</v>
      </c>
      <c r="N9" s="161"/>
      <c r="O9" s="161">
        <f>SUM(AC10:AC16)</f>
        <v>0</v>
      </c>
      <c r="P9" s="161"/>
      <c r="Q9" s="161">
        <f>SUM(AD10:AD16)</f>
        <v>0</v>
      </c>
      <c r="R9" s="162"/>
      <c r="S9" s="162"/>
      <c r="T9" s="165"/>
      <c r="U9" s="157"/>
      <c r="V9" s="157">
        <f>SUM(AE10:AE16)</f>
        <v>438.03000000000003</v>
      </c>
      <c r="W9" s="157"/>
      <c r="X9" s="157"/>
      <c r="Y9" s="157"/>
      <c r="Z9" s="177"/>
      <c r="AA9" s="177"/>
      <c r="AB9" s="177"/>
      <c r="AC9" s="177"/>
      <c r="AD9" s="177"/>
      <c r="AE9" s="177"/>
      <c r="AF9" s="177"/>
      <c r="AG9" s="177" t="s">
        <v>105</v>
      </c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</row>
    <row r="10" spans="1:60" outlineLevel="2" x14ac:dyDescent="0.2">
      <c r="A10" s="166">
        <v>12</v>
      </c>
      <c r="B10" s="167" t="s">
        <v>106</v>
      </c>
      <c r="C10" s="189" t="s">
        <v>107</v>
      </c>
      <c r="D10" s="168" t="s">
        <v>108</v>
      </c>
      <c r="E10" s="169">
        <v>469</v>
      </c>
      <c r="F10" s="170"/>
      <c r="G10" s="171">
        <f t="shared" ref="G10:G16" si="0">ROUND(E10*F10,2)</f>
        <v>0</v>
      </c>
      <c r="H10" s="172"/>
      <c r="I10" s="173">
        <f t="shared" ref="I10:I16" si="1">ROUND(E10*H10,2)</f>
        <v>0</v>
      </c>
      <c r="J10" s="170"/>
      <c r="K10" s="171">
        <f t="shared" ref="K10:K16" si="2">ROUND(E10*J10,2)</f>
        <v>0</v>
      </c>
      <c r="L10" s="171">
        <v>21</v>
      </c>
      <c r="M10" s="171">
        <f t="shared" ref="M10:M16" si="3">G10*(1+L10/100)</f>
        <v>0</v>
      </c>
      <c r="N10" s="169">
        <v>0</v>
      </c>
      <c r="O10" s="169">
        <f t="shared" ref="O10:O16" si="4">ROUND(E10*N10,2)</f>
        <v>0</v>
      </c>
      <c r="P10" s="169">
        <v>0</v>
      </c>
      <c r="Q10" s="169">
        <f t="shared" ref="Q10:Q16" si="5">ROUND(E10*P10,2)</f>
        <v>0</v>
      </c>
      <c r="R10" s="171"/>
      <c r="S10" s="171" t="s">
        <v>109</v>
      </c>
      <c r="T10" s="174" t="s">
        <v>110</v>
      </c>
      <c r="U10" s="156">
        <v>0.44500000000000001</v>
      </c>
      <c r="V10" s="156">
        <f t="shared" ref="V10:V16" si="6">ROUND(E10*U10,2)</f>
        <v>208.71</v>
      </c>
      <c r="W10" s="156"/>
      <c r="X10" s="156" t="s">
        <v>111</v>
      </c>
      <c r="Y10" s="156" t="s">
        <v>112</v>
      </c>
      <c r="Z10" s="175">
        <f t="shared" ref="Z10:Z16" si="7">I10</f>
        <v>0</v>
      </c>
      <c r="AA10" s="175">
        <f t="shared" ref="AA10:AA16" si="8">K10</f>
        <v>0</v>
      </c>
      <c r="AB10" s="175">
        <f t="shared" ref="AB10:AB16" si="9">M10</f>
        <v>0</v>
      </c>
      <c r="AC10" s="176">
        <f t="shared" ref="AC10:AC16" si="10">O10</f>
        <v>0</v>
      </c>
      <c r="AD10" s="176">
        <f t="shared" ref="AD10:AD16" si="11">Q10</f>
        <v>0</v>
      </c>
      <c r="AE10" s="175">
        <f t="shared" ref="AE10:AE16" si="12">V10</f>
        <v>208.71</v>
      </c>
      <c r="AF10" s="175">
        <f t="shared" ref="AF10:AF16" si="13">G10</f>
        <v>0</v>
      </c>
      <c r="AG10" s="177" t="s">
        <v>113</v>
      </c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2" x14ac:dyDescent="0.2">
      <c r="A11" s="166">
        <v>13</v>
      </c>
      <c r="B11" s="167" t="s">
        <v>114</v>
      </c>
      <c r="C11" s="189" t="s">
        <v>115</v>
      </c>
      <c r="D11" s="168" t="s">
        <v>108</v>
      </c>
      <c r="E11" s="169">
        <v>431</v>
      </c>
      <c r="F11" s="170"/>
      <c r="G11" s="171">
        <f t="shared" si="0"/>
        <v>0</v>
      </c>
      <c r="H11" s="172"/>
      <c r="I11" s="173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9">
        <v>0</v>
      </c>
      <c r="O11" s="169">
        <f t="shared" si="4"/>
        <v>0</v>
      </c>
      <c r="P11" s="169">
        <v>0</v>
      </c>
      <c r="Q11" s="169">
        <f t="shared" si="5"/>
        <v>0</v>
      </c>
      <c r="R11" s="171"/>
      <c r="S11" s="171" t="s">
        <v>109</v>
      </c>
      <c r="T11" s="174" t="s">
        <v>110</v>
      </c>
      <c r="U11" s="156">
        <v>0.27</v>
      </c>
      <c r="V11" s="156">
        <f t="shared" si="6"/>
        <v>116.37</v>
      </c>
      <c r="W11" s="156"/>
      <c r="X11" s="156" t="s">
        <v>111</v>
      </c>
      <c r="Y11" s="156" t="s">
        <v>112</v>
      </c>
      <c r="Z11" s="175">
        <f t="shared" si="7"/>
        <v>0</v>
      </c>
      <c r="AA11" s="175">
        <f t="shared" si="8"/>
        <v>0</v>
      </c>
      <c r="AB11" s="175">
        <f t="shared" si="9"/>
        <v>0</v>
      </c>
      <c r="AC11" s="176">
        <f t="shared" si="10"/>
        <v>0</v>
      </c>
      <c r="AD11" s="176">
        <f t="shared" si="11"/>
        <v>0</v>
      </c>
      <c r="AE11" s="175">
        <f t="shared" si="12"/>
        <v>116.37</v>
      </c>
      <c r="AF11" s="175">
        <f t="shared" si="13"/>
        <v>0</v>
      </c>
      <c r="AG11" s="177" t="s">
        <v>113</v>
      </c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outlineLevel="2" x14ac:dyDescent="0.2">
      <c r="A12" s="166">
        <v>14</v>
      </c>
      <c r="B12" s="167" t="s">
        <v>116</v>
      </c>
      <c r="C12" s="189" t="s">
        <v>117</v>
      </c>
      <c r="D12" s="168" t="s">
        <v>118</v>
      </c>
      <c r="E12" s="169">
        <v>431</v>
      </c>
      <c r="F12" s="170"/>
      <c r="G12" s="171">
        <f t="shared" si="0"/>
        <v>0</v>
      </c>
      <c r="H12" s="172"/>
      <c r="I12" s="173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9">
        <v>0</v>
      </c>
      <c r="O12" s="169">
        <f t="shared" si="4"/>
        <v>0</v>
      </c>
      <c r="P12" s="169">
        <v>0</v>
      </c>
      <c r="Q12" s="169">
        <f t="shared" si="5"/>
        <v>0</v>
      </c>
      <c r="R12" s="171"/>
      <c r="S12" s="171" t="s">
        <v>109</v>
      </c>
      <c r="T12" s="174" t="s">
        <v>119</v>
      </c>
      <c r="U12" s="156">
        <v>0</v>
      </c>
      <c r="V12" s="156">
        <f t="shared" si="6"/>
        <v>0</v>
      </c>
      <c r="W12" s="156"/>
      <c r="X12" s="156" t="s">
        <v>111</v>
      </c>
      <c r="Y12" s="156" t="s">
        <v>112</v>
      </c>
      <c r="Z12" s="175">
        <f t="shared" si="7"/>
        <v>0</v>
      </c>
      <c r="AA12" s="175">
        <f t="shared" si="8"/>
        <v>0</v>
      </c>
      <c r="AB12" s="175">
        <f t="shared" si="9"/>
        <v>0</v>
      </c>
      <c r="AC12" s="176">
        <f t="shared" si="10"/>
        <v>0</v>
      </c>
      <c r="AD12" s="176">
        <f t="shared" si="11"/>
        <v>0</v>
      </c>
      <c r="AE12" s="175">
        <f t="shared" si="12"/>
        <v>0</v>
      </c>
      <c r="AF12" s="175">
        <f t="shared" si="13"/>
        <v>0</v>
      </c>
      <c r="AG12" s="177" t="s">
        <v>113</v>
      </c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outlineLevel="2" x14ac:dyDescent="0.2">
      <c r="A13" s="166">
        <v>19</v>
      </c>
      <c r="B13" s="167" t="s">
        <v>120</v>
      </c>
      <c r="C13" s="189" t="s">
        <v>121</v>
      </c>
      <c r="D13" s="168" t="s">
        <v>108</v>
      </c>
      <c r="E13" s="169">
        <v>8</v>
      </c>
      <c r="F13" s="170"/>
      <c r="G13" s="171">
        <f t="shared" si="0"/>
        <v>0</v>
      </c>
      <c r="H13" s="172"/>
      <c r="I13" s="173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9">
        <v>0</v>
      </c>
      <c r="O13" s="169">
        <f t="shared" si="4"/>
        <v>0</v>
      </c>
      <c r="P13" s="169">
        <v>0</v>
      </c>
      <c r="Q13" s="169">
        <f t="shared" si="5"/>
        <v>0</v>
      </c>
      <c r="R13" s="171"/>
      <c r="S13" s="171" t="s">
        <v>122</v>
      </c>
      <c r="T13" s="174" t="s">
        <v>110</v>
      </c>
      <c r="U13" s="156">
        <v>0.30567</v>
      </c>
      <c r="V13" s="156">
        <f t="shared" si="6"/>
        <v>2.4500000000000002</v>
      </c>
      <c r="W13" s="156"/>
      <c r="X13" s="156" t="s">
        <v>111</v>
      </c>
      <c r="Y13" s="156" t="s">
        <v>112</v>
      </c>
      <c r="Z13" s="175">
        <f t="shared" si="7"/>
        <v>0</v>
      </c>
      <c r="AA13" s="175">
        <f t="shared" si="8"/>
        <v>0</v>
      </c>
      <c r="AB13" s="175">
        <f t="shared" si="9"/>
        <v>0</v>
      </c>
      <c r="AC13" s="176">
        <f t="shared" si="10"/>
        <v>0</v>
      </c>
      <c r="AD13" s="176">
        <f t="shared" si="11"/>
        <v>0</v>
      </c>
      <c r="AE13" s="175">
        <f t="shared" si="12"/>
        <v>2.4500000000000002</v>
      </c>
      <c r="AF13" s="175">
        <f t="shared" si="13"/>
        <v>0</v>
      </c>
      <c r="AG13" s="177" t="s">
        <v>113</v>
      </c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outlineLevel="2" x14ac:dyDescent="0.2">
      <c r="A14" s="166">
        <v>22</v>
      </c>
      <c r="B14" s="167" t="s">
        <v>123</v>
      </c>
      <c r="C14" s="189" t="s">
        <v>124</v>
      </c>
      <c r="D14" s="168" t="s">
        <v>108</v>
      </c>
      <c r="E14" s="169">
        <v>30</v>
      </c>
      <c r="F14" s="170"/>
      <c r="G14" s="171">
        <f t="shared" si="0"/>
        <v>0</v>
      </c>
      <c r="H14" s="172"/>
      <c r="I14" s="173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9">
        <v>0</v>
      </c>
      <c r="O14" s="169">
        <f t="shared" si="4"/>
        <v>0</v>
      </c>
      <c r="P14" s="169">
        <v>0</v>
      </c>
      <c r="Q14" s="169">
        <f t="shared" si="5"/>
        <v>0</v>
      </c>
      <c r="R14" s="171"/>
      <c r="S14" s="171" t="s">
        <v>122</v>
      </c>
      <c r="T14" s="174" t="s">
        <v>110</v>
      </c>
      <c r="U14" s="156">
        <v>0.15</v>
      </c>
      <c r="V14" s="156">
        <f t="shared" si="6"/>
        <v>4.5</v>
      </c>
      <c r="W14" s="156"/>
      <c r="X14" s="156" t="s">
        <v>111</v>
      </c>
      <c r="Y14" s="156" t="s">
        <v>112</v>
      </c>
      <c r="Z14" s="175">
        <f t="shared" si="7"/>
        <v>0</v>
      </c>
      <c r="AA14" s="175">
        <f t="shared" si="8"/>
        <v>0</v>
      </c>
      <c r="AB14" s="175">
        <f t="shared" si="9"/>
        <v>0</v>
      </c>
      <c r="AC14" s="176">
        <f t="shared" si="10"/>
        <v>0</v>
      </c>
      <c r="AD14" s="176">
        <f t="shared" si="11"/>
        <v>0</v>
      </c>
      <c r="AE14" s="175">
        <f t="shared" si="12"/>
        <v>4.5</v>
      </c>
      <c r="AF14" s="175">
        <f t="shared" si="13"/>
        <v>0</v>
      </c>
      <c r="AG14" s="177" t="s">
        <v>113</v>
      </c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outlineLevel="2" x14ac:dyDescent="0.2">
      <c r="A15" s="166">
        <v>24</v>
      </c>
      <c r="B15" s="167" t="s">
        <v>125</v>
      </c>
      <c r="C15" s="189" t="s">
        <v>126</v>
      </c>
      <c r="D15" s="168" t="s">
        <v>127</v>
      </c>
      <c r="E15" s="169">
        <v>300</v>
      </c>
      <c r="F15" s="170"/>
      <c r="G15" s="171">
        <f t="shared" si="0"/>
        <v>0</v>
      </c>
      <c r="H15" s="172"/>
      <c r="I15" s="173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9">
        <v>0</v>
      </c>
      <c r="O15" s="169">
        <f t="shared" si="4"/>
        <v>0</v>
      </c>
      <c r="P15" s="169">
        <v>0</v>
      </c>
      <c r="Q15" s="169">
        <f t="shared" si="5"/>
        <v>0</v>
      </c>
      <c r="R15" s="171"/>
      <c r="S15" s="171" t="s">
        <v>122</v>
      </c>
      <c r="T15" s="174" t="s">
        <v>110</v>
      </c>
      <c r="U15" s="156">
        <v>0.17083000000000001</v>
      </c>
      <c r="V15" s="156">
        <f t="shared" si="6"/>
        <v>51.25</v>
      </c>
      <c r="W15" s="156"/>
      <c r="X15" s="156" t="s">
        <v>111</v>
      </c>
      <c r="Y15" s="156" t="s">
        <v>112</v>
      </c>
      <c r="Z15" s="175">
        <f t="shared" si="7"/>
        <v>0</v>
      </c>
      <c r="AA15" s="175">
        <f t="shared" si="8"/>
        <v>0</v>
      </c>
      <c r="AB15" s="175">
        <f t="shared" si="9"/>
        <v>0</v>
      </c>
      <c r="AC15" s="176">
        <f t="shared" si="10"/>
        <v>0</v>
      </c>
      <c r="AD15" s="176">
        <f t="shared" si="11"/>
        <v>0</v>
      </c>
      <c r="AE15" s="175">
        <f t="shared" si="12"/>
        <v>51.25</v>
      </c>
      <c r="AF15" s="175">
        <f t="shared" si="13"/>
        <v>0</v>
      </c>
      <c r="AG15" s="177" t="s">
        <v>113</v>
      </c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outlineLevel="2" x14ac:dyDescent="0.2">
      <c r="A16" s="166">
        <v>26</v>
      </c>
      <c r="B16" s="167" t="s">
        <v>128</v>
      </c>
      <c r="C16" s="189" t="s">
        <v>129</v>
      </c>
      <c r="D16" s="168" t="s">
        <v>127</v>
      </c>
      <c r="E16" s="169">
        <v>550</v>
      </c>
      <c r="F16" s="170"/>
      <c r="G16" s="171">
        <f t="shared" si="0"/>
        <v>0</v>
      </c>
      <c r="H16" s="172"/>
      <c r="I16" s="173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9">
        <v>0</v>
      </c>
      <c r="O16" s="169">
        <f t="shared" si="4"/>
        <v>0</v>
      </c>
      <c r="P16" s="169">
        <v>0</v>
      </c>
      <c r="Q16" s="169">
        <f t="shared" si="5"/>
        <v>0</v>
      </c>
      <c r="R16" s="171"/>
      <c r="S16" s="171" t="s">
        <v>122</v>
      </c>
      <c r="T16" s="174" t="s">
        <v>110</v>
      </c>
      <c r="U16" s="156">
        <v>9.955E-2</v>
      </c>
      <c r="V16" s="156">
        <f t="shared" si="6"/>
        <v>54.75</v>
      </c>
      <c r="W16" s="156"/>
      <c r="X16" s="156" t="s">
        <v>111</v>
      </c>
      <c r="Y16" s="156" t="s">
        <v>112</v>
      </c>
      <c r="Z16" s="175">
        <f t="shared" si="7"/>
        <v>0</v>
      </c>
      <c r="AA16" s="175">
        <f t="shared" si="8"/>
        <v>0</v>
      </c>
      <c r="AB16" s="175">
        <f t="shared" si="9"/>
        <v>0</v>
      </c>
      <c r="AC16" s="176">
        <f t="shared" si="10"/>
        <v>0</v>
      </c>
      <c r="AD16" s="176">
        <f t="shared" si="11"/>
        <v>0</v>
      </c>
      <c r="AE16" s="175">
        <f t="shared" si="12"/>
        <v>54.75</v>
      </c>
      <c r="AF16" s="175">
        <f t="shared" si="13"/>
        <v>0</v>
      </c>
      <c r="AG16" s="177" t="s">
        <v>113</v>
      </c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outlineLevel="1" x14ac:dyDescent="0.2">
      <c r="A17" s="158" t="s">
        <v>104</v>
      </c>
      <c r="B17" s="159" t="s">
        <v>73</v>
      </c>
      <c r="C17" s="188" t="s">
        <v>74</v>
      </c>
      <c r="D17" s="160"/>
      <c r="E17" s="161"/>
      <c r="F17" s="162"/>
      <c r="G17" s="162">
        <f>SUM(AF18:AF38)</f>
        <v>0</v>
      </c>
      <c r="H17" s="163"/>
      <c r="I17" s="164">
        <f>SUM(Z18:Z38)</f>
        <v>0</v>
      </c>
      <c r="J17" s="162"/>
      <c r="K17" s="162">
        <f>SUM(AA18:AA38)</f>
        <v>0</v>
      </c>
      <c r="L17" s="162"/>
      <c r="M17" s="162">
        <f>SUM(AB18:AB38)</f>
        <v>0</v>
      </c>
      <c r="N17" s="161"/>
      <c r="O17" s="161">
        <f>SUM(AC18:AC38)</f>
        <v>0.11</v>
      </c>
      <c r="P17" s="161"/>
      <c r="Q17" s="161">
        <f>SUM(AD18:AD38)</f>
        <v>0</v>
      </c>
      <c r="R17" s="162"/>
      <c r="S17" s="162"/>
      <c r="T17" s="165"/>
      <c r="U17" s="157"/>
      <c r="V17" s="157">
        <f>SUM(AE18:AE38)</f>
        <v>0</v>
      </c>
      <c r="W17" s="157"/>
      <c r="X17" s="157"/>
      <c r="Y17" s="157"/>
      <c r="Z17" s="177"/>
      <c r="AA17" s="177"/>
      <c r="AB17" s="177"/>
      <c r="AC17" s="177"/>
      <c r="AD17" s="177"/>
      <c r="AE17" s="177"/>
      <c r="AF17" s="177"/>
      <c r="AG17" s="177" t="s">
        <v>105</v>
      </c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ht="33.75" outlineLevel="2" x14ac:dyDescent="0.2">
      <c r="A18" s="166">
        <v>1</v>
      </c>
      <c r="B18" s="167" t="s">
        <v>130</v>
      </c>
      <c r="C18" s="189" t="s">
        <v>131</v>
      </c>
      <c r="D18" s="168" t="s">
        <v>118</v>
      </c>
      <c r="E18" s="169">
        <v>9</v>
      </c>
      <c r="F18" s="170"/>
      <c r="G18" s="171">
        <f t="shared" ref="G18:G38" si="14">ROUND(E18*F18,2)</f>
        <v>0</v>
      </c>
      <c r="H18" s="172"/>
      <c r="I18" s="173">
        <f t="shared" ref="I18:I38" si="15">ROUND(E18*H18,2)</f>
        <v>0</v>
      </c>
      <c r="J18" s="170"/>
      <c r="K18" s="171">
        <f t="shared" ref="K18:K38" si="16">ROUND(E18*J18,2)</f>
        <v>0</v>
      </c>
      <c r="L18" s="171">
        <v>21</v>
      </c>
      <c r="M18" s="171">
        <f t="shared" ref="M18:M38" si="17">G18*(1+L18/100)</f>
        <v>0</v>
      </c>
      <c r="N18" s="169">
        <v>0</v>
      </c>
      <c r="O18" s="169">
        <f t="shared" ref="O18:O38" si="18">ROUND(E18*N18,2)</f>
        <v>0</v>
      </c>
      <c r="P18" s="169">
        <v>0</v>
      </c>
      <c r="Q18" s="169">
        <f t="shared" ref="Q18:Q38" si="19">ROUND(E18*P18,2)</f>
        <v>0</v>
      </c>
      <c r="R18" s="171"/>
      <c r="S18" s="171" t="s">
        <v>109</v>
      </c>
      <c r="T18" s="174" t="s">
        <v>132</v>
      </c>
      <c r="U18" s="156">
        <v>0</v>
      </c>
      <c r="V18" s="156">
        <f t="shared" ref="V18:V38" si="20">ROUND(E18*U18,2)</f>
        <v>0</v>
      </c>
      <c r="W18" s="156"/>
      <c r="X18" s="156" t="s">
        <v>74</v>
      </c>
      <c r="Y18" s="156" t="s">
        <v>112</v>
      </c>
      <c r="Z18" s="175">
        <f t="shared" ref="Z18:Z38" si="21">I18</f>
        <v>0</v>
      </c>
      <c r="AA18" s="175">
        <f t="shared" ref="AA18:AA38" si="22">K18</f>
        <v>0</v>
      </c>
      <c r="AB18" s="175">
        <f t="shared" ref="AB18:AB38" si="23">M18</f>
        <v>0</v>
      </c>
      <c r="AC18" s="176">
        <f t="shared" ref="AC18:AC38" si="24">O18</f>
        <v>0</v>
      </c>
      <c r="AD18" s="176">
        <f t="shared" ref="AD18:AD38" si="25">Q18</f>
        <v>0</v>
      </c>
      <c r="AE18" s="175">
        <f t="shared" ref="AE18:AE38" si="26">V18</f>
        <v>0</v>
      </c>
      <c r="AF18" s="175">
        <f t="shared" ref="AF18:AF38" si="27">G18</f>
        <v>0</v>
      </c>
      <c r="AG18" s="177" t="s">
        <v>133</v>
      </c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ht="33.75" outlineLevel="2" x14ac:dyDescent="0.2">
      <c r="A19" s="166">
        <v>2</v>
      </c>
      <c r="B19" s="167" t="s">
        <v>134</v>
      </c>
      <c r="C19" s="189" t="s">
        <v>135</v>
      </c>
      <c r="D19" s="168" t="s">
        <v>118</v>
      </c>
      <c r="E19" s="169">
        <v>190</v>
      </c>
      <c r="F19" s="170"/>
      <c r="G19" s="171">
        <f t="shared" si="14"/>
        <v>0</v>
      </c>
      <c r="H19" s="172"/>
      <c r="I19" s="173">
        <f t="shared" si="15"/>
        <v>0</v>
      </c>
      <c r="J19" s="170"/>
      <c r="K19" s="171">
        <f t="shared" si="16"/>
        <v>0</v>
      </c>
      <c r="L19" s="171">
        <v>21</v>
      </c>
      <c r="M19" s="171">
        <f t="shared" si="17"/>
        <v>0</v>
      </c>
      <c r="N19" s="169">
        <v>0</v>
      </c>
      <c r="O19" s="169">
        <f t="shared" si="18"/>
        <v>0</v>
      </c>
      <c r="P19" s="169">
        <v>0</v>
      </c>
      <c r="Q19" s="169">
        <f t="shared" si="19"/>
        <v>0</v>
      </c>
      <c r="R19" s="171"/>
      <c r="S19" s="171" t="s">
        <v>109</v>
      </c>
      <c r="T19" s="174" t="s">
        <v>132</v>
      </c>
      <c r="U19" s="156">
        <v>0</v>
      </c>
      <c r="V19" s="156">
        <f t="shared" si="20"/>
        <v>0</v>
      </c>
      <c r="W19" s="156"/>
      <c r="X19" s="156" t="s">
        <v>74</v>
      </c>
      <c r="Y19" s="156" t="s">
        <v>112</v>
      </c>
      <c r="Z19" s="175">
        <f t="shared" si="21"/>
        <v>0</v>
      </c>
      <c r="AA19" s="175">
        <f t="shared" si="22"/>
        <v>0</v>
      </c>
      <c r="AB19" s="175">
        <f t="shared" si="23"/>
        <v>0</v>
      </c>
      <c r="AC19" s="176">
        <f t="shared" si="24"/>
        <v>0</v>
      </c>
      <c r="AD19" s="176">
        <f t="shared" si="25"/>
        <v>0</v>
      </c>
      <c r="AE19" s="175">
        <f t="shared" si="26"/>
        <v>0</v>
      </c>
      <c r="AF19" s="175">
        <f t="shared" si="27"/>
        <v>0</v>
      </c>
      <c r="AG19" s="177" t="s">
        <v>133</v>
      </c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ht="33.75" outlineLevel="2" x14ac:dyDescent="0.2">
      <c r="A20" s="166">
        <v>3</v>
      </c>
      <c r="B20" s="167" t="s">
        <v>136</v>
      </c>
      <c r="C20" s="189" t="s">
        <v>137</v>
      </c>
      <c r="D20" s="168" t="s">
        <v>118</v>
      </c>
      <c r="E20" s="169">
        <v>117</v>
      </c>
      <c r="F20" s="170"/>
      <c r="G20" s="171">
        <f t="shared" si="14"/>
        <v>0</v>
      </c>
      <c r="H20" s="172"/>
      <c r="I20" s="173">
        <f t="shared" si="15"/>
        <v>0</v>
      </c>
      <c r="J20" s="170"/>
      <c r="K20" s="171">
        <f t="shared" si="16"/>
        <v>0</v>
      </c>
      <c r="L20" s="171">
        <v>21</v>
      </c>
      <c r="M20" s="171">
        <f t="shared" si="17"/>
        <v>0</v>
      </c>
      <c r="N20" s="169">
        <v>0</v>
      </c>
      <c r="O20" s="169">
        <f t="shared" si="18"/>
        <v>0</v>
      </c>
      <c r="P20" s="169">
        <v>0</v>
      </c>
      <c r="Q20" s="169">
        <f t="shared" si="19"/>
        <v>0</v>
      </c>
      <c r="R20" s="171"/>
      <c r="S20" s="171" t="s">
        <v>109</v>
      </c>
      <c r="T20" s="174" t="s">
        <v>132</v>
      </c>
      <c r="U20" s="156">
        <v>0</v>
      </c>
      <c r="V20" s="156">
        <f t="shared" si="20"/>
        <v>0</v>
      </c>
      <c r="W20" s="156"/>
      <c r="X20" s="156" t="s">
        <v>74</v>
      </c>
      <c r="Y20" s="156" t="s">
        <v>112</v>
      </c>
      <c r="Z20" s="175">
        <f t="shared" si="21"/>
        <v>0</v>
      </c>
      <c r="AA20" s="175">
        <f t="shared" si="22"/>
        <v>0</v>
      </c>
      <c r="AB20" s="175">
        <f t="shared" si="23"/>
        <v>0</v>
      </c>
      <c r="AC20" s="176">
        <f t="shared" si="24"/>
        <v>0</v>
      </c>
      <c r="AD20" s="176">
        <f t="shared" si="25"/>
        <v>0</v>
      </c>
      <c r="AE20" s="175">
        <f t="shared" si="26"/>
        <v>0</v>
      </c>
      <c r="AF20" s="175">
        <f t="shared" si="27"/>
        <v>0</v>
      </c>
      <c r="AG20" s="177" t="s">
        <v>133</v>
      </c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</row>
    <row r="21" spans="1:60" ht="22.5" outlineLevel="2" x14ac:dyDescent="0.2">
      <c r="A21" s="166">
        <v>4</v>
      </c>
      <c r="B21" s="167" t="s">
        <v>138</v>
      </c>
      <c r="C21" s="189" t="s">
        <v>139</v>
      </c>
      <c r="D21" s="168" t="s">
        <v>118</v>
      </c>
      <c r="E21" s="169">
        <v>44</v>
      </c>
      <c r="F21" s="170"/>
      <c r="G21" s="171">
        <f t="shared" si="14"/>
        <v>0</v>
      </c>
      <c r="H21" s="172"/>
      <c r="I21" s="173">
        <f t="shared" si="15"/>
        <v>0</v>
      </c>
      <c r="J21" s="170"/>
      <c r="K21" s="171">
        <f t="shared" si="16"/>
        <v>0</v>
      </c>
      <c r="L21" s="171">
        <v>21</v>
      </c>
      <c r="M21" s="171">
        <f t="shared" si="17"/>
        <v>0</v>
      </c>
      <c r="N21" s="169">
        <v>0</v>
      </c>
      <c r="O21" s="169">
        <f t="shared" si="18"/>
        <v>0</v>
      </c>
      <c r="P21" s="169">
        <v>0</v>
      </c>
      <c r="Q21" s="169">
        <f t="shared" si="19"/>
        <v>0</v>
      </c>
      <c r="R21" s="171"/>
      <c r="S21" s="171" t="s">
        <v>109</v>
      </c>
      <c r="T21" s="174" t="s">
        <v>132</v>
      </c>
      <c r="U21" s="156">
        <v>0</v>
      </c>
      <c r="V21" s="156">
        <f t="shared" si="20"/>
        <v>0</v>
      </c>
      <c r="W21" s="156"/>
      <c r="X21" s="156" t="s">
        <v>74</v>
      </c>
      <c r="Y21" s="156" t="s">
        <v>112</v>
      </c>
      <c r="Z21" s="175">
        <f t="shared" si="21"/>
        <v>0</v>
      </c>
      <c r="AA21" s="175">
        <f t="shared" si="22"/>
        <v>0</v>
      </c>
      <c r="AB21" s="175">
        <f t="shared" si="23"/>
        <v>0</v>
      </c>
      <c r="AC21" s="176">
        <f t="shared" si="24"/>
        <v>0</v>
      </c>
      <c r="AD21" s="176">
        <f t="shared" si="25"/>
        <v>0</v>
      </c>
      <c r="AE21" s="175">
        <f t="shared" si="26"/>
        <v>0</v>
      </c>
      <c r="AF21" s="175">
        <f t="shared" si="27"/>
        <v>0</v>
      </c>
      <c r="AG21" s="177" t="s">
        <v>133</v>
      </c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</row>
    <row r="22" spans="1:60" ht="33.75" outlineLevel="2" x14ac:dyDescent="0.2">
      <c r="A22" s="166">
        <v>5</v>
      </c>
      <c r="B22" s="167" t="s">
        <v>140</v>
      </c>
      <c r="C22" s="189" t="s">
        <v>141</v>
      </c>
      <c r="D22" s="168" t="s">
        <v>118</v>
      </c>
      <c r="E22" s="169">
        <v>2</v>
      </c>
      <c r="F22" s="170"/>
      <c r="G22" s="171">
        <f t="shared" si="14"/>
        <v>0</v>
      </c>
      <c r="H22" s="172"/>
      <c r="I22" s="173">
        <f t="shared" si="15"/>
        <v>0</v>
      </c>
      <c r="J22" s="170"/>
      <c r="K22" s="171">
        <f t="shared" si="16"/>
        <v>0</v>
      </c>
      <c r="L22" s="171">
        <v>21</v>
      </c>
      <c r="M22" s="171">
        <f t="shared" si="17"/>
        <v>0</v>
      </c>
      <c r="N22" s="169">
        <v>0</v>
      </c>
      <c r="O22" s="169">
        <f t="shared" si="18"/>
        <v>0</v>
      </c>
      <c r="P22" s="169">
        <v>0</v>
      </c>
      <c r="Q22" s="169">
        <f t="shared" si="19"/>
        <v>0</v>
      </c>
      <c r="R22" s="171"/>
      <c r="S22" s="171" t="s">
        <v>109</v>
      </c>
      <c r="T22" s="174" t="s">
        <v>132</v>
      </c>
      <c r="U22" s="156">
        <v>0</v>
      </c>
      <c r="V22" s="156">
        <f t="shared" si="20"/>
        <v>0</v>
      </c>
      <c r="W22" s="156"/>
      <c r="X22" s="156" t="s">
        <v>74</v>
      </c>
      <c r="Y22" s="156" t="s">
        <v>112</v>
      </c>
      <c r="Z22" s="175">
        <f t="shared" si="21"/>
        <v>0</v>
      </c>
      <c r="AA22" s="175">
        <f t="shared" si="22"/>
        <v>0</v>
      </c>
      <c r="AB22" s="175">
        <f t="shared" si="23"/>
        <v>0</v>
      </c>
      <c r="AC22" s="176">
        <f t="shared" si="24"/>
        <v>0</v>
      </c>
      <c r="AD22" s="176">
        <f t="shared" si="25"/>
        <v>0</v>
      </c>
      <c r="AE22" s="175">
        <f t="shared" si="26"/>
        <v>0</v>
      </c>
      <c r="AF22" s="175">
        <f t="shared" si="27"/>
        <v>0</v>
      </c>
      <c r="AG22" s="177" t="s">
        <v>133</v>
      </c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ht="22.5" outlineLevel="2" x14ac:dyDescent="0.2">
      <c r="A23" s="166">
        <v>6</v>
      </c>
      <c r="B23" s="167" t="s">
        <v>142</v>
      </c>
      <c r="C23" s="189" t="s">
        <v>143</v>
      </c>
      <c r="D23" s="168" t="s">
        <v>118</v>
      </c>
      <c r="E23" s="169">
        <v>13</v>
      </c>
      <c r="F23" s="170"/>
      <c r="G23" s="171">
        <f t="shared" si="14"/>
        <v>0</v>
      </c>
      <c r="H23" s="172"/>
      <c r="I23" s="173">
        <f t="shared" si="15"/>
        <v>0</v>
      </c>
      <c r="J23" s="170"/>
      <c r="K23" s="171">
        <f t="shared" si="16"/>
        <v>0</v>
      </c>
      <c r="L23" s="171">
        <v>21</v>
      </c>
      <c r="M23" s="171">
        <f t="shared" si="17"/>
        <v>0</v>
      </c>
      <c r="N23" s="169">
        <v>0</v>
      </c>
      <c r="O23" s="169">
        <f t="shared" si="18"/>
        <v>0</v>
      </c>
      <c r="P23" s="169">
        <v>0</v>
      </c>
      <c r="Q23" s="169">
        <f t="shared" si="19"/>
        <v>0</v>
      </c>
      <c r="R23" s="171"/>
      <c r="S23" s="171" t="s">
        <v>109</v>
      </c>
      <c r="T23" s="174" t="s">
        <v>132</v>
      </c>
      <c r="U23" s="156">
        <v>0</v>
      </c>
      <c r="V23" s="156">
        <f t="shared" si="20"/>
        <v>0</v>
      </c>
      <c r="W23" s="156"/>
      <c r="X23" s="156" t="s">
        <v>74</v>
      </c>
      <c r="Y23" s="156" t="s">
        <v>112</v>
      </c>
      <c r="Z23" s="175">
        <f t="shared" si="21"/>
        <v>0</v>
      </c>
      <c r="AA23" s="175">
        <f t="shared" si="22"/>
        <v>0</v>
      </c>
      <c r="AB23" s="175">
        <f t="shared" si="23"/>
        <v>0</v>
      </c>
      <c r="AC23" s="176">
        <f t="shared" si="24"/>
        <v>0</v>
      </c>
      <c r="AD23" s="176">
        <f t="shared" si="25"/>
        <v>0</v>
      </c>
      <c r="AE23" s="175">
        <f t="shared" si="26"/>
        <v>0</v>
      </c>
      <c r="AF23" s="175">
        <f t="shared" si="27"/>
        <v>0</v>
      </c>
      <c r="AG23" s="177" t="s">
        <v>133</v>
      </c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ht="33.75" outlineLevel="2" x14ac:dyDescent="0.2">
      <c r="A24" s="166">
        <v>7</v>
      </c>
      <c r="B24" s="167" t="s">
        <v>144</v>
      </c>
      <c r="C24" s="189" t="s">
        <v>145</v>
      </c>
      <c r="D24" s="168" t="s">
        <v>118</v>
      </c>
      <c r="E24" s="169">
        <v>8</v>
      </c>
      <c r="F24" s="170"/>
      <c r="G24" s="171">
        <f t="shared" si="14"/>
        <v>0</v>
      </c>
      <c r="H24" s="172"/>
      <c r="I24" s="173">
        <f t="shared" si="15"/>
        <v>0</v>
      </c>
      <c r="J24" s="170"/>
      <c r="K24" s="171">
        <f t="shared" si="16"/>
        <v>0</v>
      </c>
      <c r="L24" s="171">
        <v>21</v>
      </c>
      <c r="M24" s="171">
        <f t="shared" si="17"/>
        <v>0</v>
      </c>
      <c r="N24" s="169">
        <v>0</v>
      </c>
      <c r="O24" s="169">
        <f t="shared" si="18"/>
        <v>0</v>
      </c>
      <c r="P24" s="169">
        <v>0</v>
      </c>
      <c r="Q24" s="169">
        <f t="shared" si="19"/>
        <v>0</v>
      </c>
      <c r="R24" s="171"/>
      <c r="S24" s="171" t="s">
        <v>109</v>
      </c>
      <c r="T24" s="174" t="s">
        <v>132</v>
      </c>
      <c r="U24" s="156">
        <v>0</v>
      </c>
      <c r="V24" s="156">
        <f t="shared" si="20"/>
        <v>0</v>
      </c>
      <c r="W24" s="156"/>
      <c r="X24" s="156" t="s">
        <v>74</v>
      </c>
      <c r="Y24" s="156" t="s">
        <v>112</v>
      </c>
      <c r="Z24" s="175">
        <f t="shared" si="21"/>
        <v>0</v>
      </c>
      <c r="AA24" s="175">
        <f t="shared" si="22"/>
        <v>0</v>
      </c>
      <c r="AB24" s="175">
        <f t="shared" si="23"/>
        <v>0</v>
      </c>
      <c r="AC24" s="176">
        <f t="shared" si="24"/>
        <v>0</v>
      </c>
      <c r="AD24" s="176">
        <f t="shared" si="25"/>
        <v>0</v>
      </c>
      <c r="AE24" s="175">
        <f t="shared" si="26"/>
        <v>0</v>
      </c>
      <c r="AF24" s="175">
        <f t="shared" si="27"/>
        <v>0</v>
      </c>
      <c r="AG24" s="177" t="s">
        <v>133</v>
      </c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ht="33.75" outlineLevel="2" x14ac:dyDescent="0.2">
      <c r="A25" s="166">
        <v>8</v>
      </c>
      <c r="B25" s="167" t="s">
        <v>146</v>
      </c>
      <c r="C25" s="189" t="s">
        <v>147</v>
      </c>
      <c r="D25" s="168" t="s">
        <v>118</v>
      </c>
      <c r="E25" s="169">
        <v>27</v>
      </c>
      <c r="F25" s="170"/>
      <c r="G25" s="171">
        <f t="shared" si="14"/>
        <v>0</v>
      </c>
      <c r="H25" s="172"/>
      <c r="I25" s="173">
        <f t="shared" si="15"/>
        <v>0</v>
      </c>
      <c r="J25" s="170"/>
      <c r="K25" s="171">
        <f t="shared" si="16"/>
        <v>0</v>
      </c>
      <c r="L25" s="171">
        <v>21</v>
      </c>
      <c r="M25" s="171">
        <f t="shared" si="17"/>
        <v>0</v>
      </c>
      <c r="N25" s="169">
        <v>0</v>
      </c>
      <c r="O25" s="169">
        <f t="shared" si="18"/>
        <v>0</v>
      </c>
      <c r="P25" s="169">
        <v>0</v>
      </c>
      <c r="Q25" s="169">
        <f t="shared" si="19"/>
        <v>0</v>
      </c>
      <c r="R25" s="171"/>
      <c r="S25" s="171" t="s">
        <v>109</v>
      </c>
      <c r="T25" s="174" t="s">
        <v>132</v>
      </c>
      <c r="U25" s="156">
        <v>0</v>
      </c>
      <c r="V25" s="156">
        <f t="shared" si="20"/>
        <v>0</v>
      </c>
      <c r="W25" s="156"/>
      <c r="X25" s="156" t="s">
        <v>74</v>
      </c>
      <c r="Y25" s="156" t="s">
        <v>112</v>
      </c>
      <c r="Z25" s="175">
        <f t="shared" si="21"/>
        <v>0</v>
      </c>
      <c r="AA25" s="175">
        <f t="shared" si="22"/>
        <v>0</v>
      </c>
      <c r="AB25" s="175">
        <f t="shared" si="23"/>
        <v>0</v>
      </c>
      <c r="AC25" s="176">
        <f t="shared" si="24"/>
        <v>0</v>
      </c>
      <c r="AD25" s="176">
        <f t="shared" si="25"/>
        <v>0</v>
      </c>
      <c r="AE25" s="175">
        <f t="shared" si="26"/>
        <v>0</v>
      </c>
      <c r="AF25" s="175">
        <f t="shared" si="27"/>
        <v>0</v>
      </c>
      <c r="AG25" s="177" t="s">
        <v>133</v>
      </c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</row>
    <row r="26" spans="1:60" ht="33.75" outlineLevel="2" x14ac:dyDescent="0.2">
      <c r="A26" s="166">
        <v>9</v>
      </c>
      <c r="B26" s="167" t="s">
        <v>148</v>
      </c>
      <c r="C26" s="189" t="s">
        <v>149</v>
      </c>
      <c r="D26" s="168" t="s">
        <v>118</v>
      </c>
      <c r="E26" s="169">
        <v>15</v>
      </c>
      <c r="F26" s="170"/>
      <c r="G26" s="171">
        <f t="shared" si="14"/>
        <v>0</v>
      </c>
      <c r="H26" s="172"/>
      <c r="I26" s="173">
        <f t="shared" si="15"/>
        <v>0</v>
      </c>
      <c r="J26" s="170"/>
      <c r="K26" s="171">
        <f t="shared" si="16"/>
        <v>0</v>
      </c>
      <c r="L26" s="171">
        <v>21</v>
      </c>
      <c r="M26" s="171">
        <f t="shared" si="17"/>
        <v>0</v>
      </c>
      <c r="N26" s="169">
        <v>0</v>
      </c>
      <c r="O26" s="169">
        <f t="shared" si="18"/>
        <v>0</v>
      </c>
      <c r="P26" s="169">
        <v>0</v>
      </c>
      <c r="Q26" s="169">
        <f t="shared" si="19"/>
        <v>0</v>
      </c>
      <c r="R26" s="171"/>
      <c r="S26" s="171" t="s">
        <v>109</v>
      </c>
      <c r="T26" s="174" t="s">
        <v>132</v>
      </c>
      <c r="U26" s="156">
        <v>0</v>
      </c>
      <c r="V26" s="156">
        <f t="shared" si="20"/>
        <v>0</v>
      </c>
      <c r="W26" s="156"/>
      <c r="X26" s="156" t="s">
        <v>74</v>
      </c>
      <c r="Y26" s="156" t="s">
        <v>112</v>
      </c>
      <c r="Z26" s="175">
        <f t="shared" si="21"/>
        <v>0</v>
      </c>
      <c r="AA26" s="175">
        <f t="shared" si="22"/>
        <v>0</v>
      </c>
      <c r="AB26" s="175">
        <f t="shared" si="23"/>
        <v>0</v>
      </c>
      <c r="AC26" s="176">
        <f t="shared" si="24"/>
        <v>0</v>
      </c>
      <c r="AD26" s="176">
        <f t="shared" si="25"/>
        <v>0</v>
      </c>
      <c r="AE26" s="175">
        <f t="shared" si="26"/>
        <v>0</v>
      </c>
      <c r="AF26" s="175">
        <f t="shared" si="27"/>
        <v>0</v>
      </c>
      <c r="AG26" s="177" t="s">
        <v>133</v>
      </c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</row>
    <row r="27" spans="1:60" ht="22.5" outlineLevel="2" x14ac:dyDescent="0.2">
      <c r="A27" s="166">
        <v>10</v>
      </c>
      <c r="B27" s="167" t="s">
        <v>150</v>
      </c>
      <c r="C27" s="189" t="s">
        <v>151</v>
      </c>
      <c r="D27" s="168" t="s">
        <v>118</v>
      </c>
      <c r="E27" s="169">
        <v>43</v>
      </c>
      <c r="F27" s="170"/>
      <c r="G27" s="171">
        <f t="shared" si="14"/>
        <v>0</v>
      </c>
      <c r="H27" s="172"/>
      <c r="I27" s="173">
        <f t="shared" si="15"/>
        <v>0</v>
      </c>
      <c r="J27" s="170"/>
      <c r="K27" s="171">
        <f t="shared" si="16"/>
        <v>0</v>
      </c>
      <c r="L27" s="171">
        <v>21</v>
      </c>
      <c r="M27" s="171">
        <f t="shared" si="17"/>
        <v>0</v>
      </c>
      <c r="N27" s="169">
        <v>0</v>
      </c>
      <c r="O27" s="169">
        <f t="shared" si="18"/>
        <v>0</v>
      </c>
      <c r="P27" s="169">
        <v>0</v>
      </c>
      <c r="Q27" s="169">
        <f t="shared" si="19"/>
        <v>0</v>
      </c>
      <c r="R27" s="171"/>
      <c r="S27" s="171" t="s">
        <v>109</v>
      </c>
      <c r="T27" s="174" t="s">
        <v>132</v>
      </c>
      <c r="U27" s="156">
        <v>0</v>
      </c>
      <c r="V27" s="156">
        <f t="shared" si="20"/>
        <v>0</v>
      </c>
      <c r="W27" s="156"/>
      <c r="X27" s="156" t="s">
        <v>74</v>
      </c>
      <c r="Y27" s="156" t="s">
        <v>112</v>
      </c>
      <c r="Z27" s="175">
        <f t="shared" si="21"/>
        <v>0</v>
      </c>
      <c r="AA27" s="175">
        <f t="shared" si="22"/>
        <v>0</v>
      </c>
      <c r="AB27" s="175">
        <f t="shared" si="23"/>
        <v>0</v>
      </c>
      <c r="AC27" s="176">
        <f t="shared" si="24"/>
        <v>0</v>
      </c>
      <c r="AD27" s="176">
        <f t="shared" si="25"/>
        <v>0</v>
      </c>
      <c r="AE27" s="175">
        <f t="shared" si="26"/>
        <v>0</v>
      </c>
      <c r="AF27" s="175">
        <f t="shared" si="27"/>
        <v>0</v>
      </c>
      <c r="AG27" s="177" t="s">
        <v>133</v>
      </c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 ht="22.5" outlineLevel="2" x14ac:dyDescent="0.2">
      <c r="A28" s="166">
        <v>11</v>
      </c>
      <c r="B28" s="167" t="s">
        <v>152</v>
      </c>
      <c r="C28" s="189" t="s">
        <v>153</v>
      </c>
      <c r="D28" s="168" t="s">
        <v>118</v>
      </c>
      <c r="E28" s="169">
        <v>1</v>
      </c>
      <c r="F28" s="170"/>
      <c r="G28" s="171">
        <f t="shared" si="14"/>
        <v>0</v>
      </c>
      <c r="H28" s="172"/>
      <c r="I28" s="173">
        <f t="shared" si="15"/>
        <v>0</v>
      </c>
      <c r="J28" s="170"/>
      <c r="K28" s="171">
        <f t="shared" si="16"/>
        <v>0</v>
      </c>
      <c r="L28" s="171">
        <v>21</v>
      </c>
      <c r="M28" s="171">
        <f t="shared" si="17"/>
        <v>0</v>
      </c>
      <c r="N28" s="169">
        <v>0</v>
      </c>
      <c r="O28" s="169">
        <f t="shared" si="18"/>
        <v>0</v>
      </c>
      <c r="P28" s="169">
        <v>0</v>
      </c>
      <c r="Q28" s="169">
        <f t="shared" si="19"/>
        <v>0</v>
      </c>
      <c r="R28" s="171"/>
      <c r="S28" s="171" t="s">
        <v>109</v>
      </c>
      <c r="T28" s="174" t="s">
        <v>132</v>
      </c>
      <c r="U28" s="156">
        <v>0</v>
      </c>
      <c r="V28" s="156">
        <f t="shared" si="20"/>
        <v>0</v>
      </c>
      <c r="W28" s="156"/>
      <c r="X28" s="156" t="s">
        <v>74</v>
      </c>
      <c r="Y28" s="156" t="s">
        <v>112</v>
      </c>
      <c r="Z28" s="175">
        <f t="shared" si="21"/>
        <v>0</v>
      </c>
      <c r="AA28" s="175">
        <f t="shared" si="22"/>
        <v>0</v>
      </c>
      <c r="AB28" s="175">
        <f t="shared" si="23"/>
        <v>0</v>
      </c>
      <c r="AC28" s="176">
        <f t="shared" si="24"/>
        <v>0</v>
      </c>
      <c r="AD28" s="176">
        <f t="shared" si="25"/>
        <v>0</v>
      </c>
      <c r="AE28" s="175">
        <f t="shared" si="26"/>
        <v>0</v>
      </c>
      <c r="AF28" s="175">
        <f t="shared" si="27"/>
        <v>0</v>
      </c>
      <c r="AG28" s="177" t="s">
        <v>133</v>
      </c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</row>
    <row r="29" spans="1:60" outlineLevel="2" x14ac:dyDescent="0.2">
      <c r="A29" s="166">
        <v>15</v>
      </c>
      <c r="B29" s="167" t="s">
        <v>154</v>
      </c>
      <c r="C29" s="189" t="s">
        <v>155</v>
      </c>
      <c r="D29" s="168" t="s">
        <v>108</v>
      </c>
      <c r="E29" s="169">
        <v>8</v>
      </c>
      <c r="F29" s="170"/>
      <c r="G29" s="171">
        <f t="shared" si="14"/>
        <v>0</v>
      </c>
      <c r="H29" s="172"/>
      <c r="I29" s="173">
        <f t="shared" si="15"/>
        <v>0</v>
      </c>
      <c r="J29" s="170"/>
      <c r="K29" s="171">
        <f t="shared" si="16"/>
        <v>0</v>
      </c>
      <c r="L29" s="171">
        <v>21</v>
      </c>
      <c r="M29" s="171">
        <f t="shared" si="17"/>
        <v>0</v>
      </c>
      <c r="N29" s="169">
        <v>1.0000000000000001E-5</v>
      </c>
      <c r="O29" s="169">
        <f t="shared" si="18"/>
        <v>0</v>
      </c>
      <c r="P29" s="169">
        <v>0</v>
      </c>
      <c r="Q29" s="169">
        <f t="shared" si="19"/>
        <v>0</v>
      </c>
      <c r="R29" s="171" t="s">
        <v>156</v>
      </c>
      <c r="S29" s="171" t="s">
        <v>122</v>
      </c>
      <c r="T29" s="174" t="s">
        <v>110</v>
      </c>
      <c r="U29" s="156">
        <v>0</v>
      </c>
      <c r="V29" s="156">
        <f t="shared" si="20"/>
        <v>0</v>
      </c>
      <c r="W29" s="156"/>
      <c r="X29" s="156" t="s">
        <v>74</v>
      </c>
      <c r="Y29" s="156" t="s">
        <v>112</v>
      </c>
      <c r="Z29" s="175">
        <f t="shared" si="21"/>
        <v>0</v>
      </c>
      <c r="AA29" s="175">
        <f t="shared" si="22"/>
        <v>0</v>
      </c>
      <c r="AB29" s="175">
        <f t="shared" si="23"/>
        <v>0</v>
      </c>
      <c r="AC29" s="176">
        <f t="shared" si="24"/>
        <v>0</v>
      </c>
      <c r="AD29" s="176">
        <f t="shared" si="25"/>
        <v>0</v>
      </c>
      <c r="AE29" s="175">
        <f t="shared" si="26"/>
        <v>0</v>
      </c>
      <c r="AF29" s="175">
        <f t="shared" si="27"/>
        <v>0</v>
      </c>
      <c r="AG29" s="177" t="s">
        <v>133</v>
      </c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</row>
    <row r="30" spans="1:60" outlineLevel="2" x14ac:dyDescent="0.2">
      <c r="A30" s="166">
        <v>16</v>
      </c>
      <c r="B30" s="167" t="s">
        <v>157</v>
      </c>
      <c r="C30" s="189" t="s">
        <v>158</v>
      </c>
      <c r="D30" s="168" t="s">
        <v>108</v>
      </c>
      <c r="E30" s="169">
        <v>8</v>
      </c>
      <c r="F30" s="170"/>
      <c r="G30" s="171">
        <f t="shared" si="14"/>
        <v>0</v>
      </c>
      <c r="H30" s="172"/>
      <c r="I30" s="173">
        <f t="shared" si="15"/>
        <v>0</v>
      </c>
      <c r="J30" s="170"/>
      <c r="K30" s="171">
        <f t="shared" si="16"/>
        <v>0</v>
      </c>
      <c r="L30" s="171">
        <v>21</v>
      </c>
      <c r="M30" s="171">
        <f t="shared" si="17"/>
        <v>0</v>
      </c>
      <c r="N30" s="169">
        <v>1.0000000000000001E-5</v>
      </c>
      <c r="O30" s="169">
        <f t="shared" si="18"/>
        <v>0</v>
      </c>
      <c r="P30" s="169">
        <v>0</v>
      </c>
      <c r="Q30" s="169">
        <f t="shared" si="19"/>
        <v>0</v>
      </c>
      <c r="R30" s="171" t="s">
        <v>156</v>
      </c>
      <c r="S30" s="171" t="s">
        <v>122</v>
      </c>
      <c r="T30" s="174" t="s">
        <v>110</v>
      </c>
      <c r="U30" s="156">
        <v>0</v>
      </c>
      <c r="V30" s="156">
        <f t="shared" si="20"/>
        <v>0</v>
      </c>
      <c r="W30" s="156"/>
      <c r="X30" s="156" t="s">
        <v>74</v>
      </c>
      <c r="Y30" s="156" t="s">
        <v>112</v>
      </c>
      <c r="Z30" s="175">
        <f t="shared" si="21"/>
        <v>0</v>
      </c>
      <c r="AA30" s="175">
        <f t="shared" si="22"/>
        <v>0</v>
      </c>
      <c r="AB30" s="175">
        <f t="shared" si="23"/>
        <v>0</v>
      </c>
      <c r="AC30" s="176">
        <f t="shared" si="24"/>
        <v>0</v>
      </c>
      <c r="AD30" s="176">
        <f t="shared" si="25"/>
        <v>0</v>
      </c>
      <c r="AE30" s="175">
        <f t="shared" si="26"/>
        <v>0</v>
      </c>
      <c r="AF30" s="175">
        <f t="shared" si="27"/>
        <v>0</v>
      </c>
      <c r="AG30" s="177" t="s">
        <v>133</v>
      </c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</row>
    <row r="31" spans="1:60" outlineLevel="2" x14ac:dyDescent="0.2">
      <c r="A31" s="166">
        <v>17</v>
      </c>
      <c r="B31" s="167" t="s">
        <v>159</v>
      </c>
      <c r="C31" s="189" t="s">
        <v>160</v>
      </c>
      <c r="D31" s="168" t="s">
        <v>108</v>
      </c>
      <c r="E31" s="169">
        <v>8</v>
      </c>
      <c r="F31" s="170"/>
      <c r="G31" s="171">
        <f t="shared" si="14"/>
        <v>0</v>
      </c>
      <c r="H31" s="172"/>
      <c r="I31" s="173">
        <f t="shared" si="15"/>
        <v>0</v>
      </c>
      <c r="J31" s="170"/>
      <c r="K31" s="171">
        <f t="shared" si="16"/>
        <v>0</v>
      </c>
      <c r="L31" s="171">
        <v>21</v>
      </c>
      <c r="M31" s="171">
        <f t="shared" si="17"/>
        <v>0</v>
      </c>
      <c r="N31" s="169">
        <v>5.0000000000000002E-5</v>
      </c>
      <c r="O31" s="169">
        <f t="shared" si="18"/>
        <v>0</v>
      </c>
      <c r="P31" s="169">
        <v>0</v>
      </c>
      <c r="Q31" s="169">
        <f t="shared" si="19"/>
        <v>0</v>
      </c>
      <c r="R31" s="171" t="s">
        <v>156</v>
      </c>
      <c r="S31" s="171" t="s">
        <v>122</v>
      </c>
      <c r="T31" s="174" t="s">
        <v>110</v>
      </c>
      <c r="U31" s="156">
        <v>0</v>
      </c>
      <c r="V31" s="156">
        <f t="shared" si="20"/>
        <v>0</v>
      </c>
      <c r="W31" s="156"/>
      <c r="X31" s="156" t="s">
        <v>74</v>
      </c>
      <c r="Y31" s="156" t="s">
        <v>112</v>
      </c>
      <c r="Z31" s="175">
        <f t="shared" si="21"/>
        <v>0</v>
      </c>
      <c r="AA31" s="175">
        <f t="shared" si="22"/>
        <v>0</v>
      </c>
      <c r="AB31" s="175">
        <f t="shared" si="23"/>
        <v>0</v>
      </c>
      <c r="AC31" s="176">
        <f t="shared" si="24"/>
        <v>0</v>
      </c>
      <c r="AD31" s="176">
        <f t="shared" si="25"/>
        <v>0</v>
      </c>
      <c r="AE31" s="175">
        <f t="shared" si="26"/>
        <v>0</v>
      </c>
      <c r="AF31" s="175">
        <f t="shared" si="27"/>
        <v>0</v>
      </c>
      <c r="AG31" s="177" t="s">
        <v>133</v>
      </c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outlineLevel="2" x14ac:dyDescent="0.2">
      <c r="A32" s="166">
        <v>18</v>
      </c>
      <c r="B32" s="167" t="s">
        <v>161</v>
      </c>
      <c r="C32" s="189" t="s">
        <v>162</v>
      </c>
      <c r="D32" s="168" t="s">
        <v>108</v>
      </c>
      <c r="E32" s="169">
        <v>8</v>
      </c>
      <c r="F32" s="170"/>
      <c r="G32" s="171">
        <f t="shared" si="14"/>
        <v>0</v>
      </c>
      <c r="H32" s="172"/>
      <c r="I32" s="173">
        <f t="shared" si="15"/>
        <v>0</v>
      </c>
      <c r="J32" s="170"/>
      <c r="K32" s="171">
        <f t="shared" si="16"/>
        <v>0</v>
      </c>
      <c r="L32" s="171">
        <v>21</v>
      </c>
      <c r="M32" s="171">
        <f t="shared" si="17"/>
        <v>0</v>
      </c>
      <c r="N32" s="169">
        <v>6.9999999999999994E-5</v>
      </c>
      <c r="O32" s="169">
        <f t="shared" si="18"/>
        <v>0</v>
      </c>
      <c r="P32" s="169">
        <v>0</v>
      </c>
      <c r="Q32" s="169">
        <f t="shared" si="19"/>
        <v>0</v>
      </c>
      <c r="R32" s="171" t="s">
        <v>156</v>
      </c>
      <c r="S32" s="171" t="s">
        <v>122</v>
      </c>
      <c r="T32" s="174" t="s">
        <v>110</v>
      </c>
      <c r="U32" s="156">
        <v>0</v>
      </c>
      <c r="V32" s="156">
        <f t="shared" si="20"/>
        <v>0</v>
      </c>
      <c r="W32" s="156"/>
      <c r="X32" s="156" t="s">
        <v>74</v>
      </c>
      <c r="Y32" s="156" t="s">
        <v>112</v>
      </c>
      <c r="Z32" s="175">
        <f t="shared" si="21"/>
        <v>0</v>
      </c>
      <c r="AA32" s="175">
        <f t="shared" si="22"/>
        <v>0</v>
      </c>
      <c r="AB32" s="175">
        <f t="shared" si="23"/>
        <v>0</v>
      </c>
      <c r="AC32" s="176">
        <f t="shared" si="24"/>
        <v>0</v>
      </c>
      <c r="AD32" s="176">
        <f t="shared" si="25"/>
        <v>0</v>
      </c>
      <c r="AE32" s="175">
        <f t="shared" si="26"/>
        <v>0</v>
      </c>
      <c r="AF32" s="175">
        <f t="shared" si="27"/>
        <v>0</v>
      </c>
      <c r="AG32" s="177" t="s">
        <v>133</v>
      </c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</row>
    <row r="33" spans="1:60" outlineLevel="2" x14ac:dyDescent="0.2">
      <c r="A33" s="166">
        <v>20</v>
      </c>
      <c r="B33" s="167" t="s">
        <v>163</v>
      </c>
      <c r="C33" s="189" t="s">
        <v>164</v>
      </c>
      <c r="D33" s="168" t="s">
        <v>108</v>
      </c>
      <c r="E33" s="169">
        <v>30</v>
      </c>
      <c r="F33" s="170"/>
      <c r="G33" s="171">
        <f t="shared" si="14"/>
        <v>0</v>
      </c>
      <c r="H33" s="172"/>
      <c r="I33" s="173">
        <f t="shared" si="15"/>
        <v>0</v>
      </c>
      <c r="J33" s="170"/>
      <c r="K33" s="171">
        <f t="shared" si="16"/>
        <v>0</v>
      </c>
      <c r="L33" s="171">
        <v>21</v>
      </c>
      <c r="M33" s="171">
        <f t="shared" si="17"/>
        <v>0</v>
      </c>
      <c r="N33" s="169">
        <v>5.0000000000000002E-5</v>
      </c>
      <c r="O33" s="169">
        <f t="shared" si="18"/>
        <v>0</v>
      </c>
      <c r="P33" s="169">
        <v>0</v>
      </c>
      <c r="Q33" s="169">
        <f t="shared" si="19"/>
        <v>0</v>
      </c>
      <c r="R33" s="171" t="s">
        <v>156</v>
      </c>
      <c r="S33" s="171" t="s">
        <v>122</v>
      </c>
      <c r="T33" s="174" t="s">
        <v>110</v>
      </c>
      <c r="U33" s="156">
        <v>0</v>
      </c>
      <c r="V33" s="156">
        <f t="shared" si="20"/>
        <v>0</v>
      </c>
      <c r="W33" s="156"/>
      <c r="X33" s="156" t="s">
        <v>74</v>
      </c>
      <c r="Y33" s="156" t="s">
        <v>112</v>
      </c>
      <c r="Z33" s="175">
        <f t="shared" si="21"/>
        <v>0</v>
      </c>
      <c r="AA33" s="175">
        <f t="shared" si="22"/>
        <v>0</v>
      </c>
      <c r="AB33" s="175">
        <f t="shared" si="23"/>
        <v>0</v>
      </c>
      <c r="AC33" s="176">
        <f t="shared" si="24"/>
        <v>0</v>
      </c>
      <c r="AD33" s="176">
        <f t="shared" si="25"/>
        <v>0</v>
      </c>
      <c r="AE33" s="175">
        <f t="shared" si="26"/>
        <v>0</v>
      </c>
      <c r="AF33" s="175">
        <f t="shared" si="27"/>
        <v>0</v>
      </c>
      <c r="AG33" s="177" t="s">
        <v>133</v>
      </c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</row>
    <row r="34" spans="1:60" outlineLevel="2" x14ac:dyDescent="0.2">
      <c r="A34" s="166">
        <v>21</v>
      </c>
      <c r="B34" s="167" t="s">
        <v>165</v>
      </c>
      <c r="C34" s="189" t="s">
        <v>166</v>
      </c>
      <c r="D34" s="168" t="s">
        <v>108</v>
      </c>
      <c r="E34" s="169">
        <v>30</v>
      </c>
      <c r="F34" s="170"/>
      <c r="G34" s="171">
        <f t="shared" si="14"/>
        <v>0</v>
      </c>
      <c r="H34" s="172"/>
      <c r="I34" s="173">
        <f t="shared" si="15"/>
        <v>0</v>
      </c>
      <c r="J34" s="170"/>
      <c r="K34" s="171">
        <f t="shared" si="16"/>
        <v>0</v>
      </c>
      <c r="L34" s="171">
        <v>21</v>
      </c>
      <c r="M34" s="171">
        <f t="shared" si="17"/>
        <v>0</v>
      </c>
      <c r="N34" s="169">
        <v>1.0000000000000001E-5</v>
      </c>
      <c r="O34" s="169">
        <f t="shared" si="18"/>
        <v>0</v>
      </c>
      <c r="P34" s="169">
        <v>0</v>
      </c>
      <c r="Q34" s="169">
        <f t="shared" si="19"/>
        <v>0</v>
      </c>
      <c r="R34" s="171" t="s">
        <v>156</v>
      </c>
      <c r="S34" s="171" t="s">
        <v>122</v>
      </c>
      <c r="T34" s="174" t="s">
        <v>110</v>
      </c>
      <c r="U34" s="156">
        <v>0</v>
      </c>
      <c r="V34" s="156">
        <f t="shared" si="20"/>
        <v>0</v>
      </c>
      <c r="W34" s="156"/>
      <c r="X34" s="156" t="s">
        <v>74</v>
      </c>
      <c r="Y34" s="156" t="s">
        <v>112</v>
      </c>
      <c r="Z34" s="175">
        <f t="shared" si="21"/>
        <v>0</v>
      </c>
      <c r="AA34" s="175">
        <f t="shared" si="22"/>
        <v>0</v>
      </c>
      <c r="AB34" s="175">
        <f t="shared" si="23"/>
        <v>0</v>
      </c>
      <c r="AC34" s="176">
        <f t="shared" si="24"/>
        <v>0</v>
      </c>
      <c r="AD34" s="176">
        <f t="shared" si="25"/>
        <v>0</v>
      </c>
      <c r="AE34" s="175">
        <f t="shared" si="26"/>
        <v>0</v>
      </c>
      <c r="AF34" s="175">
        <f t="shared" si="27"/>
        <v>0</v>
      </c>
      <c r="AG34" s="177" t="s">
        <v>133</v>
      </c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outlineLevel="2" x14ac:dyDescent="0.2">
      <c r="A35" s="166">
        <v>23</v>
      </c>
      <c r="B35" s="167" t="s">
        <v>167</v>
      </c>
      <c r="C35" s="189" t="s">
        <v>168</v>
      </c>
      <c r="D35" s="168" t="s">
        <v>108</v>
      </c>
      <c r="E35" s="169">
        <v>150</v>
      </c>
      <c r="F35" s="170"/>
      <c r="G35" s="171">
        <f t="shared" si="14"/>
        <v>0</v>
      </c>
      <c r="H35" s="172"/>
      <c r="I35" s="173">
        <f t="shared" si="15"/>
        <v>0</v>
      </c>
      <c r="J35" s="170"/>
      <c r="K35" s="171">
        <f t="shared" si="16"/>
        <v>0</v>
      </c>
      <c r="L35" s="171">
        <v>21</v>
      </c>
      <c r="M35" s="171">
        <f t="shared" si="17"/>
        <v>0</v>
      </c>
      <c r="N35" s="169">
        <v>1.2E-4</v>
      </c>
      <c r="O35" s="169">
        <f t="shared" si="18"/>
        <v>0.02</v>
      </c>
      <c r="P35" s="169">
        <v>0</v>
      </c>
      <c r="Q35" s="169">
        <f t="shared" si="19"/>
        <v>0</v>
      </c>
      <c r="R35" s="171" t="s">
        <v>156</v>
      </c>
      <c r="S35" s="171" t="s">
        <v>122</v>
      </c>
      <c r="T35" s="174" t="s">
        <v>110</v>
      </c>
      <c r="U35" s="156">
        <v>0</v>
      </c>
      <c r="V35" s="156">
        <f t="shared" si="20"/>
        <v>0</v>
      </c>
      <c r="W35" s="156"/>
      <c r="X35" s="156" t="s">
        <v>74</v>
      </c>
      <c r="Y35" s="156" t="s">
        <v>112</v>
      </c>
      <c r="Z35" s="175">
        <f t="shared" si="21"/>
        <v>0</v>
      </c>
      <c r="AA35" s="175">
        <f t="shared" si="22"/>
        <v>0</v>
      </c>
      <c r="AB35" s="175">
        <f t="shared" si="23"/>
        <v>0</v>
      </c>
      <c r="AC35" s="176">
        <f t="shared" si="24"/>
        <v>0.02</v>
      </c>
      <c r="AD35" s="176">
        <f t="shared" si="25"/>
        <v>0</v>
      </c>
      <c r="AE35" s="175">
        <f t="shared" si="26"/>
        <v>0</v>
      </c>
      <c r="AF35" s="175">
        <f t="shared" si="27"/>
        <v>0</v>
      </c>
      <c r="AG35" s="177" t="s">
        <v>133</v>
      </c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</row>
    <row r="36" spans="1:60" outlineLevel="2" x14ac:dyDescent="0.2">
      <c r="A36" s="166">
        <v>25</v>
      </c>
      <c r="B36" s="167" t="s">
        <v>169</v>
      </c>
      <c r="C36" s="189" t="s">
        <v>170</v>
      </c>
      <c r="D36" s="168" t="s">
        <v>127</v>
      </c>
      <c r="E36" s="169">
        <v>550</v>
      </c>
      <c r="F36" s="170"/>
      <c r="G36" s="171">
        <f t="shared" si="14"/>
        <v>0</v>
      </c>
      <c r="H36" s="172"/>
      <c r="I36" s="173">
        <f t="shared" si="15"/>
        <v>0</v>
      </c>
      <c r="J36" s="170"/>
      <c r="K36" s="171">
        <f t="shared" si="16"/>
        <v>0</v>
      </c>
      <c r="L36" s="171">
        <v>21</v>
      </c>
      <c r="M36" s="171">
        <f t="shared" si="17"/>
        <v>0</v>
      </c>
      <c r="N36" s="169">
        <v>1.6000000000000001E-4</v>
      </c>
      <c r="O36" s="169">
        <f t="shared" si="18"/>
        <v>0.09</v>
      </c>
      <c r="P36" s="169">
        <v>0</v>
      </c>
      <c r="Q36" s="169">
        <f t="shared" si="19"/>
        <v>0</v>
      </c>
      <c r="R36" s="171" t="s">
        <v>156</v>
      </c>
      <c r="S36" s="171" t="s">
        <v>122</v>
      </c>
      <c r="T36" s="174" t="s">
        <v>110</v>
      </c>
      <c r="U36" s="156">
        <v>0</v>
      </c>
      <c r="V36" s="156">
        <f t="shared" si="20"/>
        <v>0</v>
      </c>
      <c r="W36" s="156"/>
      <c r="X36" s="156" t="s">
        <v>74</v>
      </c>
      <c r="Y36" s="156" t="s">
        <v>112</v>
      </c>
      <c r="Z36" s="175">
        <f t="shared" si="21"/>
        <v>0</v>
      </c>
      <c r="AA36" s="175">
        <f t="shared" si="22"/>
        <v>0</v>
      </c>
      <c r="AB36" s="175">
        <f t="shared" si="23"/>
        <v>0</v>
      </c>
      <c r="AC36" s="176">
        <f t="shared" si="24"/>
        <v>0.09</v>
      </c>
      <c r="AD36" s="176">
        <f t="shared" si="25"/>
        <v>0</v>
      </c>
      <c r="AE36" s="175">
        <f t="shared" si="26"/>
        <v>0</v>
      </c>
      <c r="AF36" s="175">
        <f t="shared" si="27"/>
        <v>0</v>
      </c>
      <c r="AG36" s="177" t="s">
        <v>133</v>
      </c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outlineLevel="2" x14ac:dyDescent="0.2">
      <c r="A37" s="166">
        <v>27</v>
      </c>
      <c r="B37" s="167" t="s">
        <v>171</v>
      </c>
      <c r="C37" s="189" t="s">
        <v>172</v>
      </c>
      <c r="D37" s="168" t="s">
        <v>108</v>
      </c>
      <c r="E37" s="169">
        <v>100</v>
      </c>
      <c r="F37" s="170"/>
      <c r="G37" s="171">
        <f t="shared" si="14"/>
        <v>0</v>
      </c>
      <c r="H37" s="172"/>
      <c r="I37" s="173">
        <f t="shared" si="15"/>
        <v>0</v>
      </c>
      <c r="J37" s="170"/>
      <c r="K37" s="171">
        <f t="shared" si="16"/>
        <v>0</v>
      </c>
      <c r="L37" s="171">
        <v>21</v>
      </c>
      <c r="M37" s="171">
        <f t="shared" si="17"/>
        <v>0</v>
      </c>
      <c r="N37" s="169">
        <v>0</v>
      </c>
      <c r="O37" s="169">
        <f t="shared" si="18"/>
        <v>0</v>
      </c>
      <c r="P37" s="169">
        <v>0</v>
      </c>
      <c r="Q37" s="169">
        <f t="shared" si="19"/>
        <v>0</v>
      </c>
      <c r="R37" s="171" t="s">
        <v>156</v>
      </c>
      <c r="S37" s="171" t="s">
        <v>122</v>
      </c>
      <c r="T37" s="174" t="s">
        <v>173</v>
      </c>
      <c r="U37" s="156">
        <v>0</v>
      </c>
      <c r="V37" s="156">
        <f t="shared" si="20"/>
        <v>0</v>
      </c>
      <c r="W37" s="156"/>
      <c r="X37" s="156" t="s">
        <v>74</v>
      </c>
      <c r="Y37" s="156" t="s">
        <v>112</v>
      </c>
      <c r="Z37" s="175">
        <f t="shared" si="21"/>
        <v>0</v>
      </c>
      <c r="AA37" s="175">
        <f t="shared" si="22"/>
        <v>0</v>
      </c>
      <c r="AB37" s="175">
        <f t="shared" si="23"/>
        <v>0</v>
      </c>
      <c r="AC37" s="176">
        <f t="shared" si="24"/>
        <v>0</v>
      </c>
      <c r="AD37" s="176">
        <f t="shared" si="25"/>
        <v>0</v>
      </c>
      <c r="AE37" s="175">
        <f t="shared" si="26"/>
        <v>0</v>
      </c>
      <c r="AF37" s="175">
        <f t="shared" si="27"/>
        <v>0</v>
      </c>
      <c r="AG37" s="177" t="s">
        <v>133</v>
      </c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</row>
    <row r="38" spans="1:60" ht="22.5" outlineLevel="2" x14ac:dyDescent="0.2">
      <c r="A38" s="166">
        <v>28</v>
      </c>
      <c r="B38" s="167" t="s">
        <v>174</v>
      </c>
      <c r="C38" s="189" t="s">
        <v>175</v>
      </c>
      <c r="D38" s="168" t="s">
        <v>176</v>
      </c>
      <c r="E38" s="169">
        <v>1</v>
      </c>
      <c r="F38" s="170"/>
      <c r="G38" s="171">
        <f t="shared" si="14"/>
        <v>0</v>
      </c>
      <c r="H38" s="172"/>
      <c r="I38" s="173">
        <f t="shared" si="15"/>
        <v>0</v>
      </c>
      <c r="J38" s="170"/>
      <c r="K38" s="171">
        <f t="shared" si="16"/>
        <v>0</v>
      </c>
      <c r="L38" s="171">
        <v>21</v>
      </c>
      <c r="M38" s="171">
        <f t="shared" si="17"/>
        <v>0</v>
      </c>
      <c r="N38" s="169">
        <v>0</v>
      </c>
      <c r="O38" s="169">
        <f t="shared" si="18"/>
        <v>0</v>
      </c>
      <c r="P38" s="169">
        <v>0</v>
      </c>
      <c r="Q38" s="169">
        <f t="shared" si="19"/>
        <v>0</v>
      </c>
      <c r="R38" s="171"/>
      <c r="S38" s="171" t="s">
        <v>109</v>
      </c>
      <c r="T38" s="174" t="s">
        <v>132</v>
      </c>
      <c r="U38" s="156">
        <v>0</v>
      </c>
      <c r="V38" s="156">
        <f t="shared" si="20"/>
        <v>0</v>
      </c>
      <c r="W38" s="156"/>
      <c r="X38" s="156" t="s">
        <v>74</v>
      </c>
      <c r="Y38" s="156" t="s">
        <v>112</v>
      </c>
      <c r="Z38" s="175">
        <f t="shared" si="21"/>
        <v>0</v>
      </c>
      <c r="AA38" s="175">
        <f t="shared" si="22"/>
        <v>0</v>
      </c>
      <c r="AB38" s="175">
        <f t="shared" si="23"/>
        <v>0</v>
      </c>
      <c r="AC38" s="176">
        <f t="shared" si="24"/>
        <v>0</v>
      </c>
      <c r="AD38" s="176">
        <f t="shared" si="25"/>
        <v>0</v>
      </c>
      <c r="AE38" s="175">
        <f t="shared" si="26"/>
        <v>0</v>
      </c>
      <c r="AF38" s="175">
        <f t="shared" si="27"/>
        <v>0</v>
      </c>
      <c r="AG38" s="177" t="s">
        <v>133</v>
      </c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</row>
    <row r="39" spans="1:60" outlineLevel="1" x14ac:dyDescent="0.2">
      <c r="A39" s="158" t="s">
        <v>104</v>
      </c>
      <c r="B39" s="159" t="s">
        <v>75</v>
      </c>
      <c r="C39" s="188" t="s">
        <v>76</v>
      </c>
      <c r="D39" s="160"/>
      <c r="E39" s="161"/>
      <c r="F39" s="162"/>
      <c r="G39" s="162">
        <f>SUM(AF40:AF42)</f>
        <v>0</v>
      </c>
      <c r="H39" s="163"/>
      <c r="I39" s="164">
        <f>SUM(Z40:Z42)</f>
        <v>0</v>
      </c>
      <c r="J39" s="162"/>
      <c r="K39" s="162">
        <f>SUM(AA40:AA42)</f>
        <v>0</v>
      </c>
      <c r="L39" s="162"/>
      <c r="M39" s="162">
        <f>SUM(AB40:AB42)</f>
        <v>0</v>
      </c>
      <c r="N39" s="161"/>
      <c r="O39" s="161">
        <f>SUM(AC40:AC42)</f>
        <v>0</v>
      </c>
      <c r="P39" s="161"/>
      <c r="Q39" s="161">
        <f>SUM(AD40:AD42)</f>
        <v>0</v>
      </c>
      <c r="R39" s="162"/>
      <c r="S39" s="162"/>
      <c r="T39" s="165"/>
      <c r="U39" s="157"/>
      <c r="V39" s="157">
        <f>SUM(AE40:AE42)</f>
        <v>0</v>
      </c>
      <c r="W39" s="157"/>
      <c r="X39" s="157"/>
      <c r="Y39" s="157"/>
      <c r="Z39" s="177"/>
      <c r="AA39" s="177"/>
      <c r="AB39" s="177"/>
      <c r="AC39" s="177"/>
      <c r="AD39" s="177"/>
      <c r="AE39" s="177"/>
      <c r="AF39" s="177"/>
      <c r="AG39" s="177" t="s">
        <v>105</v>
      </c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</row>
    <row r="40" spans="1:60" outlineLevel="2" x14ac:dyDescent="0.2">
      <c r="A40" s="166">
        <v>29</v>
      </c>
      <c r="B40" s="167" t="s">
        <v>177</v>
      </c>
      <c r="C40" s="189" t="s">
        <v>178</v>
      </c>
      <c r="D40" s="168" t="s">
        <v>176</v>
      </c>
      <c r="E40" s="169">
        <v>1</v>
      </c>
      <c r="F40" s="170"/>
      <c r="G40" s="171">
        <f>ROUND(E40*F40,2)</f>
        <v>0</v>
      </c>
      <c r="H40" s="172"/>
      <c r="I40" s="173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71"/>
      <c r="S40" s="171" t="s">
        <v>109</v>
      </c>
      <c r="T40" s="174" t="s">
        <v>132</v>
      </c>
      <c r="U40" s="156">
        <v>0</v>
      </c>
      <c r="V40" s="156">
        <f>ROUND(E40*U40,2)</f>
        <v>0</v>
      </c>
      <c r="W40" s="156"/>
      <c r="X40" s="156" t="s">
        <v>76</v>
      </c>
      <c r="Y40" s="156" t="s">
        <v>112</v>
      </c>
      <c r="Z40" s="175">
        <f>I40</f>
        <v>0</v>
      </c>
      <c r="AA40" s="175">
        <f>K40</f>
        <v>0</v>
      </c>
      <c r="AB40" s="175">
        <f>M40</f>
        <v>0</v>
      </c>
      <c r="AC40" s="176">
        <f>O40</f>
        <v>0</v>
      </c>
      <c r="AD40" s="176">
        <f>Q40</f>
        <v>0</v>
      </c>
      <c r="AE40" s="175">
        <f>V40</f>
        <v>0</v>
      </c>
      <c r="AF40" s="175">
        <f>G40</f>
        <v>0</v>
      </c>
      <c r="AG40" s="177" t="s">
        <v>179</v>
      </c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</row>
    <row r="41" spans="1:60" outlineLevel="2" x14ac:dyDescent="0.2">
      <c r="A41" s="166">
        <v>30</v>
      </c>
      <c r="B41" s="167" t="s">
        <v>180</v>
      </c>
      <c r="C41" s="189" t="s">
        <v>181</v>
      </c>
      <c r="D41" s="168" t="s">
        <v>176</v>
      </c>
      <c r="E41" s="169">
        <v>1</v>
      </c>
      <c r="F41" s="170"/>
      <c r="G41" s="171">
        <f>ROUND(E41*F41,2)</f>
        <v>0</v>
      </c>
      <c r="H41" s="172"/>
      <c r="I41" s="173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71"/>
      <c r="S41" s="171" t="s">
        <v>109</v>
      </c>
      <c r="T41" s="174" t="s">
        <v>132</v>
      </c>
      <c r="U41" s="156">
        <v>0</v>
      </c>
      <c r="V41" s="156">
        <f>ROUND(E41*U41,2)</f>
        <v>0</v>
      </c>
      <c r="W41" s="156"/>
      <c r="X41" s="156" t="s">
        <v>76</v>
      </c>
      <c r="Y41" s="156" t="s">
        <v>112</v>
      </c>
      <c r="Z41" s="175">
        <f>I41</f>
        <v>0</v>
      </c>
      <c r="AA41" s="175">
        <f>K41</f>
        <v>0</v>
      </c>
      <c r="AB41" s="175">
        <f>M41</f>
        <v>0</v>
      </c>
      <c r="AC41" s="176">
        <f>O41</f>
        <v>0</v>
      </c>
      <c r="AD41" s="176">
        <f>Q41</f>
        <v>0</v>
      </c>
      <c r="AE41" s="175">
        <f>V41</f>
        <v>0</v>
      </c>
      <c r="AF41" s="175">
        <f>G41</f>
        <v>0</v>
      </c>
      <c r="AG41" s="177" t="s">
        <v>179</v>
      </c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</row>
    <row r="42" spans="1:60" outlineLevel="2" x14ac:dyDescent="0.2">
      <c r="A42" s="178">
        <v>31</v>
      </c>
      <c r="B42" s="179" t="s">
        <v>182</v>
      </c>
      <c r="C42" s="190" t="s">
        <v>183</v>
      </c>
      <c r="D42" s="180" t="s">
        <v>176</v>
      </c>
      <c r="E42" s="181">
        <v>1</v>
      </c>
      <c r="F42" s="182"/>
      <c r="G42" s="183">
        <f>ROUND(E42*F42,2)</f>
        <v>0</v>
      </c>
      <c r="H42" s="184"/>
      <c r="I42" s="185">
        <f>ROUND(E42*H42,2)</f>
        <v>0</v>
      </c>
      <c r="J42" s="182"/>
      <c r="K42" s="183">
        <f>ROUND(E42*J42,2)</f>
        <v>0</v>
      </c>
      <c r="L42" s="183">
        <v>21</v>
      </c>
      <c r="M42" s="183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3"/>
      <c r="S42" s="183" t="s">
        <v>109</v>
      </c>
      <c r="T42" s="186" t="s">
        <v>132</v>
      </c>
      <c r="U42" s="156">
        <v>0</v>
      </c>
      <c r="V42" s="156">
        <f>ROUND(E42*U42,2)</f>
        <v>0</v>
      </c>
      <c r="W42" s="156"/>
      <c r="X42" s="156" t="s">
        <v>76</v>
      </c>
      <c r="Y42" s="156" t="s">
        <v>112</v>
      </c>
      <c r="Z42" s="175">
        <f>I42</f>
        <v>0</v>
      </c>
      <c r="AA42" s="175">
        <f>K42</f>
        <v>0</v>
      </c>
      <c r="AB42" s="175">
        <f>M42</f>
        <v>0</v>
      </c>
      <c r="AC42" s="176">
        <f>O42</f>
        <v>0</v>
      </c>
      <c r="AD42" s="176">
        <f>Q42</f>
        <v>0</v>
      </c>
      <c r="AE42" s="175">
        <f>V42</f>
        <v>0</v>
      </c>
      <c r="AF42" s="175">
        <f>G42</f>
        <v>0</v>
      </c>
      <c r="AG42" s="177" t="s">
        <v>179</v>
      </c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</row>
    <row r="43" spans="1:60" x14ac:dyDescent="0.2">
      <c r="A43" s="3"/>
      <c r="B43" s="4"/>
      <c r="C43" s="19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90</v>
      </c>
    </row>
    <row r="44" spans="1:60" x14ac:dyDescent="0.2">
      <c r="A44" s="152"/>
      <c r="B44" s="153" t="s">
        <v>31</v>
      </c>
      <c r="C44" s="192"/>
      <c r="D44" s="154"/>
      <c r="E44" s="155"/>
      <c r="F44" s="155"/>
      <c r="G44" s="187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184</v>
      </c>
    </row>
    <row r="45" spans="1:60" x14ac:dyDescent="0.2">
      <c r="A45" s="3"/>
      <c r="B45" s="4"/>
      <c r="C45" s="19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9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70" t="s">
        <v>185</v>
      </c>
      <c r="B47" s="270"/>
      <c r="C47" s="27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1"/>
      <c r="B48" s="252"/>
      <c r="C48" s="253"/>
      <c r="D48" s="252"/>
      <c r="E48" s="252"/>
      <c r="F48" s="252"/>
      <c r="G48" s="25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186</v>
      </c>
    </row>
    <row r="49" spans="1:33" x14ac:dyDescent="0.2">
      <c r="A49" s="255"/>
      <c r="B49" s="256"/>
      <c r="C49" s="257"/>
      <c r="D49" s="256"/>
      <c r="E49" s="256"/>
      <c r="F49" s="256"/>
      <c r="G49" s="2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55"/>
      <c r="B50" s="256"/>
      <c r="C50" s="257"/>
      <c r="D50" s="256"/>
      <c r="E50" s="256"/>
      <c r="F50" s="256"/>
      <c r="G50" s="25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5"/>
      <c r="B51" s="256"/>
      <c r="C51" s="257"/>
      <c r="D51" s="256"/>
      <c r="E51" s="256"/>
      <c r="F51" s="256"/>
      <c r="G51" s="25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9"/>
      <c r="B52" s="260"/>
      <c r="C52" s="261"/>
      <c r="D52" s="260"/>
      <c r="E52" s="260"/>
      <c r="F52" s="260"/>
      <c r="G52" s="26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9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93"/>
      <c r="D54" s="10"/>
      <c r="AG54" t="s">
        <v>187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Musil</dc:creator>
  <cp:lastModifiedBy>Iva Krsnakova</cp:lastModifiedBy>
  <cp:lastPrinted>2019-03-19T12:27:02Z</cp:lastPrinted>
  <dcterms:created xsi:type="dcterms:W3CDTF">2009-04-08T07:15:50Z</dcterms:created>
  <dcterms:modified xsi:type="dcterms:W3CDTF">2024-05-14T10:09:37Z</dcterms:modified>
</cp:coreProperties>
</file>