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II. část (Telečsko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<sst xmlns="http://schemas.openxmlformats.org/spreadsheetml/2006/main" count="219" uniqueCount="63">
  <si>
    <t>Průzkumy a plán péče PP Horní Mrzatec</t>
  </si>
  <si>
    <t>Položka</t>
  </si>
  <si>
    <t>T.j.</t>
  </si>
  <si>
    <t>cena Kč/t.j.
(bez DPH)</t>
  </si>
  <si>
    <t>počet t.j</t>
  </si>
  <si>
    <t>cena celkem 
(bez DPH)</t>
  </si>
  <si>
    <t>ha</t>
  </si>
  <si>
    <t>Inventarizační průzkum - brouci</t>
  </si>
  <si>
    <t>Inventarizační průzkum - vážky</t>
  </si>
  <si>
    <t>Inventarizační průzkum - ptáci</t>
  </si>
  <si>
    <t>Celkem včetně DPH</t>
  </si>
  <si>
    <r>
      <rPr>
        <sz val="10"/>
        <color rgb="FF000000"/>
        <rFont val="Arial"/>
        <family val="2"/>
      </rPr>
      <t>Zpracování plánu péče vč. změny</t>
    </r>
  </si>
  <si>
    <t>celkem bez DPH</t>
  </si>
  <si>
    <t>Průzkumy a plán péče PP Koupaliště u Bohuslavic</t>
  </si>
  <si>
    <t>Inventarizační průzkum - vegetace</t>
  </si>
  <si>
    <t>Inventarizační průzkum - cévnaté rostliny</t>
  </si>
  <si>
    <t>Invnetarizační průzkum - korýši (raci)</t>
  </si>
  <si>
    <t>vodní plochy (koupalliště a  tok cca 0,5 ha, tůně nejsou zakresleny v situaci a jejich plocha je cca 0,5ha)</t>
  </si>
  <si>
    <t>Inventarizační průzkum - motýli</t>
  </si>
  <si>
    <t>mimo vodní plochy</t>
  </si>
  <si>
    <t>Průzkumy a plán péče PP Nová Říše</t>
  </si>
  <si>
    <t>přítokové a břehové časti</t>
  </si>
  <si>
    <t>přítokové časti</t>
  </si>
  <si>
    <t>přítokové časti a návodní strana hráze</t>
  </si>
  <si>
    <t>Invetarizační průzkum - měkkýši</t>
  </si>
  <si>
    <t>Inventarizační průzkum - ryby</t>
  </si>
  <si>
    <t xml:space="preserve">vodní plocha dle ORTOFOTO a přítoky </t>
  </si>
  <si>
    <t>Inventarizační průzkum - netopýři</t>
  </si>
  <si>
    <t>Průzkumy a plán péče PP Rašelinné jezírko Rosička</t>
  </si>
  <si>
    <t>Průzkumy a plán péče PP Šilhánky</t>
  </si>
  <si>
    <t>Inventarizační průzkum - vodní brouci</t>
  </si>
  <si>
    <t>rybníky</t>
  </si>
  <si>
    <t>plochy mimo rybník</t>
  </si>
  <si>
    <t>Průzkumy a plán péče PP U Borovné</t>
  </si>
  <si>
    <t>pouze rybníky</t>
  </si>
  <si>
    <t>Průzkumy a plán péče PP V Kopaninách</t>
  </si>
  <si>
    <t>celý rybník</t>
  </si>
  <si>
    <t>Příloha č. 3: Položkový rozpočet</t>
  </si>
  <si>
    <t>kontrolní mezisoučet</t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</si>
  <si>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</si>
  <si>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prezentací na seminářích</t>
    </r>
  </si>
  <si>
    <t>celá plocha ZCHÚ dle DRUSOP</t>
  </si>
  <si>
    <r>
      <t>Inventarizační průzkum - obojživelníci</t>
    </r>
    <r>
      <rPr>
        <sz val="10"/>
        <color rgb="FFFF0000"/>
        <rFont val="Arial"/>
        <family val="2"/>
      </rPr>
      <t xml:space="preserve"> (první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</si>
  <si>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(druhá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</si>
  <si>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(třetí sezóna)</t>
    </r>
  </si>
  <si>
    <t>ks</t>
  </si>
  <si>
    <t xml:space="preserve">poznámka k počtu t.j </t>
  </si>
  <si>
    <t>objekt 01</t>
  </si>
  <si>
    <t>objekt 02</t>
  </si>
  <si>
    <t>objekt 03</t>
  </si>
  <si>
    <t>objekt 04</t>
  </si>
  <si>
    <t>objekt 05</t>
  </si>
  <si>
    <t>objekt 06</t>
  </si>
  <si>
    <t>objekt 07</t>
  </si>
  <si>
    <r>
      <t xml:space="preserve">Inventarizační průzkum - ryby </t>
    </r>
    <r>
      <rPr>
        <sz val="10"/>
        <color rgb="FFFF0000"/>
        <rFont val="Arial"/>
        <family val="2"/>
      </rPr>
      <t>(první sezóna)</t>
    </r>
  </si>
  <si>
    <r>
      <t xml:space="preserve">Inventarizační průzkum - ryby </t>
    </r>
    <r>
      <rPr>
        <sz val="10"/>
        <color rgb="FFFF0000"/>
        <rFont val="Arial"/>
        <family val="2"/>
      </rPr>
      <t>(druhá sezóna)</t>
    </r>
  </si>
  <si>
    <r>
      <t xml:space="preserve">Inventarizační průzkum - ryby </t>
    </r>
    <r>
      <rPr>
        <sz val="10"/>
        <color rgb="FFFF0000"/>
        <rFont val="Arial"/>
        <family val="2"/>
      </rPr>
      <t>(třetí sezóna)</t>
    </r>
  </si>
  <si>
    <t>lokalita s výskytem vegetace letněných rybníků (biotop M2.1)</t>
  </si>
  <si>
    <r>
      <t>Inventarizační průzkum - vegetace</t>
    </r>
    <r>
      <rPr>
        <sz val="10"/>
        <color rgb="FFFF0000"/>
        <rFont val="Arial"/>
        <family val="2"/>
      </rPr>
      <t xml:space="preserve"> (sezóna bez letnění rybníka)</t>
    </r>
  </si>
  <si>
    <r>
      <t>Inventarizační průzkum - vegetace</t>
    </r>
    <r>
      <rPr>
        <sz val="10"/>
        <color rgb="FFFF0000"/>
        <rFont val="Arial"/>
        <family val="2"/>
      </rPr>
      <t xml:space="preserve"> (sezóna s letněním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</si>
  <si>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bez letnění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</si>
  <si>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s letněním rybníka)</t>
    </r>
  </si>
  <si>
    <t>plocha s možným výskytem vegetace letněných rybníků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</si>
</sst>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44" fontId="0" fillId="0" borderId="6" xfId="20" applyFont="1" applyBorder="1"/>
    <xf numFmtId="0" fontId="0" fillId="0" borderId="6" xfId="0" applyFont="1" applyBorder="1" applyAlignment="1">
      <alignment horizontal="center"/>
    </xf>
    <xf numFmtId="44" fontId="0" fillId="0" borderId="6" xfId="0" applyNumberFormat="1" applyBorder="1"/>
    <xf numFmtId="0" fontId="0" fillId="0" borderId="6" xfId="0" applyBorder="1" applyAlignment="1">
      <alignment wrapText="1"/>
    </xf>
    <xf numFmtId="0" fontId="7" fillId="0" borderId="7" xfId="0" applyFont="1" applyBorder="1"/>
    <xf numFmtId="0" fontId="0" fillId="0" borderId="8" xfId="0" applyBorder="1"/>
    <xf numFmtId="44" fontId="0" fillId="0" borderId="9" xfId="0" applyNumberFormat="1" applyBorder="1"/>
    <xf numFmtId="0" fontId="5" fillId="0" borderId="10" xfId="0" applyFont="1" applyBorder="1"/>
    <xf numFmtId="0" fontId="0" fillId="0" borderId="11" xfId="0" applyBorder="1"/>
    <xf numFmtId="44" fontId="0" fillId="0" borderId="12" xfId="0" applyNumberFormat="1" applyBorder="1"/>
    <xf numFmtId="0" fontId="1" fillId="0" borderId="6" xfId="0" applyFont="1" applyBorder="1"/>
    <xf numFmtId="0" fontId="0" fillId="0" borderId="6" xfId="0" applyFill="1" applyBorder="1"/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/>
    </xf>
    <xf numFmtId="44" fontId="0" fillId="0" borderId="6" xfId="20" applyFont="1" applyFill="1" applyBorder="1"/>
    <xf numFmtId="0" fontId="3" fillId="0" borderId="0" xfId="0" applyFont="1"/>
    <xf numFmtId="0" fontId="0" fillId="0" borderId="0" xfId="0" applyAlignment="1">
      <alignment vertical="center"/>
    </xf>
    <xf numFmtId="164" fontId="0" fillId="3" borderId="6" xfId="0" applyNumberFormat="1" applyFill="1" applyBorder="1" applyAlignment="1" applyProtection="1">
      <alignment horizontal="right"/>
      <protection locked="0"/>
    </xf>
    <xf numFmtId="44" fontId="0" fillId="0" borderId="0" xfId="0" applyNumberFormat="1"/>
    <xf numFmtId="0" fontId="3" fillId="2" borderId="1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4" fontId="0" fillId="3" borderId="6" xfId="0" applyNumberForma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vertical="center"/>
    </xf>
    <xf numFmtId="0" fontId="0" fillId="0" borderId="0" xfId="0" applyFont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0" borderId="0" xfId="0" applyFont="1"/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4" fontId="0" fillId="0" borderId="6" xfId="2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5" fillId="4" borderId="1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="80" zoomScaleNormal="80" workbookViewId="0" topLeftCell="A25">
      <selection activeCell="I48" sqref="I48"/>
    </sheetView>
  </sheetViews>
  <sheetFormatPr defaultColWidth="9.140625" defaultRowHeight="12.75"/>
  <cols>
    <col min="2" max="2" width="50.28125" style="0" customWidth="1"/>
    <col min="3" max="3" width="7.7109375" style="0" customWidth="1"/>
    <col min="4" max="4" width="19.140625" style="0" bestFit="1" customWidth="1"/>
    <col min="6" max="6" width="19.140625" style="0" customWidth="1"/>
    <col min="7" max="7" width="44.7109375" style="33" customWidth="1"/>
    <col min="9" max="9" width="18.421875" style="0" bestFit="1" customWidth="1"/>
  </cols>
  <sheetData>
    <row r="1" spans="1:9" ht="15.75">
      <c r="A1" s="27" t="s">
        <v>37</v>
      </c>
      <c r="I1" s="27"/>
    </row>
    <row r="2" ht="13.5" thickBot="1"/>
    <row r="3" spans="2:9" ht="26.25" thickBot="1"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32" t="s">
        <v>46</v>
      </c>
      <c r="I3" s="28" t="s">
        <v>38</v>
      </c>
    </row>
    <row r="4" ht="13.5" thickBot="1"/>
    <row r="5" spans="1:9" ht="15.75">
      <c r="A5" t="s">
        <v>47</v>
      </c>
      <c r="B5" s="42" t="s">
        <v>0</v>
      </c>
      <c r="C5" s="43"/>
      <c r="D5" s="44"/>
      <c r="F5" s="45" t="s">
        <v>57</v>
      </c>
      <c r="I5" s="30">
        <f>F7+F8+F9+F10+F11+F12+F13+F14+F15+F16+F18</f>
        <v>0</v>
      </c>
    </row>
    <row r="6" spans="2:7" ht="12.75" customHeight="1">
      <c r="B6" s="51" t="s">
        <v>39</v>
      </c>
      <c r="C6" s="52"/>
      <c r="D6" s="52"/>
      <c r="E6" s="52"/>
      <c r="F6" s="52"/>
      <c r="G6" s="53"/>
    </row>
    <row r="7" spans="2:7" ht="25.5">
      <c r="B7" s="9" t="s">
        <v>58</v>
      </c>
      <c r="C7" s="38" t="s">
        <v>6</v>
      </c>
      <c r="D7" s="39"/>
      <c r="E7" s="40">
        <v>6.8237</v>
      </c>
      <c r="F7" s="50">
        <f aca="true" t="shared" si="0" ref="F7:F15">D7*E7</f>
        <v>0</v>
      </c>
      <c r="G7" s="46" t="s">
        <v>41</v>
      </c>
    </row>
    <row r="8" spans="2:7" ht="25.5">
      <c r="B8" s="9" t="s">
        <v>59</v>
      </c>
      <c r="C8" s="38" t="s">
        <v>6</v>
      </c>
      <c r="D8" s="39"/>
      <c r="E8" s="49">
        <v>5.5875</v>
      </c>
      <c r="F8" s="50">
        <f t="shared" si="0"/>
        <v>0</v>
      </c>
      <c r="G8" s="47" t="s">
        <v>62</v>
      </c>
    </row>
    <row r="9" spans="2:7" ht="25.5">
      <c r="B9" s="9" t="s">
        <v>60</v>
      </c>
      <c r="C9" s="38" t="s">
        <v>6</v>
      </c>
      <c r="D9" s="39"/>
      <c r="E9" s="40">
        <v>6.8237</v>
      </c>
      <c r="F9" s="50">
        <f t="shared" si="0"/>
        <v>0</v>
      </c>
      <c r="G9" s="46" t="s">
        <v>41</v>
      </c>
    </row>
    <row r="10" spans="2:7" ht="25.5">
      <c r="B10" s="9" t="s">
        <v>61</v>
      </c>
      <c r="C10" s="38" t="s">
        <v>6</v>
      </c>
      <c r="D10" s="39"/>
      <c r="E10" s="49">
        <v>5.5875</v>
      </c>
      <c r="F10" s="50">
        <f t="shared" si="0"/>
        <v>0</v>
      </c>
      <c r="G10" s="47" t="s">
        <v>62</v>
      </c>
    </row>
    <row r="11" spans="2:7" ht="12.75">
      <c r="B11" s="9" t="s">
        <v>42</v>
      </c>
      <c r="C11" s="10" t="s">
        <v>6</v>
      </c>
      <c r="D11" s="29"/>
      <c r="E11" s="11">
        <v>6.8237</v>
      </c>
      <c r="F11" s="14">
        <f t="shared" si="0"/>
        <v>0</v>
      </c>
      <c r="G11" s="56" t="s">
        <v>41</v>
      </c>
    </row>
    <row r="12" spans="2:7" ht="12.75">
      <c r="B12" s="9" t="s">
        <v>43</v>
      </c>
      <c r="C12" s="10" t="s">
        <v>6</v>
      </c>
      <c r="D12" s="29"/>
      <c r="E12" s="11">
        <v>6.8237</v>
      </c>
      <c r="F12" s="14">
        <f t="shared" si="0"/>
        <v>0</v>
      </c>
      <c r="G12" s="57"/>
    </row>
    <row r="13" spans="2:7" ht="12.75">
      <c r="B13" s="9" t="s">
        <v>44</v>
      </c>
      <c r="C13" s="10" t="s">
        <v>6</v>
      </c>
      <c r="D13" s="29"/>
      <c r="E13" s="11">
        <v>6.8237</v>
      </c>
      <c r="F13" s="14">
        <f t="shared" si="0"/>
        <v>0</v>
      </c>
      <c r="G13" s="57"/>
    </row>
    <row r="14" spans="2:7" ht="12.75">
      <c r="B14" s="9" t="s">
        <v>7</v>
      </c>
      <c r="C14" s="13" t="s">
        <v>6</v>
      </c>
      <c r="D14" s="29"/>
      <c r="E14" s="11">
        <v>6.8237</v>
      </c>
      <c r="F14" s="14">
        <f t="shared" si="0"/>
        <v>0</v>
      </c>
      <c r="G14" s="57"/>
    </row>
    <row r="15" spans="2:7" ht="12.75">
      <c r="B15" s="9" t="s">
        <v>8</v>
      </c>
      <c r="C15" s="13" t="s">
        <v>6</v>
      </c>
      <c r="D15" s="29"/>
      <c r="E15" s="11">
        <v>6.8237</v>
      </c>
      <c r="F15" s="14">
        <f t="shared" si="0"/>
        <v>0</v>
      </c>
      <c r="G15" s="57"/>
    </row>
    <row r="16" spans="2:7" ht="12.75">
      <c r="B16" s="11" t="s">
        <v>9</v>
      </c>
      <c r="C16" s="10" t="s">
        <v>6</v>
      </c>
      <c r="D16" s="29"/>
      <c r="E16" s="11">
        <v>6.8237</v>
      </c>
      <c r="F16" s="14">
        <f>D16*E16</f>
        <v>0</v>
      </c>
      <c r="G16" s="58"/>
    </row>
    <row r="17" spans="2:6" ht="12.75">
      <c r="B17" s="51" t="s">
        <v>40</v>
      </c>
      <c r="C17" s="52"/>
      <c r="D17" s="52"/>
      <c r="E17" s="52"/>
      <c r="F17" s="53"/>
    </row>
    <row r="18" spans="2:6" ht="12.75">
      <c r="B18" s="15" t="s">
        <v>11</v>
      </c>
      <c r="C18" s="13" t="s">
        <v>45</v>
      </c>
      <c r="D18" s="29"/>
      <c r="E18" s="11">
        <v>1</v>
      </c>
      <c r="F18" s="14">
        <f>D18*E18</f>
        <v>0</v>
      </c>
    </row>
    <row r="19" ht="13.5" thickBot="1"/>
    <row r="20" spans="1:9" ht="16.5" thickBot="1">
      <c r="A20" s="41" t="s">
        <v>48</v>
      </c>
      <c r="B20" s="31" t="s">
        <v>13</v>
      </c>
      <c r="C20" s="2"/>
      <c r="D20" s="3"/>
      <c r="I20" s="30">
        <f>F22+F23+F26+F27+F28+F29+F31+F24+F25</f>
        <v>0</v>
      </c>
    </row>
    <row r="21" spans="2:7" ht="12.75" customHeight="1">
      <c r="B21" s="51" t="s">
        <v>39</v>
      </c>
      <c r="C21" s="52"/>
      <c r="D21" s="52"/>
      <c r="E21" s="52"/>
      <c r="F21" s="52"/>
      <c r="G21" s="53"/>
    </row>
    <row r="22" spans="2:7" ht="12.75">
      <c r="B22" s="9" t="s">
        <v>14</v>
      </c>
      <c r="C22" s="10" t="s">
        <v>6</v>
      </c>
      <c r="D22" s="29"/>
      <c r="E22" s="11">
        <v>4.9666</v>
      </c>
      <c r="F22" s="12">
        <f>E22*D22</f>
        <v>0</v>
      </c>
      <c r="G22" s="56" t="s">
        <v>41</v>
      </c>
    </row>
    <row r="23" spans="2:7" ht="12.75">
      <c r="B23" s="9" t="s">
        <v>15</v>
      </c>
      <c r="C23" s="10" t="s">
        <v>6</v>
      </c>
      <c r="D23" s="29"/>
      <c r="E23" s="11">
        <v>4.9666</v>
      </c>
      <c r="F23" s="12">
        <f aca="true" t="shared" si="1" ref="F23:F29">E23*D23</f>
        <v>0</v>
      </c>
      <c r="G23" s="57"/>
    </row>
    <row r="24" spans="2:7" ht="12.75">
      <c r="B24" s="9" t="s">
        <v>42</v>
      </c>
      <c r="C24" s="10" t="s">
        <v>6</v>
      </c>
      <c r="D24" s="29"/>
      <c r="E24" s="11">
        <v>4.9666</v>
      </c>
      <c r="F24" s="12">
        <f t="shared" si="1"/>
        <v>0</v>
      </c>
      <c r="G24" s="57"/>
    </row>
    <row r="25" spans="2:7" ht="12.75">
      <c r="B25" s="9" t="s">
        <v>43</v>
      </c>
      <c r="C25" s="10" t="s">
        <v>6</v>
      </c>
      <c r="D25" s="29"/>
      <c r="E25" s="11">
        <v>4.9666</v>
      </c>
      <c r="F25" s="12">
        <f t="shared" si="1"/>
        <v>0</v>
      </c>
      <c r="G25" s="57"/>
    </row>
    <row r="26" spans="2:7" ht="12.75">
      <c r="B26" s="9" t="s">
        <v>44</v>
      </c>
      <c r="C26" s="10" t="s">
        <v>6</v>
      </c>
      <c r="D26" s="29"/>
      <c r="E26" s="11">
        <v>4.9666</v>
      </c>
      <c r="F26" s="12">
        <f t="shared" si="1"/>
        <v>0</v>
      </c>
      <c r="G26" s="58"/>
    </row>
    <row r="27" spans="2:7" ht="38.25">
      <c r="B27" s="37" t="s">
        <v>16</v>
      </c>
      <c r="C27" s="38" t="s">
        <v>6</v>
      </c>
      <c r="D27" s="39"/>
      <c r="E27" s="40">
        <v>1</v>
      </c>
      <c r="F27" s="12">
        <f t="shared" si="1"/>
        <v>0</v>
      </c>
      <c r="G27" s="34" t="s">
        <v>17</v>
      </c>
    </row>
    <row r="28" spans="2:7" ht="12.75">
      <c r="B28" s="9" t="s">
        <v>8</v>
      </c>
      <c r="C28" s="13" t="s">
        <v>6</v>
      </c>
      <c r="D28" s="29"/>
      <c r="E28" s="11">
        <v>4.9666</v>
      </c>
      <c r="F28" s="12">
        <f t="shared" si="1"/>
        <v>0</v>
      </c>
      <c r="G28" s="35" t="s">
        <v>41</v>
      </c>
    </row>
    <row r="29" spans="2:7" ht="12.75">
      <c r="B29" s="9" t="s">
        <v>18</v>
      </c>
      <c r="C29" s="13" t="s">
        <v>6</v>
      </c>
      <c r="D29" s="29"/>
      <c r="E29" s="22">
        <v>3.9666</v>
      </c>
      <c r="F29" s="12">
        <f t="shared" si="1"/>
        <v>0</v>
      </c>
      <c r="G29" s="35" t="s">
        <v>19</v>
      </c>
    </row>
    <row r="30" spans="2:6" ht="12.75">
      <c r="B30" s="51" t="s">
        <v>40</v>
      </c>
      <c r="C30" s="52"/>
      <c r="D30" s="52"/>
      <c r="E30" s="52"/>
      <c r="F30" s="53"/>
    </row>
    <row r="31" spans="2:6" ht="12.75">
      <c r="B31" s="15" t="s">
        <v>11</v>
      </c>
      <c r="C31" s="13" t="s">
        <v>45</v>
      </c>
      <c r="D31" s="29"/>
      <c r="E31" s="11">
        <v>1</v>
      </c>
      <c r="F31" s="14">
        <f>D31*E31</f>
        <v>0</v>
      </c>
    </row>
    <row r="32" ht="13.5" thickBot="1"/>
    <row r="33" spans="1:9" ht="16.5" thickBot="1">
      <c r="A33" s="41" t="s">
        <v>49</v>
      </c>
      <c r="B33" s="1" t="s">
        <v>20</v>
      </c>
      <c r="C33" s="2"/>
      <c r="D33" s="3"/>
      <c r="I33" s="30">
        <f>F35+F36+F37+F38+F39+F40+F41+F42+F43+F45</f>
        <v>0</v>
      </c>
    </row>
    <row r="34" spans="2:7" ht="12.75" customHeight="1">
      <c r="B34" s="51" t="s">
        <v>39</v>
      </c>
      <c r="C34" s="52"/>
      <c r="D34" s="52"/>
      <c r="E34" s="52"/>
      <c r="F34" s="52"/>
      <c r="G34" s="53"/>
    </row>
    <row r="35" spans="2:7" ht="12.75">
      <c r="B35" s="9" t="s">
        <v>14</v>
      </c>
      <c r="C35" s="10" t="s">
        <v>6</v>
      </c>
      <c r="D35" s="29"/>
      <c r="E35" s="11">
        <v>28.5263</v>
      </c>
      <c r="F35" s="12">
        <f>E35*D35</f>
        <v>0</v>
      </c>
      <c r="G35" s="56" t="s">
        <v>21</v>
      </c>
    </row>
    <row r="36" spans="2:7" ht="12.75">
      <c r="B36" s="9" t="s">
        <v>15</v>
      </c>
      <c r="C36" s="10" t="s">
        <v>6</v>
      </c>
      <c r="D36" s="29"/>
      <c r="E36" s="11">
        <v>28.5263</v>
      </c>
      <c r="F36" s="12">
        <f aca="true" t="shared" si="2" ref="F36:F43">E36*D36</f>
        <v>0</v>
      </c>
      <c r="G36" s="58"/>
    </row>
    <row r="37" spans="2:7" ht="12.75">
      <c r="B37" s="9" t="s">
        <v>42</v>
      </c>
      <c r="C37" s="10" t="s">
        <v>6</v>
      </c>
      <c r="D37" s="29"/>
      <c r="E37" s="11">
        <v>25.9586</v>
      </c>
      <c r="F37" s="12">
        <f t="shared" si="2"/>
        <v>0</v>
      </c>
      <c r="G37" s="35" t="s">
        <v>22</v>
      </c>
    </row>
    <row r="38" spans="2:7" ht="12.75">
      <c r="B38" s="9" t="s">
        <v>43</v>
      </c>
      <c r="C38" s="10" t="s">
        <v>6</v>
      </c>
      <c r="D38" s="29"/>
      <c r="E38" s="11">
        <v>25.9586</v>
      </c>
      <c r="F38" s="12">
        <f t="shared" si="2"/>
        <v>0</v>
      </c>
      <c r="G38" s="35" t="s">
        <v>22</v>
      </c>
    </row>
    <row r="39" spans="2:7" ht="12.75">
      <c r="B39" s="9" t="s">
        <v>44</v>
      </c>
      <c r="C39" s="10" t="s">
        <v>6</v>
      </c>
      <c r="D39" s="29"/>
      <c r="E39" s="11">
        <v>25.9586</v>
      </c>
      <c r="F39" s="12">
        <f t="shared" si="2"/>
        <v>0</v>
      </c>
      <c r="G39" s="35" t="s">
        <v>22</v>
      </c>
    </row>
    <row r="40" spans="2:7" ht="12.75">
      <c r="B40" s="9" t="s">
        <v>16</v>
      </c>
      <c r="C40" s="10" t="s">
        <v>6</v>
      </c>
      <c r="D40" s="29"/>
      <c r="E40" s="11">
        <v>26.0517</v>
      </c>
      <c r="F40" s="12">
        <f t="shared" si="2"/>
        <v>0</v>
      </c>
      <c r="G40" s="54" t="s">
        <v>23</v>
      </c>
    </row>
    <row r="41" spans="2:7" ht="12.75">
      <c r="B41" s="9" t="s">
        <v>24</v>
      </c>
      <c r="C41" s="10" t="s">
        <v>6</v>
      </c>
      <c r="D41" s="29"/>
      <c r="E41" s="11">
        <v>26.0517</v>
      </c>
      <c r="F41" s="12">
        <f t="shared" si="2"/>
        <v>0</v>
      </c>
      <c r="G41" s="55"/>
    </row>
    <row r="42" spans="2:7" ht="12.75">
      <c r="B42" s="9" t="s">
        <v>25</v>
      </c>
      <c r="C42" s="10" t="s">
        <v>6</v>
      </c>
      <c r="D42" s="29"/>
      <c r="E42" s="11">
        <v>42.736</v>
      </c>
      <c r="F42" s="12">
        <f t="shared" si="2"/>
        <v>0</v>
      </c>
      <c r="G42" s="34" t="s">
        <v>26</v>
      </c>
    </row>
    <row r="43" spans="2:7" ht="12.75">
      <c r="B43" s="9" t="s">
        <v>27</v>
      </c>
      <c r="C43" s="13" t="s">
        <v>6</v>
      </c>
      <c r="D43" s="29"/>
      <c r="E43" s="11">
        <v>25.9586</v>
      </c>
      <c r="F43" s="12">
        <f t="shared" si="2"/>
        <v>0</v>
      </c>
      <c r="G43" s="35" t="s">
        <v>22</v>
      </c>
    </row>
    <row r="44" spans="2:6" ht="12.75">
      <c r="B44" s="51" t="s">
        <v>40</v>
      </c>
      <c r="C44" s="52"/>
      <c r="D44" s="52"/>
      <c r="E44" s="52"/>
      <c r="F44" s="53"/>
    </row>
    <row r="45" spans="2:6" ht="12.75">
      <c r="B45" s="15" t="s">
        <v>11</v>
      </c>
      <c r="C45" s="13" t="s">
        <v>45</v>
      </c>
      <c r="D45" s="29"/>
      <c r="E45" s="11">
        <v>1</v>
      </c>
      <c r="F45" s="14">
        <f>D45*E45</f>
        <v>0</v>
      </c>
    </row>
    <row r="46" ht="13.5" thickBot="1"/>
    <row r="47" spans="1:9" ht="16.5" thickBot="1">
      <c r="A47" s="41" t="s">
        <v>50</v>
      </c>
      <c r="B47" s="31" t="s">
        <v>28</v>
      </c>
      <c r="C47" s="2"/>
      <c r="D47" s="3"/>
      <c r="I47" s="30">
        <f>F49+F50+F51+F52+F53+F54+F55+F58+F60+F56+F57</f>
        <v>0</v>
      </c>
    </row>
    <row r="48" spans="2:7" ht="12.75" customHeight="1">
      <c r="B48" s="51" t="s">
        <v>39</v>
      </c>
      <c r="C48" s="52"/>
      <c r="D48" s="52"/>
      <c r="E48" s="52"/>
      <c r="F48" s="52"/>
      <c r="G48" s="53"/>
    </row>
    <row r="49" spans="2:7" ht="12.75">
      <c r="B49" s="9" t="s">
        <v>14</v>
      </c>
      <c r="C49" s="10" t="s">
        <v>6</v>
      </c>
      <c r="D49" s="29"/>
      <c r="E49" s="11">
        <v>0.1231</v>
      </c>
      <c r="F49" s="12">
        <f>E49*D49</f>
        <v>0</v>
      </c>
      <c r="G49" s="56" t="s">
        <v>41</v>
      </c>
    </row>
    <row r="50" spans="2:7" ht="12.75">
      <c r="B50" s="9" t="s">
        <v>15</v>
      </c>
      <c r="C50" s="10" t="s">
        <v>6</v>
      </c>
      <c r="D50" s="29"/>
      <c r="E50" s="11">
        <v>0.1231</v>
      </c>
      <c r="F50" s="12">
        <f aca="true" t="shared" si="3" ref="F50:F58">E50*D50</f>
        <v>0</v>
      </c>
      <c r="G50" s="57"/>
    </row>
    <row r="51" spans="2:7" ht="12.75">
      <c r="B51" s="9" t="s">
        <v>42</v>
      </c>
      <c r="C51" s="10" t="s">
        <v>6</v>
      </c>
      <c r="D51" s="29"/>
      <c r="E51" s="11">
        <v>0.1231</v>
      </c>
      <c r="F51" s="12">
        <f t="shared" si="3"/>
        <v>0</v>
      </c>
      <c r="G51" s="57"/>
    </row>
    <row r="52" spans="2:7" ht="12.75">
      <c r="B52" s="9" t="s">
        <v>43</v>
      </c>
      <c r="C52" s="10" t="s">
        <v>6</v>
      </c>
      <c r="D52" s="29"/>
      <c r="E52" s="11">
        <v>0.1231</v>
      </c>
      <c r="F52" s="12">
        <f t="shared" si="3"/>
        <v>0</v>
      </c>
      <c r="G52" s="57"/>
    </row>
    <row r="53" spans="2:7" ht="12.75">
      <c r="B53" s="9" t="s">
        <v>44</v>
      </c>
      <c r="C53" s="10" t="s">
        <v>6</v>
      </c>
      <c r="D53" s="29"/>
      <c r="E53" s="11">
        <v>0.1231</v>
      </c>
      <c r="F53" s="12">
        <f t="shared" si="3"/>
        <v>0</v>
      </c>
      <c r="G53" s="57"/>
    </row>
    <row r="54" spans="2:7" ht="12.75">
      <c r="B54" s="9" t="s">
        <v>7</v>
      </c>
      <c r="C54" s="13" t="s">
        <v>6</v>
      </c>
      <c r="D54" s="29"/>
      <c r="E54" s="11">
        <v>0.1231</v>
      </c>
      <c r="F54" s="12">
        <f t="shared" si="3"/>
        <v>0</v>
      </c>
      <c r="G54" s="57"/>
    </row>
    <row r="55" spans="2:7" ht="12.75">
      <c r="B55" s="9" t="s">
        <v>8</v>
      </c>
      <c r="C55" s="13" t="s">
        <v>6</v>
      </c>
      <c r="D55" s="29"/>
      <c r="E55" s="11">
        <v>0.1231</v>
      </c>
      <c r="F55" s="12">
        <f t="shared" si="3"/>
        <v>0</v>
      </c>
      <c r="G55" s="57"/>
    </row>
    <row r="56" spans="2:7" ht="12.75">
      <c r="B56" s="24" t="s">
        <v>54</v>
      </c>
      <c r="C56" s="25" t="s">
        <v>6</v>
      </c>
      <c r="D56" s="29"/>
      <c r="E56" s="23">
        <v>0.1231</v>
      </c>
      <c r="F56" s="12">
        <f t="shared" si="3"/>
        <v>0</v>
      </c>
      <c r="G56" s="57"/>
    </row>
    <row r="57" spans="2:7" ht="12.75">
      <c r="B57" s="24" t="s">
        <v>55</v>
      </c>
      <c r="C57" s="25" t="s">
        <v>6</v>
      </c>
      <c r="D57" s="29"/>
      <c r="E57" s="23">
        <v>0.1231</v>
      </c>
      <c r="F57" s="12">
        <f aca="true" t="shared" si="4" ref="F57">E57*D57</f>
        <v>0</v>
      </c>
      <c r="G57" s="57"/>
    </row>
    <row r="58" spans="2:7" ht="12.75">
      <c r="B58" s="24" t="s">
        <v>56</v>
      </c>
      <c r="C58" s="25" t="s">
        <v>6</v>
      </c>
      <c r="D58" s="29"/>
      <c r="E58" s="23">
        <v>0.1231</v>
      </c>
      <c r="F58" s="12">
        <f t="shared" si="3"/>
        <v>0</v>
      </c>
      <c r="G58" s="58"/>
    </row>
    <row r="59" spans="2:6" ht="12.75">
      <c r="B59" s="51" t="s">
        <v>40</v>
      </c>
      <c r="C59" s="52"/>
      <c r="D59" s="52"/>
      <c r="E59" s="52"/>
      <c r="F59" s="53"/>
    </row>
    <row r="60" spans="2:6" ht="12.75">
      <c r="B60" s="15" t="s">
        <v>11</v>
      </c>
      <c r="C60" s="13" t="s">
        <v>45</v>
      </c>
      <c r="D60" s="29"/>
      <c r="E60" s="11">
        <v>1</v>
      </c>
      <c r="F60" s="14">
        <f>D60*E60</f>
        <v>0</v>
      </c>
    </row>
    <row r="61" ht="13.5" thickBot="1"/>
    <row r="62" spans="1:9" ht="16.5" thickBot="1">
      <c r="A62" s="41" t="s">
        <v>51</v>
      </c>
      <c r="B62" s="1" t="s">
        <v>29</v>
      </c>
      <c r="C62" s="2"/>
      <c r="D62" s="3"/>
      <c r="I62" s="30">
        <f>F64+F65+F66+F67+F68+F69+F70+F71+F72+F74</f>
        <v>0</v>
      </c>
    </row>
    <row r="63" spans="2:7" ht="12.75" customHeight="1">
      <c r="B63" s="51" t="s">
        <v>39</v>
      </c>
      <c r="C63" s="52"/>
      <c r="D63" s="52"/>
      <c r="E63" s="52"/>
      <c r="F63" s="52"/>
      <c r="G63" s="53"/>
    </row>
    <row r="64" spans="2:7" ht="12.75">
      <c r="B64" s="9" t="s">
        <v>14</v>
      </c>
      <c r="C64" s="10" t="s">
        <v>6</v>
      </c>
      <c r="D64" s="29"/>
      <c r="E64" s="11">
        <v>5.4149</v>
      </c>
      <c r="F64" s="12">
        <f>E64*D64</f>
        <v>0</v>
      </c>
      <c r="G64" s="56" t="s">
        <v>41</v>
      </c>
    </row>
    <row r="65" spans="2:7" ht="12.75">
      <c r="B65" s="9" t="s">
        <v>15</v>
      </c>
      <c r="C65" s="10" t="s">
        <v>6</v>
      </c>
      <c r="D65" s="29"/>
      <c r="E65" s="11">
        <v>5.4149</v>
      </c>
      <c r="F65" s="12">
        <f aca="true" t="shared" si="5" ref="F65:F72">E65*D65</f>
        <v>0</v>
      </c>
      <c r="G65" s="57"/>
    </row>
    <row r="66" spans="2:7" ht="12.75">
      <c r="B66" s="9" t="s">
        <v>42</v>
      </c>
      <c r="C66" s="10" t="s">
        <v>6</v>
      </c>
      <c r="D66" s="29"/>
      <c r="E66" s="11">
        <v>5.4149</v>
      </c>
      <c r="F66" s="12">
        <f t="shared" si="5"/>
        <v>0</v>
      </c>
      <c r="G66" s="57"/>
    </row>
    <row r="67" spans="2:7" ht="12.75">
      <c r="B67" s="9" t="s">
        <v>43</v>
      </c>
      <c r="C67" s="10" t="s">
        <v>6</v>
      </c>
      <c r="D67" s="29"/>
      <c r="E67" s="11">
        <v>5.4149</v>
      </c>
      <c r="F67" s="12">
        <f t="shared" si="5"/>
        <v>0</v>
      </c>
      <c r="G67" s="57"/>
    </row>
    <row r="68" spans="2:7" ht="12.75">
      <c r="B68" s="9" t="s">
        <v>44</v>
      </c>
      <c r="C68" s="10" t="s">
        <v>6</v>
      </c>
      <c r="D68" s="29"/>
      <c r="E68" s="11">
        <v>5.4149</v>
      </c>
      <c r="F68" s="12">
        <f t="shared" si="5"/>
        <v>0</v>
      </c>
      <c r="G68" s="58"/>
    </row>
    <row r="69" spans="2:7" ht="12.75">
      <c r="B69" s="9" t="s">
        <v>30</v>
      </c>
      <c r="C69" s="13" t="s">
        <v>6</v>
      </c>
      <c r="D69" s="29"/>
      <c r="E69" s="11">
        <v>2.2996</v>
      </c>
      <c r="F69" s="12">
        <f t="shared" si="5"/>
        <v>0</v>
      </c>
      <c r="G69" s="35" t="s">
        <v>31</v>
      </c>
    </row>
    <row r="70" spans="2:7" ht="12.75">
      <c r="B70" s="9" t="s">
        <v>8</v>
      </c>
      <c r="C70" s="13" t="s">
        <v>6</v>
      </c>
      <c r="D70" s="29"/>
      <c r="E70" s="11">
        <v>5.4149</v>
      </c>
      <c r="F70" s="12">
        <f t="shared" si="5"/>
        <v>0</v>
      </c>
      <c r="G70" s="35" t="s">
        <v>41</v>
      </c>
    </row>
    <row r="71" spans="2:7" ht="12.75">
      <c r="B71" s="9" t="s">
        <v>18</v>
      </c>
      <c r="C71" s="13" t="s">
        <v>6</v>
      </c>
      <c r="D71" s="29"/>
      <c r="E71" s="23">
        <v>3.1163</v>
      </c>
      <c r="F71" s="12">
        <f t="shared" si="5"/>
        <v>0</v>
      </c>
      <c r="G71" s="35" t="s">
        <v>32</v>
      </c>
    </row>
    <row r="72" spans="2:7" ht="12.75">
      <c r="B72" s="24" t="s">
        <v>9</v>
      </c>
      <c r="C72" s="25" t="s">
        <v>6</v>
      </c>
      <c r="D72" s="29"/>
      <c r="E72" s="11">
        <v>5.4149</v>
      </c>
      <c r="F72" s="12">
        <f t="shared" si="5"/>
        <v>0</v>
      </c>
      <c r="G72" s="36" t="s">
        <v>41</v>
      </c>
    </row>
    <row r="73" spans="2:6" ht="12.75">
      <c r="B73" s="51" t="s">
        <v>40</v>
      </c>
      <c r="C73" s="52"/>
      <c r="D73" s="52"/>
      <c r="E73" s="52"/>
      <c r="F73" s="53"/>
    </row>
    <row r="74" spans="2:6" ht="12.75">
      <c r="B74" s="15" t="s">
        <v>11</v>
      </c>
      <c r="C74" s="13" t="s">
        <v>45</v>
      </c>
      <c r="D74" s="29"/>
      <c r="E74" s="11">
        <v>1</v>
      </c>
      <c r="F74" s="14">
        <f>D74*E74</f>
        <v>0</v>
      </c>
    </row>
    <row r="75" ht="13.5" thickBot="1"/>
    <row r="76" spans="1:9" ht="16.5" thickBot="1">
      <c r="A76" s="41" t="s">
        <v>52</v>
      </c>
      <c r="B76" s="1" t="s">
        <v>33</v>
      </c>
      <c r="C76" s="2"/>
      <c r="D76" s="3"/>
      <c r="F76" s="45" t="s">
        <v>57</v>
      </c>
      <c r="I76" s="30">
        <f>F78+F79+F80+F81+F82+F83+F85+F84+F86+F87+F88+F90</f>
        <v>0</v>
      </c>
    </row>
    <row r="77" spans="2:7" ht="12.75" customHeight="1">
      <c r="B77" s="51" t="s">
        <v>39</v>
      </c>
      <c r="C77" s="52"/>
      <c r="D77" s="52"/>
      <c r="E77" s="52"/>
      <c r="F77" s="52"/>
      <c r="G77" s="53"/>
    </row>
    <row r="78" spans="2:7" ht="25.5">
      <c r="B78" s="9" t="s">
        <v>58</v>
      </c>
      <c r="C78" s="38" t="s">
        <v>6</v>
      </c>
      <c r="D78" s="39"/>
      <c r="E78" s="40">
        <v>16.4495</v>
      </c>
      <c r="F78" s="48">
        <f aca="true" t="shared" si="6" ref="F78:F87">D78*E78</f>
        <v>0</v>
      </c>
      <c r="G78" s="46" t="s">
        <v>41</v>
      </c>
    </row>
    <row r="79" spans="2:7" ht="25.5">
      <c r="B79" s="9" t="s">
        <v>59</v>
      </c>
      <c r="C79" s="38" t="s">
        <v>6</v>
      </c>
      <c r="D79" s="39"/>
      <c r="E79" s="49">
        <v>8.6795</v>
      </c>
      <c r="F79" s="48">
        <f t="shared" si="6"/>
        <v>0</v>
      </c>
      <c r="G79" s="47" t="s">
        <v>62</v>
      </c>
    </row>
    <row r="80" spans="2:7" ht="25.5">
      <c r="B80" s="9" t="s">
        <v>60</v>
      </c>
      <c r="C80" s="38" t="s">
        <v>6</v>
      </c>
      <c r="D80" s="39"/>
      <c r="E80" s="40">
        <v>16.4495</v>
      </c>
      <c r="F80" s="48">
        <f t="shared" si="6"/>
        <v>0</v>
      </c>
      <c r="G80" s="46" t="s">
        <v>41</v>
      </c>
    </row>
    <row r="81" spans="2:7" ht="25.5">
      <c r="B81" s="9" t="s">
        <v>61</v>
      </c>
      <c r="C81" s="38" t="s">
        <v>6</v>
      </c>
      <c r="D81" s="39"/>
      <c r="E81" s="49">
        <v>8.6795</v>
      </c>
      <c r="F81" s="48">
        <f t="shared" si="6"/>
        <v>0</v>
      </c>
      <c r="G81" s="47" t="s">
        <v>62</v>
      </c>
    </row>
    <row r="82" spans="2:7" ht="12.75">
      <c r="B82" s="9" t="s">
        <v>42</v>
      </c>
      <c r="C82" s="10" t="s">
        <v>6</v>
      </c>
      <c r="D82" s="29"/>
      <c r="E82" s="11">
        <v>16.4495</v>
      </c>
      <c r="F82" s="26">
        <f t="shared" si="6"/>
        <v>0</v>
      </c>
      <c r="G82" s="56" t="s">
        <v>41</v>
      </c>
    </row>
    <row r="83" spans="2:7" ht="12.75">
      <c r="B83" s="9" t="s">
        <v>43</v>
      </c>
      <c r="C83" s="10" t="s">
        <v>6</v>
      </c>
      <c r="D83" s="29"/>
      <c r="E83" s="11">
        <v>16.4495</v>
      </c>
      <c r="F83" s="26">
        <f t="shared" si="6"/>
        <v>0</v>
      </c>
      <c r="G83" s="57"/>
    </row>
    <row r="84" spans="2:7" ht="12.75">
      <c r="B84" s="9" t="s">
        <v>44</v>
      </c>
      <c r="C84" s="10" t="s">
        <v>6</v>
      </c>
      <c r="D84" s="29"/>
      <c r="E84" s="11">
        <v>16.4495</v>
      </c>
      <c r="F84" s="26">
        <f t="shared" si="6"/>
        <v>0</v>
      </c>
      <c r="G84" s="58"/>
    </row>
    <row r="85" spans="2:7" ht="12.75">
      <c r="B85" s="9" t="s">
        <v>30</v>
      </c>
      <c r="C85" s="13" t="s">
        <v>6</v>
      </c>
      <c r="D85" s="29"/>
      <c r="E85" s="11">
        <v>8.3967</v>
      </c>
      <c r="F85" s="26">
        <f t="shared" si="6"/>
        <v>0</v>
      </c>
      <c r="G85" s="35" t="s">
        <v>34</v>
      </c>
    </row>
    <row r="86" spans="2:7" ht="12.75">
      <c r="B86" s="9" t="s">
        <v>8</v>
      </c>
      <c r="C86" s="13" t="s">
        <v>6</v>
      </c>
      <c r="D86" s="29"/>
      <c r="E86" s="11">
        <v>16.4495</v>
      </c>
      <c r="F86" s="26">
        <f t="shared" si="6"/>
        <v>0</v>
      </c>
      <c r="G86" s="35" t="s">
        <v>41</v>
      </c>
    </row>
    <row r="87" spans="2:7" ht="12.75">
      <c r="B87" s="9" t="s">
        <v>18</v>
      </c>
      <c r="C87" s="13" t="s">
        <v>6</v>
      </c>
      <c r="D87" s="29"/>
      <c r="E87" s="11">
        <v>8.0473</v>
      </c>
      <c r="F87" s="26">
        <f t="shared" si="6"/>
        <v>0</v>
      </c>
      <c r="G87" s="35" t="s">
        <v>32</v>
      </c>
    </row>
    <row r="88" spans="2:7" ht="12.75">
      <c r="B88" s="24" t="s">
        <v>9</v>
      </c>
      <c r="C88" s="25" t="s">
        <v>6</v>
      </c>
      <c r="D88" s="29"/>
      <c r="E88" s="11">
        <v>16.4495</v>
      </c>
      <c r="F88" s="26">
        <f>D88*E88</f>
        <v>0</v>
      </c>
      <c r="G88" s="36" t="s">
        <v>41</v>
      </c>
    </row>
    <row r="89" spans="2:6" ht="12.75">
      <c r="B89" s="51" t="s">
        <v>40</v>
      </c>
      <c r="C89" s="52"/>
      <c r="D89" s="52"/>
      <c r="E89" s="52"/>
      <c r="F89" s="53"/>
    </row>
    <row r="90" spans="2:6" ht="12.75">
      <c r="B90" s="15" t="s">
        <v>11</v>
      </c>
      <c r="C90" s="13" t="s">
        <v>45</v>
      </c>
      <c r="D90" s="29"/>
      <c r="E90" s="11">
        <v>1</v>
      </c>
      <c r="F90" s="14">
        <f>D90*E90</f>
        <v>0</v>
      </c>
    </row>
    <row r="91" ht="13.5" thickBot="1"/>
    <row r="92" spans="1:9" ht="16.5" thickBot="1">
      <c r="A92" s="41" t="s">
        <v>53</v>
      </c>
      <c r="B92" s="1" t="s">
        <v>35</v>
      </c>
      <c r="C92" s="2"/>
      <c r="D92" s="3"/>
      <c r="I92" s="30">
        <f>F94+F95+F96+F97+F98+F99+F100+F101+F103</f>
        <v>0</v>
      </c>
    </row>
    <row r="93" spans="2:7" ht="12.75" customHeight="1">
      <c r="B93" s="51" t="s">
        <v>39</v>
      </c>
      <c r="C93" s="52"/>
      <c r="D93" s="52"/>
      <c r="E93" s="52"/>
      <c r="F93" s="52"/>
      <c r="G93" s="53"/>
    </row>
    <row r="94" spans="2:7" ht="12.75">
      <c r="B94" s="9" t="s">
        <v>14</v>
      </c>
      <c r="C94" s="10" t="s">
        <v>6</v>
      </c>
      <c r="D94" s="29"/>
      <c r="E94" s="11">
        <v>0.7743</v>
      </c>
      <c r="F94" s="12">
        <f>E94*D94</f>
        <v>0</v>
      </c>
      <c r="G94" s="56" t="s">
        <v>41</v>
      </c>
    </row>
    <row r="95" spans="2:9" ht="12.75">
      <c r="B95" s="9" t="s">
        <v>15</v>
      </c>
      <c r="C95" s="10" t="s">
        <v>6</v>
      </c>
      <c r="D95" s="29"/>
      <c r="E95" s="11">
        <v>0.7743</v>
      </c>
      <c r="F95" s="12">
        <f aca="true" t="shared" si="7" ref="F95:F101">E95*D95</f>
        <v>0</v>
      </c>
      <c r="G95" s="57"/>
      <c r="I95" s="30"/>
    </row>
    <row r="96" spans="2:7" ht="12.75">
      <c r="B96" s="9" t="s">
        <v>42</v>
      </c>
      <c r="C96" s="10" t="s">
        <v>6</v>
      </c>
      <c r="D96" s="29"/>
      <c r="E96" s="11">
        <v>0.7743</v>
      </c>
      <c r="F96" s="12">
        <f t="shared" si="7"/>
        <v>0</v>
      </c>
      <c r="G96" s="57"/>
    </row>
    <row r="97" spans="2:7" ht="12.75">
      <c r="B97" s="9" t="s">
        <v>43</v>
      </c>
      <c r="C97" s="10" t="s">
        <v>6</v>
      </c>
      <c r="D97" s="29"/>
      <c r="E97" s="11">
        <v>0.7743</v>
      </c>
      <c r="F97" s="12">
        <f t="shared" si="7"/>
        <v>0</v>
      </c>
      <c r="G97" s="57"/>
    </row>
    <row r="98" spans="2:7" ht="12.75">
      <c r="B98" s="9" t="s">
        <v>44</v>
      </c>
      <c r="C98" s="10" t="s">
        <v>6</v>
      </c>
      <c r="D98" s="29"/>
      <c r="E98" s="11">
        <v>0.7743</v>
      </c>
      <c r="F98" s="12">
        <f t="shared" si="7"/>
        <v>0</v>
      </c>
      <c r="G98" s="58"/>
    </row>
    <row r="99" spans="2:7" ht="12.75">
      <c r="B99" s="9" t="s">
        <v>30</v>
      </c>
      <c r="C99" s="13" t="s">
        <v>6</v>
      </c>
      <c r="D99" s="29"/>
      <c r="E99" s="11">
        <v>0.3973</v>
      </c>
      <c r="F99" s="12">
        <f t="shared" si="7"/>
        <v>0</v>
      </c>
      <c r="G99" s="35" t="s">
        <v>36</v>
      </c>
    </row>
    <row r="100" spans="2:7" ht="12.75">
      <c r="B100" s="9" t="s">
        <v>8</v>
      </c>
      <c r="C100" s="13" t="s">
        <v>6</v>
      </c>
      <c r="D100" s="29"/>
      <c r="E100" s="11">
        <v>0.7743</v>
      </c>
      <c r="F100" s="12">
        <f t="shared" si="7"/>
        <v>0</v>
      </c>
      <c r="G100" s="35" t="s">
        <v>41</v>
      </c>
    </row>
    <row r="101" spans="2:7" ht="12.75">
      <c r="B101" s="9" t="s">
        <v>18</v>
      </c>
      <c r="C101" s="13" t="s">
        <v>6</v>
      </c>
      <c r="D101" s="29"/>
      <c r="E101" s="11">
        <v>0.3882</v>
      </c>
      <c r="F101" s="12">
        <f t="shared" si="7"/>
        <v>0</v>
      </c>
      <c r="G101" s="35" t="s">
        <v>32</v>
      </c>
    </row>
    <row r="102" spans="2:6" ht="12.75">
      <c r="B102" s="51" t="s">
        <v>40</v>
      </c>
      <c r="C102" s="52"/>
      <c r="D102" s="52"/>
      <c r="E102" s="52"/>
      <c r="F102" s="53"/>
    </row>
    <row r="103" spans="2:6" ht="12.75">
      <c r="B103" s="15" t="s">
        <v>11</v>
      </c>
      <c r="C103" s="13" t="s">
        <v>45</v>
      </c>
      <c r="D103" s="29"/>
      <c r="E103" s="11">
        <v>1</v>
      </c>
      <c r="F103" s="14">
        <f>D103*E103</f>
        <v>0</v>
      </c>
    </row>
    <row r="104" ht="13.5" thickBot="1"/>
    <row r="105" spans="2:9" ht="12.75">
      <c r="B105" s="16" t="s">
        <v>12</v>
      </c>
      <c r="C105" s="17"/>
      <c r="D105" s="17"/>
      <c r="E105" s="17"/>
      <c r="F105" s="18">
        <f>SUM(F7:F103)</f>
        <v>0</v>
      </c>
      <c r="I105" s="30">
        <f>I5+I20+I33+I62+I92+I47+I76</f>
        <v>0</v>
      </c>
    </row>
    <row r="106" spans="2:6" ht="13.5" thickBot="1">
      <c r="B106" s="19" t="s">
        <v>10</v>
      </c>
      <c r="C106" s="20"/>
      <c r="D106" s="20"/>
      <c r="E106" s="20"/>
      <c r="F106" s="21">
        <f>F105*1.21</f>
        <v>0</v>
      </c>
    </row>
  </sheetData>
  <sheetProtection algorithmName="SHA-512" hashValue="1KcHMXfYrwYnYEEPmjb/b6BfRxv9kYPaCuBB8Fbe6trqE6LYa8yvUX6w3sFtLurAt0MJg7k22SNInSVfWiND5Q==" saltValue="eMkPqxH4DsV5kp44j3Ds6A==" spinCount="100000" sheet="1" objects="1" scenarios="1"/>
  <mergeCells count="22">
    <mergeCell ref="G64:G68"/>
    <mergeCell ref="G94:G98"/>
    <mergeCell ref="G82:G84"/>
    <mergeCell ref="B102:F102"/>
    <mergeCell ref="B89:F89"/>
    <mergeCell ref="B73:F73"/>
    <mergeCell ref="B77:G77"/>
    <mergeCell ref="B93:G93"/>
    <mergeCell ref="B6:G6"/>
    <mergeCell ref="B21:G21"/>
    <mergeCell ref="B34:G34"/>
    <mergeCell ref="B48:G48"/>
    <mergeCell ref="B63:G63"/>
    <mergeCell ref="G40:G41"/>
    <mergeCell ref="G49:G58"/>
    <mergeCell ref="B30:F30"/>
    <mergeCell ref="B17:F17"/>
    <mergeCell ref="G22:G26"/>
    <mergeCell ref="G35:G36"/>
    <mergeCell ref="B59:F59"/>
    <mergeCell ref="B44:F44"/>
    <mergeCell ref="G11:G16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Joneš Jan Ing.</cp:lastModifiedBy>
  <dcterms:created xsi:type="dcterms:W3CDTF">2024-04-09T06:16:33Z</dcterms:created>
  <dcterms:modified xsi:type="dcterms:W3CDTF">2024-06-11T12:03:55Z</dcterms:modified>
  <cp:category/>
  <cp:version/>
  <cp:contentType/>
  <cp:contentStatus/>
</cp:coreProperties>
</file>