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2023\I_Q_2023\BYSTRICE_NAD_PERSTEJNEM_VS_ZZS_KV\PD_DPS\PD\F_Soupis_Rozpocet\vyvoj\"/>
    </mc:Choice>
  </mc:AlternateContent>
  <bookViews>
    <workbookView xWindow="0" yWindow="0" windowWidth="0" windowHeight="0"/>
  </bookViews>
  <sheets>
    <sheet name="Rekapitulace stavby" sheetId="1" r:id="rId1"/>
    <sheet name="VRN - Vedlejší a ostatní ..." sheetId="2" r:id="rId2"/>
    <sheet name="01_01 - Architektonicko-s..." sheetId="3" r:id="rId3"/>
    <sheet name="01A - Zařízení pro vytápě..." sheetId="4" r:id="rId4"/>
    <sheet name="01B - Zařízení vzduchotec..." sheetId="5" r:id="rId5"/>
    <sheet name="01C - Zařízení zdravotnět..." sheetId="6" r:id="rId6"/>
    <sheet name="01D_a - Zařízení silnopro..." sheetId="7" r:id="rId7"/>
    <sheet name="01D_b - Bleskosvod" sheetId="8" r:id="rId8"/>
    <sheet name="01E - Zařízení slaboproud..." sheetId="9" r:id="rId9"/>
    <sheet name="01F - Maření a regulace" sheetId="10" r:id="rId10"/>
    <sheet name="01G - Fotovoltaická elekt..." sheetId="11" r:id="rId11"/>
    <sheet name="IO-01a - Vnější opěrná st..." sheetId="12" r:id="rId12"/>
    <sheet name="IO-01b - Vnější opěrná st..." sheetId="13" r:id="rId13"/>
    <sheet name="IO-01c - Zpevněné plochy" sheetId="14" r:id="rId14"/>
    <sheet name="IO-02 - Sadové úpravy " sheetId="15" r:id="rId15"/>
    <sheet name="IO-03a - Přípojka jednotn..." sheetId="16" r:id="rId16"/>
    <sheet name="IO-03b - Areálová kanalizace" sheetId="17" r:id="rId17"/>
    <sheet name="IO-03c - Vodovodní přípojka" sheetId="18" r:id="rId18"/>
    <sheet name="IO-03d - Areálový rozvod ..." sheetId="19" r:id="rId19"/>
    <sheet name="IO-04a - Přípojka NN" sheetId="20" r:id="rId20"/>
    <sheet name="IO-04b - Přípojka SLP-ROW..." sheetId="21" r:id="rId21"/>
    <sheet name="Seznam figur" sheetId="22" r:id="rId22"/>
  </sheets>
  <definedNames>
    <definedName name="_xlnm.Print_Area" localSheetId="0">'Rekapitulace stavby'!$D$4:$AO$76,'Rekapitulace stavby'!$C$82:$AQ$121</definedName>
    <definedName name="_xlnm.Print_Titles" localSheetId="0">'Rekapitulace stavby'!$92:$92</definedName>
    <definedName name="_xlnm._FilterDatabase" localSheetId="1" hidden="1">'VRN - Vedlejší a ostatní ...'!$C$120:$K$155</definedName>
    <definedName name="_xlnm.Print_Area" localSheetId="1">'VRN - Vedlejší a ostatní ...'!$C$4:$J$76,'VRN - Vedlejší a ostatní ...'!$C$82:$J$100,'VRN - Vedlejší a ostatní ...'!$C$106:$K$155</definedName>
    <definedName name="_xlnm.Print_Titles" localSheetId="1">'VRN - Vedlejší a ostatní ...'!$120:$120</definedName>
    <definedName name="_xlnm._FilterDatabase" localSheetId="2" hidden="1">'01_01 - Architektonicko-s...'!$C$157:$K$2507</definedName>
    <definedName name="_xlnm.Print_Area" localSheetId="2">'01_01 - Architektonicko-s...'!$C$4:$J$76,'01_01 - Architektonicko-s...'!$C$82:$J$137,'01_01 - Architektonicko-s...'!$C$143:$K$2507</definedName>
    <definedName name="_xlnm.Print_Titles" localSheetId="2">'01_01 - Architektonicko-s...'!$157:$157</definedName>
    <definedName name="_xlnm._FilterDatabase" localSheetId="3" hidden="1">'01A - Zařízení pro vytápě...'!$C$127:$K$464</definedName>
    <definedName name="_xlnm.Print_Area" localSheetId="3">'01A - Zařízení pro vytápě...'!$C$4:$J$76,'01A - Zařízení pro vytápě...'!$C$82:$J$107,'01A - Zařízení pro vytápě...'!$C$113:$K$464</definedName>
    <definedName name="_xlnm.Print_Titles" localSheetId="3">'01A - Zařízení pro vytápě...'!$127:$127</definedName>
    <definedName name="_xlnm._FilterDatabase" localSheetId="4" hidden="1">'01B - Zařízení vzduchotec...'!$C$126:$K$409</definedName>
    <definedName name="_xlnm.Print_Area" localSheetId="4">'01B - Zařízení vzduchotec...'!$C$4:$J$76,'01B - Zařízení vzduchotec...'!$C$82:$J$106,'01B - Zařízení vzduchotec...'!$C$112:$K$409</definedName>
    <definedName name="_xlnm.Print_Titles" localSheetId="4">'01B - Zařízení vzduchotec...'!$126:$126</definedName>
    <definedName name="_xlnm._FilterDatabase" localSheetId="5" hidden="1">'01C - Zařízení zdravotnět...'!$C$130:$K$525</definedName>
    <definedName name="_xlnm.Print_Area" localSheetId="5">'01C - Zařízení zdravotnět...'!$C$4:$J$76,'01C - Zařízení zdravotnět...'!$C$82:$J$110,'01C - Zařízení zdravotnět...'!$C$116:$K$525</definedName>
    <definedName name="_xlnm.Print_Titles" localSheetId="5">'01C - Zařízení zdravotnět...'!$130:$130</definedName>
    <definedName name="_xlnm._FilterDatabase" localSheetId="6" hidden="1">'01D_a - Zařízení silnopro...'!$C$122:$K$568</definedName>
    <definedName name="_xlnm.Print_Area" localSheetId="6">'01D_a - Zařízení silnopro...'!$C$4:$J$76,'01D_a - Zařízení silnopro...'!$C$82:$J$102,'01D_a - Zařízení silnopro...'!$C$108:$K$568</definedName>
    <definedName name="_xlnm.Print_Titles" localSheetId="6">'01D_a - Zařízení silnopro...'!$122:$122</definedName>
    <definedName name="_xlnm._FilterDatabase" localSheetId="7" hidden="1">'01D_b - Bleskosvod'!$C$121:$K$209</definedName>
    <definedName name="_xlnm.Print_Area" localSheetId="7">'01D_b - Bleskosvod'!$C$4:$J$76,'01D_b - Bleskosvod'!$C$82:$J$101,'01D_b - Bleskosvod'!$C$107:$K$209</definedName>
    <definedName name="_xlnm.Print_Titles" localSheetId="7">'01D_b - Bleskosvod'!$121:$121</definedName>
    <definedName name="_xlnm._FilterDatabase" localSheetId="8" hidden="1">'01E - Zařízení slaboproud...'!$C$124:$K$374</definedName>
    <definedName name="_xlnm.Print_Area" localSheetId="8">'01E - Zařízení slaboproud...'!$C$4:$J$76,'01E - Zařízení slaboproud...'!$C$82:$J$104,'01E - Zařízení slaboproud...'!$C$110:$K$374</definedName>
    <definedName name="_xlnm.Print_Titles" localSheetId="8">'01E - Zařízení slaboproud...'!$124:$124</definedName>
    <definedName name="_xlnm._FilterDatabase" localSheetId="9" hidden="1">'01F - Maření a regulace'!$C$123:$K$265</definedName>
    <definedName name="_xlnm.Print_Area" localSheetId="9">'01F - Maření a regulace'!$C$4:$J$76,'01F - Maření a regulace'!$C$82:$J$103,'01F - Maření a regulace'!$C$109:$K$265</definedName>
    <definedName name="_xlnm.Print_Titles" localSheetId="9">'01F - Maření a regulace'!$123:$123</definedName>
    <definedName name="_xlnm._FilterDatabase" localSheetId="10" hidden="1">'01G - Fotovoltaická elekt...'!$C$127:$K$318</definedName>
    <definedName name="_xlnm.Print_Area" localSheetId="10">'01G - Fotovoltaická elekt...'!$C$4:$J$76,'01G - Fotovoltaická elekt...'!$C$82:$J$107,'01G - Fotovoltaická elekt...'!$C$113:$K$318</definedName>
    <definedName name="_xlnm.Print_Titles" localSheetId="10">'01G - Fotovoltaická elekt...'!$127:$127</definedName>
    <definedName name="_xlnm._FilterDatabase" localSheetId="11" hidden="1">'IO-01a - Vnější opěrná st...'!$C$128:$K$292</definedName>
    <definedName name="_xlnm.Print_Area" localSheetId="11">'IO-01a - Vnější opěrná st...'!$C$4:$J$76,'IO-01a - Vnější opěrná st...'!$C$82:$J$108,'IO-01a - Vnější opěrná st...'!$C$114:$K$292</definedName>
    <definedName name="_xlnm.Print_Titles" localSheetId="11">'IO-01a - Vnější opěrná st...'!$128:$128</definedName>
    <definedName name="_xlnm._FilterDatabase" localSheetId="12" hidden="1">'IO-01b - Vnější opěrná st...'!$C$128:$K$272</definedName>
    <definedName name="_xlnm.Print_Area" localSheetId="12">'IO-01b - Vnější opěrná st...'!$C$4:$J$76,'IO-01b - Vnější opěrná st...'!$C$82:$J$108,'IO-01b - Vnější opěrná st...'!$C$114:$K$272</definedName>
    <definedName name="_xlnm.Print_Titles" localSheetId="12">'IO-01b - Vnější opěrná st...'!$128:$128</definedName>
    <definedName name="_xlnm._FilterDatabase" localSheetId="13" hidden="1">'IO-01c - Zpevněné plochy'!$C$131:$K$386</definedName>
    <definedName name="_xlnm.Print_Area" localSheetId="13">'IO-01c - Zpevněné plochy'!$C$4:$J$76,'IO-01c - Zpevněné plochy'!$C$82:$J$111,'IO-01c - Zpevněné plochy'!$C$117:$K$386</definedName>
    <definedName name="_xlnm.Print_Titles" localSheetId="13">'IO-01c - Zpevněné plochy'!$131:$131</definedName>
    <definedName name="_xlnm._FilterDatabase" localSheetId="14" hidden="1">'IO-02 - Sadové úpravy '!$C$122:$K$176</definedName>
    <definedName name="_xlnm.Print_Area" localSheetId="14">'IO-02 - Sadové úpravy '!$C$4:$J$76,'IO-02 - Sadové úpravy '!$C$82:$J$102,'IO-02 - Sadové úpravy '!$C$108:$K$176</definedName>
    <definedName name="_xlnm.Print_Titles" localSheetId="14">'IO-02 - Sadové úpravy '!$122:$122</definedName>
    <definedName name="_xlnm._FilterDatabase" localSheetId="15" hidden="1">'IO-03a - Přípojka jednotn...'!$C$125:$K$222</definedName>
    <definedName name="_xlnm.Print_Area" localSheetId="15">'IO-03a - Přípojka jednotn...'!$C$4:$J$76,'IO-03a - Přípojka jednotn...'!$C$82:$J$105,'IO-03a - Přípojka jednotn...'!$C$111:$K$222</definedName>
    <definedName name="_xlnm.Print_Titles" localSheetId="15">'IO-03a - Přípojka jednotn...'!$125:$125</definedName>
    <definedName name="_xlnm._FilterDatabase" localSheetId="16" hidden="1">'IO-03b - Areálová kanalizace'!$C$125:$K$327</definedName>
    <definedName name="_xlnm.Print_Area" localSheetId="16">'IO-03b - Areálová kanalizace'!$C$4:$J$76,'IO-03b - Areálová kanalizace'!$C$82:$J$105,'IO-03b - Areálová kanalizace'!$C$111:$K$327</definedName>
    <definedName name="_xlnm.Print_Titles" localSheetId="16">'IO-03b - Areálová kanalizace'!$125:$125</definedName>
    <definedName name="_xlnm._FilterDatabase" localSheetId="17" hidden="1">'IO-03c - Vodovodní přípojka'!$C$124:$K$258</definedName>
    <definedName name="_xlnm.Print_Area" localSheetId="17">'IO-03c - Vodovodní přípojka'!$C$4:$J$76,'IO-03c - Vodovodní přípojka'!$C$82:$J$104,'IO-03c - Vodovodní přípojka'!$C$110:$K$258</definedName>
    <definedName name="_xlnm.Print_Titles" localSheetId="17">'IO-03c - Vodovodní přípojka'!$124:$124</definedName>
    <definedName name="_xlnm._FilterDatabase" localSheetId="18" hidden="1">'IO-03d - Areálový rozvod ...'!$C$126:$K$229</definedName>
    <definedName name="_xlnm.Print_Area" localSheetId="18">'IO-03d - Areálový rozvod ...'!$C$4:$J$76,'IO-03d - Areálový rozvod ...'!$C$82:$J$106,'IO-03d - Areálový rozvod ...'!$C$112:$K$229</definedName>
    <definedName name="_xlnm.Print_Titles" localSheetId="18">'IO-03d - Areálový rozvod ...'!$126:$126</definedName>
    <definedName name="_xlnm._FilterDatabase" localSheetId="19" hidden="1">'IO-04a - Přípojka NN'!$C$123:$K$201</definedName>
    <definedName name="_xlnm.Print_Area" localSheetId="19">'IO-04a - Přípojka NN'!$C$4:$J$76,'IO-04a - Přípojka NN'!$C$82:$J$103,'IO-04a - Přípojka NN'!$C$109:$K$201</definedName>
    <definedName name="_xlnm.Print_Titles" localSheetId="19">'IO-04a - Přípojka NN'!$123:$123</definedName>
    <definedName name="_xlnm._FilterDatabase" localSheetId="20" hidden="1">'IO-04b - Přípojka SLP-ROW...'!$C$123:$K$182</definedName>
    <definedName name="_xlnm.Print_Area" localSheetId="20">'IO-04b - Přípojka SLP-ROW...'!$C$4:$J$76,'IO-04b - Přípojka SLP-ROW...'!$C$82:$J$103,'IO-04b - Přípojka SLP-ROW...'!$C$109:$K$182</definedName>
    <definedName name="_xlnm.Print_Titles" localSheetId="20">'IO-04b - Přípojka SLP-ROW...'!$123:$123</definedName>
    <definedName name="_xlnm.Print_Area" localSheetId="21">'Seznam figur'!$C$4:$G$62</definedName>
    <definedName name="_xlnm.Print_Titles" localSheetId="21">'Seznam figur'!$9:$9</definedName>
  </definedNames>
  <calcPr/>
</workbook>
</file>

<file path=xl/calcChain.xml><?xml version="1.0" encoding="utf-8"?>
<calcChain xmlns="http://schemas.openxmlformats.org/spreadsheetml/2006/main">
  <c i="22" l="1" r="D7"/>
  <c i="21" r="J39"/>
  <c r="J38"/>
  <c i="1" r="AY120"/>
  <c i="21" r="J37"/>
  <c i="1" r="AX120"/>
  <c i="21"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94"/>
  <c r="J25"/>
  <c r="J20"/>
  <c r="E20"/>
  <c r="F94"/>
  <c r="J19"/>
  <c r="J14"/>
  <c r="J118"/>
  <c r="E7"/>
  <c r="E85"/>
  <c i="20" r="J39"/>
  <c r="J38"/>
  <c i="1" r="AY119"/>
  <c i="20" r="J37"/>
  <c i="1" r="AX119"/>
  <c i="20"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121"/>
  <c r="J25"/>
  <c r="J20"/>
  <c r="E20"/>
  <c r="F121"/>
  <c r="J19"/>
  <c r="J14"/>
  <c r="J91"/>
  <c r="E7"/>
  <c r="E85"/>
  <c i="19" r="J39"/>
  <c r="J38"/>
  <c i="1" r="AY117"/>
  <c i="19" r="J37"/>
  <c i="1" r="AX117"/>
  <c i="19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T215"/>
  <c r="R216"/>
  <c r="R215"/>
  <c r="P216"/>
  <c r="P215"/>
  <c r="BI211"/>
  <c r="BH211"/>
  <c r="BG211"/>
  <c r="BF211"/>
  <c r="T211"/>
  <c r="R211"/>
  <c r="P211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124"/>
  <c r="J25"/>
  <c r="J20"/>
  <c r="E20"/>
  <c r="F124"/>
  <c r="J19"/>
  <c r="J14"/>
  <c r="J91"/>
  <c r="E7"/>
  <c r="E85"/>
  <c i="18" r="J39"/>
  <c r="J38"/>
  <c i="1" r="AY116"/>
  <c i="18" r="J37"/>
  <c i="1" r="AX116"/>
  <c i="18" r="BI256"/>
  <c r="BH256"/>
  <c r="BG256"/>
  <c r="BF256"/>
  <c r="T256"/>
  <c r="T255"/>
  <c r="R256"/>
  <c r="R255"/>
  <c r="P256"/>
  <c r="P255"/>
  <c r="BI253"/>
  <c r="BH253"/>
  <c r="BG253"/>
  <c r="BF253"/>
  <c r="T253"/>
  <c r="R253"/>
  <c r="P253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91"/>
  <c r="E7"/>
  <c r="E113"/>
  <c i="17" r="J39"/>
  <c r="J38"/>
  <c i="1" r="AY115"/>
  <c i="17" r="J37"/>
  <c i="1" r="AX115"/>
  <c i="17"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46"/>
  <c r="BH146"/>
  <c r="BG146"/>
  <c r="BF146"/>
  <c r="T146"/>
  <c r="R146"/>
  <c r="P146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123"/>
  <c r="J19"/>
  <c r="J14"/>
  <c r="J120"/>
  <c r="E7"/>
  <c r="E114"/>
  <c i="16" r="J39"/>
  <c r="J38"/>
  <c i="1" r="AY114"/>
  <c i="16" r="J37"/>
  <c i="1" r="AX114"/>
  <c i="16" r="BI220"/>
  <c r="BH220"/>
  <c r="BG220"/>
  <c r="BF220"/>
  <c r="T220"/>
  <c r="T219"/>
  <c r="R220"/>
  <c r="R219"/>
  <c r="P220"/>
  <c r="P219"/>
  <c r="BI217"/>
  <c r="BH217"/>
  <c r="BG217"/>
  <c r="BF217"/>
  <c r="T217"/>
  <c r="R217"/>
  <c r="P217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T176"/>
  <c r="R177"/>
  <c r="R176"/>
  <c r="P177"/>
  <c r="P176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94"/>
  <c r="J25"/>
  <c r="J20"/>
  <c r="E20"/>
  <c r="F123"/>
  <c r="J19"/>
  <c r="J14"/>
  <c r="J120"/>
  <c r="E7"/>
  <c r="E85"/>
  <c i="15" r="J39"/>
  <c r="J38"/>
  <c i="1" r="AY112"/>
  <c i="15" r="J37"/>
  <c i="1" r="AX112"/>
  <c i="15" r="BI174"/>
  <c r="BH174"/>
  <c r="BG174"/>
  <c r="BF174"/>
  <c r="T174"/>
  <c r="T173"/>
  <c r="R174"/>
  <c r="R173"/>
  <c r="P174"/>
  <c r="P173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111"/>
  <c i="14" r="J39"/>
  <c r="J38"/>
  <c i="1" r="AY110"/>
  <c i="14" r="J37"/>
  <c i="1" r="AX110"/>
  <c i="14" r="BI384"/>
  <c r="BH384"/>
  <c r="BG384"/>
  <c r="BF384"/>
  <c r="T384"/>
  <c r="R384"/>
  <c r="P384"/>
  <c r="BI378"/>
  <c r="BH378"/>
  <c r="BG378"/>
  <c r="BF378"/>
  <c r="T378"/>
  <c r="R378"/>
  <c r="P378"/>
  <c r="BI373"/>
  <c r="BH373"/>
  <c r="BG373"/>
  <c r="BF373"/>
  <c r="T373"/>
  <c r="R373"/>
  <c r="P373"/>
  <c r="BI368"/>
  <c r="BH368"/>
  <c r="BG368"/>
  <c r="BF368"/>
  <c r="T368"/>
  <c r="R368"/>
  <c r="P368"/>
  <c r="BI360"/>
  <c r="BH360"/>
  <c r="BG360"/>
  <c r="BF360"/>
  <c r="T360"/>
  <c r="R360"/>
  <c r="P360"/>
  <c r="BI356"/>
  <c r="BH356"/>
  <c r="BG356"/>
  <c r="BF356"/>
  <c r="T356"/>
  <c r="R356"/>
  <c r="P356"/>
  <c r="BI348"/>
  <c r="BH348"/>
  <c r="BG348"/>
  <c r="BF348"/>
  <c r="T348"/>
  <c r="R348"/>
  <c r="P348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7"/>
  <c r="BH307"/>
  <c r="BG307"/>
  <c r="BF307"/>
  <c r="T307"/>
  <c r="R307"/>
  <c r="P307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2"/>
  <c r="BH272"/>
  <c r="BG272"/>
  <c r="BF272"/>
  <c r="T272"/>
  <c r="R272"/>
  <c r="P272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J128"/>
  <c r="F128"/>
  <c r="F126"/>
  <c r="E124"/>
  <c r="J93"/>
  <c r="F93"/>
  <c r="F91"/>
  <c r="E89"/>
  <c r="J26"/>
  <c r="E26"/>
  <c r="J94"/>
  <c r="J25"/>
  <c r="J20"/>
  <c r="E20"/>
  <c r="F94"/>
  <c r="J19"/>
  <c r="J14"/>
  <c r="J91"/>
  <c r="E7"/>
  <c r="E120"/>
  <c i="13" r="J39"/>
  <c r="J38"/>
  <c i="1" r="AY109"/>
  <c i="13" r="J37"/>
  <c i="1" r="AX109"/>
  <c i="13" r="BI272"/>
  <c r="BH272"/>
  <c r="BG272"/>
  <c r="BF272"/>
  <c r="T272"/>
  <c r="T271"/>
  <c r="T270"/>
  <c r="R272"/>
  <c r="R271"/>
  <c r="R270"/>
  <c r="P272"/>
  <c r="P271"/>
  <c r="P270"/>
  <c r="BI267"/>
  <c r="BH267"/>
  <c r="BG267"/>
  <c r="BF267"/>
  <c r="T267"/>
  <c r="T266"/>
  <c r="R267"/>
  <c r="R266"/>
  <c r="P267"/>
  <c r="P266"/>
  <c r="BI261"/>
  <c r="BH261"/>
  <c r="BG261"/>
  <c r="BF261"/>
  <c r="T261"/>
  <c r="T260"/>
  <c r="R261"/>
  <c r="R260"/>
  <c r="P261"/>
  <c r="P260"/>
  <c r="BI257"/>
  <c r="BH257"/>
  <c r="BG257"/>
  <c r="BF257"/>
  <c r="T257"/>
  <c r="T256"/>
  <c r="R257"/>
  <c r="R256"/>
  <c r="P257"/>
  <c r="P256"/>
  <c r="BI249"/>
  <c r="BH249"/>
  <c r="BG249"/>
  <c r="BF249"/>
  <c r="T249"/>
  <c r="R249"/>
  <c r="P249"/>
  <c r="BI246"/>
  <c r="BH246"/>
  <c r="BG246"/>
  <c r="BF246"/>
  <c r="T246"/>
  <c r="R246"/>
  <c r="P246"/>
  <c r="BI238"/>
  <c r="BH238"/>
  <c r="BG238"/>
  <c r="BF238"/>
  <c r="T238"/>
  <c r="R238"/>
  <c r="P238"/>
  <c r="BI232"/>
  <c r="BH232"/>
  <c r="BG232"/>
  <c r="BF232"/>
  <c r="T232"/>
  <c r="R232"/>
  <c r="P232"/>
  <c r="BI226"/>
  <c r="BH226"/>
  <c r="BG226"/>
  <c r="BF226"/>
  <c r="T226"/>
  <c r="R226"/>
  <c r="P226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94"/>
  <c r="J25"/>
  <c r="J20"/>
  <c r="E20"/>
  <c r="F126"/>
  <c r="J19"/>
  <c r="J14"/>
  <c r="J123"/>
  <c r="E7"/>
  <c r="E85"/>
  <c i="12" r="J39"/>
  <c r="J38"/>
  <c i="1" r="AY108"/>
  <c i="12" r="J37"/>
  <c i="1" r="AX108"/>
  <c i="12" r="BI291"/>
  <c r="BH291"/>
  <c r="BG291"/>
  <c r="BF291"/>
  <c r="T291"/>
  <c r="T290"/>
  <c r="T289"/>
  <c r="R291"/>
  <c r="R290"/>
  <c r="R289"/>
  <c r="P291"/>
  <c r="P290"/>
  <c r="P289"/>
  <c r="BI286"/>
  <c r="BH286"/>
  <c r="BG286"/>
  <c r="BF286"/>
  <c r="T286"/>
  <c r="T285"/>
  <c r="R286"/>
  <c r="R285"/>
  <c r="P286"/>
  <c r="P285"/>
  <c r="BI280"/>
  <c r="BH280"/>
  <c r="BG280"/>
  <c r="BF280"/>
  <c r="T280"/>
  <c r="T279"/>
  <c r="R280"/>
  <c r="R279"/>
  <c r="P280"/>
  <c r="P279"/>
  <c r="BI276"/>
  <c r="BH276"/>
  <c r="BG276"/>
  <c r="BF276"/>
  <c r="T276"/>
  <c r="T275"/>
  <c r="R276"/>
  <c r="R275"/>
  <c r="P276"/>
  <c r="P275"/>
  <c r="BI268"/>
  <c r="BH268"/>
  <c r="BG268"/>
  <c r="BF268"/>
  <c r="T268"/>
  <c r="R268"/>
  <c r="P268"/>
  <c r="BI265"/>
  <c r="BH265"/>
  <c r="BG265"/>
  <c r="BF265"/>
  <c r="T265"/>
  <c r="R265"/>
  <c r="P265"/>
  <c r="BI255"/>
  <c r="BH255"/>
  <c r="BG255"/>
  <c r="BF255"/>
  <c r="T255"/>
  <c r="R255"/>
  <c r="P255"/>
  <c r="BI248"/>
  <c r="BH248"/>
  <c r="BG248"/>
  <c r="BF248"/>
  <c r="T248"/>
  <c r="R248"/>
  <c r="P248"/>
  <c r="BI241"/>
  <c r="BH241"/>
  <c r="BG241"/>
  <c r="BF241"/>
  <c r="T241"/>
  <c r="R241"/>
  <c r="P241"/>
  <c r="BI237"/>
  <c r="BH237"/>
  <c r="BG237"/>
  <c r="BF237"/>
  <c r="T237"/>
  <c r="R237"/>
  <c r="P237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9"/>
  <c r="BH189"/>
  <c r="BG189"/>
  <c r="BF189"/>
  <c r="T189"/>
  <c r="R189"/>
  <c r="P189"/>
  <c r="BI178"/>
  <c r="BH178"/>
  <c r="BG178"/>
  <c r="BF178"/>
  <c r="T178"/>
  <c r="R178"/>
  <c r="P178"/>
  <c r="BI172"/>
  <c r="BH172"/>
  <c r="BG172"/>
  <c r="BF172"/>
  <c r="T172"/>
  <c r="R172"/>
  <c r="P172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J125"/>
  <c r="F125"/>
  <c r="F123"/>
  <c r="E121"/>
  <c r="J93"/>
  <c r="F93"/>
  <c r="F91"/>
  <c r="E89"/>
  <c r="J26"/>
  <c r="E26"/>
  <c r="J94"/>
  <c r="J25"/>
  <c r="J20"/>
  <c r="E20"/>
  <c r="F94"/>
  <c r="J19"/>
  <c r="J14"/>
  <c r="J123"/>
  <c r="E7"/>
  <c r="E117"/>
  <c i="11" r="J39"/>
  <c r="J38"/>
  <c i="1" r="AY106"/>
  <c i="11" r="J37"/>
  <c i="1" r="AX106"/>
  <c i="11"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125"/>
  <c r="J25"/>
  <c r="J20"/>
  <c r="E20"/>
  <c r="F125"/>
  <c r="J19"/>
  <c r="J14"/>
  <c r="J122"/>
  <c r="E7"/>
  <c r="E116"/>
  <c i="10" r="J39"/>
  <c r="J38"/>
  <c i="1" r="AY105"/>
  <c i="10" r="J37"/>
  <c i="1" r="AX105"/>
  <c i="10"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93"/>
  <c r="F93"/>
  <c r="F91"/>
  <c r="E89"/>
  <c r="J26"/>
  <c r="E26"/>
  <c r="J94"/>
  <c r="J25"/>
  <c r="J20"/>
  <c r="E20"/>
  <c r="F94"/>
  <c r="J19"/>
  <c r="J14"/>
  <c r="J91"/>
  <c r="E7"/>
  <c r="E85"/>
  <c i="9" r="J39"/>
  <c r="J38"/>
  <c i="1" r="AY104"/>
  <c i="9" r="J37"/>
  <c i="1" r="AX104"/>
  <c i="9" r="BI373"/>
  <c r="BH373"/>
  <c r="BG373"/>
  <c r="BF373"/>
  <c r="T373"/>
  <c r="R373"/>
  <c r="P373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J121"/>
  <c r="F121"/>
  <c r="F119"/>
  <c r="E117"/>
  <c r="J93"/>
  <c r="F93"/>
  <c r="F91"/>
  <c r="E89"/>
  <c r="J26"/>
  <c r="E26"/>
  <c r="J94"/>
  <c r="J25"/>
  <c r="J20"/>
  <c r="E20"/>
  <c r="F122"/>
  <c r="J19"/>
  <c r="J14"/>
  <c r="J119"/>
  <c r="E7"/>
  <c r="E85"/>
  <c i="8" r="J39"/>
  <c r="J38"/>
  <c i="1" r="AY103"/>
  <c i="8" r="J37"/>
  <c i="1" r="AX103"/>
  <c i="8"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8"/>
  <c r="F118"/>
  <c r="F116"/>
  <c r="E114"/>
  <c r="J93"/>
  <c r="F93"/>
  <c r="F91"/>
  <c r="E89"/>
  <c r="J26"/>
  <c r="E26"/>
  <c r="J119"/>
  <c r="J25"/>
  <c r="J20"/>
  <c r="E20"/>
  <c r="F119"/>
  <c r="J19"/>
  <c r="J14"/>
  <c r="J91"/>
  <c r="E7"/>
  <c r="E85"/>
  <c i="7" r="J39"/>
  <c r="J38"/>
  <c i="1" r="AY102"/>
  <c i="7" r="J37"/>
  <c i="1" r="AX102"/>
  <c i="7" r="BI567"/>
  <c r="BH567"/>
  <c r="BG567"/>
  <c r="BF567"/>
  <c r="T567"/>
  <c r="R567"/>
  <c r="P567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1"/>
  <c r="BH471"/>
  <c r="BG471"/>
  <c r="BF471"/>
  <c r="T471"/>
  <c r="R471"/>
  <c r="P471"/>
  <c r="BI470"/>
  <c r="BH470"/>
  <c r="BG470"/>
  <c r="BF470"/>
  <c r="T470"/>
  <c r="R470"/>
  <c r="P470"/>
  <c r="BI469"/>
  <c r="BH469"/>
  <c r="BG469"/>
  <c r="BF469"/>
  <c r="T469"/>
  <c r="R469"/>
  <c r="P469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4"/>
  <c r="BH454"/>
  <c r="BG454"/>
  <c r="BF454"/>
  <c r="T454"/>
  <c r="R454"/>
  <c r="P454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6"/>
  <c r="BH336"/>
  <c r="BG336"/>
  <c r="BF336"/>
  <c r="T336"/>
  <c r="R336"/>
  <c r="P336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2"/>
  <c r="BH202"/>
  <c r="BG202"/>
  <c r="BF202"/>
  <c r="T202"/>
  <c r="R202"/>
  <c r="P202"/>
  <c r="BI199"/>
  <c r="BH199"/>
  <c r="BG199"/>
  <c r="BF199"/>
  <c r="T199"/>
  <c r="R199"/>
  <c r="P199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117"/>
  <c r="E7"/>
  <c r="E111"/>
  <c i="6" r="J39"/>
  <c r="J38"/>
  <c i="1" r="AY101"/>
  <c i="6" r="J37"/>
  <c i="1" r="AX101"/>
  <c i="6"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6"/>
  <c r="BH456"/>
  <c r="BG456"/>
  <c r="BF456"/>
  <c r="T456"/>
  <c r="R456"/>
  <c r="P456"/>
  <c r="BI455"/>
  <c r="BH455"/>
  <c r="BG455"/>
  <c r="BF455"/>
  <c r="T455"/>
  <c r="R455"/>
  <c r="P455"/>
  <c r="BI452"/>
  <c r="BH452"/>
  <c r="BG452"/>
  <c r="BF452"/>
  <c r="T452"/>
  <c r="R452"/>
  <c r="P452"/>
  <c r="BI451"/>
  <c r="BH451"/>
  <c r="BG451"/>
  <c r="BF451"/>
  <c r="T451"/>
  <c r="R451"/>
  <c r="P451"/>
  <c r="BI448"/>
  <c r="BH448"/>
  <c r="BG448"/>
  <c r="BF448"/>
  <c r="T448"/>
  <c r="R448"/>
  <c r="P448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49"/>
  <c r="BH349"/>
  <c r="BG349"/>
  <c r="BF349"/>
  <c r="T349"/>
  <c r="R349"/>
  <c r="P349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29"/>
  <c r="BH329"/>
  <c r="BG329"/>
  <c r="BF329"/>
  <c r="T329"/>
  <c r="R329"/>
  <c r="P329"/>
  <c r="BI325"/>
  <c r="BH325"/>
  <c r="BG325"/>
  <c r="BF325"/>
  <c r="T325"/>
  <c r="R325"/>
  <c r="P325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J127"/>
  <c r="F127"/>
  <c r="F125"/>
  <c r="E123"/>
  <c r="J93"/>
  <c r="F93"/>
  <c r="F91"/>
  <c r="E89"/>
  <c r="J26"/>
  <c r="E26"/>
  <c r="J128"/>
  <c r="J25"/>
  <c r="J20"/>
  <c r="E20"/>
  <c r="F128"/>
  <c r="J19"/>
  <c r="J14"/>
  <c r="J91"/>
  <c r="E7"/>
  <c r="E85"/>
  <c i="5" r="J39"/>
  <c r="J38"/>
  <c i="1" r="AY100"/>
  <c i="5" r="J37"/>
  <c i="1" r="AX100"/>
  <c i="5"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39"/>
  <c r="BH339"/>
  <c r="BG339"/>
  <c r="BF339"/>
  <c r="T339"/>
  <c r="R339"/>
  <c r="P339"/>
  <c r="BI334"/>
  <c r="BH334"/>
  <c r="BG334"/>
  <c r="BF334"/>
  <c r="T334"/>
  <c r="R334"/>
  <c r="P334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89"/>
  <c r="BH289"/>
  <c r="BG289"/>
  <c r="BF289"/>
  <c r="T289"/>
  <c r="R289"/>
  <c r="P289"/>
  <c r="BI287"/>
  <c r="BH287"/>
  <c r="BG287"/>
  <c r="BF287"/>
  <c r="T287"/>
  <c r="R287"/>
  <c r="P287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4"/>
  <c r="BH224"/>
  <c r="BG224"/>
  <c r="BF224"/>
  <c r="T224"/>
  <c r="R224"/>
  <c r="P224"/>
  <c r="BI221"/>
  <c r="BH221"/>
  <c r="BG221"/>
  <c r="BF221"/>
  <c r="T221"/>
  <c r="R221"/>
  <c r="P221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195"/>
  <c r="BH195"/>
  <c r="BG195"/>
  <c r="BF195"/>
  <c r="T195"/>
  <c r="R195"/>
  <c r="P195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J123"/>
  <c r="F123"/>
  <c r="F121"/>
  <c r="E119"/>
  <c r="J93"/>
  <c r="F93"/>
  <c r="F91"/>
  <c r="E89"/>
  <c r="J26"/>
  <c r="E26"/>
  <c r="J94"/>
  <c r="J25"/>
  <c r="J20"/>
  <c r="E20"/>
  <c r="F94"/>
  <c r="J19"/>
  <c r="J14"/>
  <c r="J121"/>
  <c r="E7"/>
  <c r="E85"/>
  <c i="4" r="J39"/>
  <c r="J38"/>
  <c i="1" r="AY99"/>
  <c i="4" r="J37"/>
  <c i="1" r="AX99"/>
  <c i="4"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2"/>
  <c r="BH412"/>
  <c r="BG412"/>
  <c r="BF412"/>
  <c r="T412"/>
  <c r="R412"/>
  <c r="P412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5"/>
  <c r="BH395"/>
  <c r="BG395"/>
  <c r="BF395"/>
  <c r="T395"/>
  <c r="R395"/>
  <c r="P395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4"/>
  <c r="BH364"/>
  <c r="BG364"/>
  <c r="BF364"/>
  <c r="T364"/>
  <c r="R364"/>
  <c r="P364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J124"/>
  <c r="F124"/>
  <c r="F122"/>
  <c r="E120"/>
  <c r="J93"/>
  <c r="F93"/>
  <c r="F91"/>
  <c r="E89"/>
  <c r="J26"/>
  <c r="E26"/>
  <c r="J94"/>
  <c r="J25"/>
  <c r="J20"/>
  <c r="E20"/>
  <c r="F94"/>
  <c r="J19"/>
  <c r="J14"/>
  <c r="J91"/>
  <c r="E7"/>
  <c r="E116"/>
  <c i="3" r="J39"/>
  <c r="J38"/>
  <c i="1" r="AY98"/>
  <c i="3" r="J37"/>
  <c i="1" r="AX98"/>
  <c i="3" r="BI2506"/>
  <c r="BH2506"/>
  <c r="BG2506"/>
  <c r="BF2506"/>
  <c r="T2506"/>
  <c r="R2506"/>
  <c r="P2506"/>
  <c r="BI2494"/>
  <c r="BH2494"/>
  <c r="BG2494"/>
  <c r="BF2494"/>
  <c r="T2494"/>
  <c r="R2494"/>
  <c r="P2494"/>
  <c r="BI2493"/>
  <c r="BH2493"/>
  <c r="BG2493"/>
  <c r="BF2493"/>
  <c r="T2493"/>
  <c r="R2493"/>
  <c r="P2493"/>
  <c r="BI2490"/>
  <c r="BH2490"/>
  <c r="BG2490"/>
  <c r="BF2490"/>
  <c r="T2490"/>
  <c r="R2490"/>
  <c r="P2490"/>
  <c r="BI2482"/>
  <c r="BH2482"/>
  <c r="BG2482"/>
  <c r="BF2482"/>
  <c r="T2482"/>
  <c r="R2482"/>
  <c r="P2482"/>
  <c r="BI2477"/>
  <c r="BH2477"/>
  <c r="BG2477"/>
  <c r="BF2477"/>
  <c r="T2477"/>
  <c r="R2477"/>
  <c r="P2477"/>
  <c r="BI2448"/>
  <c r="BH2448"/>
  <c r="BG2448"/>
  <c r="BF2448"/>
  <c r="T2448"/>
  <c r="R2448"/>
  <c r="P2448"/>
  <c r="BI2440"/>
  <c r="BH2440"/>
  <c r="BG2440"/>
  <c r="BF2440"/>
  <c r="T2440"/>
  <c r="R2440"/>
  <c r="P2440"/>
  <c r="BI2437"/>
  <c r="BH2437"/>
  <c r="BG2437"/>
  <c r="BF2437"/>
  <c r="T2437"/>
  <c r="R2437"/>
  <c r="P2437"/>
  <c r="BI2428"/>
  <c r="BH2428"/>
  <c r="BG2428"/>
  <c r="BF2428"/>
  <c r="T2428"/>
  <c r="R2428"/>
  <c r="P2428"/>
  <c r="BI2414"/>
  <c r="BH2414"/>
  <c r="BG2414"/>
  <c r="BF2414"/>
  <c r="T2414"/>
  <c r="R2414"/>
  <c r="P2414"/>
  <c r="BI2403"/>
  <c r="BH2403"/>
  <c r="BG2403"/>
  <c r="BF2403"/>
  <c r="T2403"/>
  <c r="R2403"/>
  <c r="P2403"/>
  <c r="BI2388"/>
  <c r="BH2388"/>
  <c r="BG2388"/>
  <c r="BF2388"/>
  <c r="T2388"/>
  <c r="R2388"/>
  <c r="P2388"/>
  <c r="BI2380"/>
  <c r="BH2380"/>
  <c r="BG2380"/>
  <c r="BF2380"/>
  <c r="T2380"/>
  <c r="R2380"/>
  <c r="P2380"/>
  <c r="BI2376"/>
  <c r="BH2376"/>
  <c r="BG2376"/>
  <c r="BF2376"/>
  <c r="T2376"/>
  <c r="R2376"/>
  <c r="P2376"/>
  <c r="BI2373"/>
  <c r="BH2373"/>
  <c r="BG2373"/>
  <c r="BF2373"/>
  <c r="T2373"/>
  <c r="R2373"/>
  <c r="P2373"/>
  <c r="BI2370"/>
  <c r="BH2370"/>
  <c r="BG2370"/>
  <c r="BF2370"/>
  <c r="T2370"/>
  <c r="R2370"/>
  <c r="P2370"/>
  <c r="BI2367"/>
  <c r="BH2367"/>
  <c r="BG2367"/>
  <c r="BF2367"/>
  <c r="T2367"/>
  <c r="R2367"/>
  <c r="P2367"/>
  <c r="BI2364"/>
  <c r="BH2364"/>
  <c r="BG2364"/>
  <c r="BF2364"/>
  <c r="T2364"/>
  <c r="R2364"/>
  <c r="P2364"/>
  <c r="BI2342"/>
  <c r="BH2342"/>
  <c r="BG2342"/>
  <c r="BF2342"/>
  <c r="T2342"/>
  <c r="R2342"/>
  <c r="P2342"/>
  <c r="BI2338"/>
  <c r="BH2338"/>
  <c r="BG2338"/>
  <c r="BF2338"/>
  <c r="T2338"/>
  <c r="R2338"/>
  <c r="P2338"/>
  <c r="BI2313"/>
  <c r="BH2313"/>
  <c r="BG2313"/>
  <c r="BF2313"/>
  <c r="T2313"/>
  <c r="R2313"/>
  <c r="P2313"/>
  <c r="BI2305"/>
  <c r="BH2305"/>
  <c r="BG2305"/>
  <c r="BF2305"/>
  <c r="T2305"/>
  <c r="R2305"/>
  <c r="P2305"/>
  <c r="BI2301"/>
  <c r="BH2301"/>
  <c r="BG2301"/>
  <c r="BF2301"/>
  <c r="T2301"/>
  <c r="R2301"/>
  <c r="P2301"/>
  <c r="BI2298"/>
  <c r="BH2298"/>
  <c r="BG2298"/>
  <c r="BF2298"/>
  <c r="T2298"/>
  <c r="R2298"/>
  <c r="P2298"/>
  <c r="BI2295"/>
  <c r="BH2295"/>
  <c r="BG2295"/>
  <c r="BF2295"/>
  <c r="T2295"/>
  <c r="R2295"/>
  <c r="P2295"/>
  <c r="BI2270"/>
  <c r="BH2270"/>
  <c r="BG2270"/>
  <c r="BF2270"/>
  <c r="T2270"/>
  <c r="R2270"/>
  <c r="P2270"/>
  <c r="BI2266"/>
  <c r="BH2266"/>
  <c r="BG2266"/>
  <c r="BF2266"/>
  <c r="T2266"/>
  <c r="R2266"/>
  <c r="P2266"/>
  <c r="BI2264"/>
  <c r="BH2264"/>
  <c r="BG2264"/>
  <c r="BF2264"/>
  <c r="T2264"/>
  <c r="R2264"/>
  <c r="P2264"/>
  <c r="BI2262"/>
  <c r="BH2262"/>
  <c r="BG2262"/>
  <c r="BF2262"/>
  <c r="T2262"/>
  <c r="R2262"/>
  <c r="P2262"/>
  <c r="BI2259"/>
  <c r="BH2259"/>
  <c r="BG2259"/>
  <c r="BF2259"/>
  <c r="T2259"/>
  <c r="R2259"/>
  <c r="P2259"/>
  <c r="BI2242"/>
  <c r="BH2242"/>
  <c r="BG2242"/>
  <c r="BF2242"/>
  <c r="T2242"/>
  <c r="R2242"/>
  <c r="P2242"/>
  <c r="BI2239"/>
  <c r="BH2239"/>
  <c r="BG2239"/>
  <c r="BF2239"/>
  <c r="T2239"/>
  <c r="R2239"/>
  <c r="P2239"/>
  <c r="BI2233"/>
  <c r="BH2233"/>
  <c r="BG2233"/>
  <c r="BF2233"/>
  <c r="T2233"/>
  <c r="R2233"/>
  <c r="P2233"/>
  <c r="BI2229"/>
  <c r="BH2229"/>
  <c r="BG2229"/>
  <c r="BF2229"/>
  <c r="T2229"/>
  <c r="R2229"/>
  <c r="P2229"/>
  <c r="BI2228"/>
  <c r="BH2228"/>
  <c r="BG2228"/>
  <c r="BF2228"/>
  <c r="T2228"/>
  <c r="R2228"/>
  <c r="P2228"/>
  <c r="BI2225"/>
  <c r="BH2225"/>
  <c r="BG2225"/>
  <c r="BF2225"/>
  <c r="T2225"/>
  <c r="R2225"/>
  <c r="P2225"/>
  <c r="BI2222"/>
  <c r="BH2222"/>
  <c r="BG2222"/>
  <c r="BF2222"/>
  <c r="T2222"/>
  <c r="R2222"/>
  <c r="P2222"/>
  <c r="BI2196"/>
  <c r="BH2196"/>
  <c r="BG2196"/>
  <c r="BF2196"/>
  <c r="T2196"/>
  <c r="R2196"/>
  <c r="P2196"/>
  <c r="BI2193"/>
  <c r="BH2193"/>
  <c r="BG2193"/>
  <c r="BF2193"/>
  <c r="T2193"/>
  <c r="R2193"/>
  <c r="P2193"/>
  <c r="BI2190"/>
  <c r="BH2190"/>
  <c r="BG2190"/>
  <c r="BF2190"/>
  <c r="T2190"/>
  <c r="R2190"/>
  <c r="P2190"/>
  <c r="BI2187"/>
  <c r="BH2187"/>
  <c r="BG2187"/>
  <c r="BF2187"/>
  <c r="T2187"/>
  <c r="R2187"/>
  <c r="P2187"/>
  <c r="BI2184"/>
  <c r="BH2184"/>
  <c r="BG2184"/>
  <c r="BF2184"/>
  <c r="T2184"/>
  <c r="R2184"/>
  <c r="P2184"/>
  <c r="BI2181"/>
  <c r="BH2181"/>
  <c r="BG2181"/>
  <c r="BF2181"/>
  <c r="T2181"/>
  <c r="R2181"/>
  <c r="P2181"/>
  <c r="BI2175"/>
  <c r="BH2175"/>
  <c r="BG2175"/>
  <c r="BF2175"/>
  <c r="T2175"/>
  <c r="R2175"/>
  <c r="P2175"/>
  <c r="BI2171"/>
  <c r="BH2171"/>
  <c r="BG2171"/>
  <c r="BF2171"/>
  <c r="T2171"/>
  <c r="R2171"/>
  <c r="P2171"/>
  <c r="BI2168"/>
  <c r="BH2168"/>
  <c r="BG2168"/>
  <c r="BF2168"/>
  <c r="T2168"/>
  <c r="R2168"/>
  <c r="P2168"/>
  <c r="BI2159"/>
  <c r="BH2159"/>
  <c r="BG2159"/>
  <c r="BF2159"/>
  <c r="T2159"/>
  <c r="R2159"/>
  <c r="P2159"/>
  <c r="BI2151"/>
  <c r="BH2151"/>
  <c r="BG2151"/>
  <c r="BF2151"/>
  <c r="T2151"/>
  <c r="R2151"/>
  <c r="P2151"/>
  <c r="BI2142"/>
  <c r="BH2142"/>
  <c r="BG2142"/>
  <c r="BF2142"/>
  <c r="T2142"/>
  <c r="R2142"/>
  <c r="P2142"/>
  <c r="BI2139"/>
  <c r="BH2139"/>
  <c r="BG2139"/>
  <c r="BF2139"/>
  <c r="T2139"/>
  <c r="R2139"/>
  <c r="P2139"/>
  <c r="BI2136"/>
  <c r="BH2136"/>
  <c r="BG2136"/>
  <c r="BF2136"/>
  <c r="T2136"/>
  <c r="R2136"/>
  <c r="P2136"/>
  <c r="BI2133"/>
  <c r="BH2133"/>
  <c r="BG2133"/>
  <c r="BF2133"/>
  <c r="T2133"/>
  <c r="R2133"/>
  <c r="P2133"/>
  <c r="BI2130"/>
  <c r="BH2130"/>
  <c r="BG2130"/>
  <c r="BF2130"/>
  <c r="T2130"/>
  <c r="R2130"/>
  <c r="P2130"/>
  <c r="BI2127"/>
  <c r="BH2127"/>
  <c r="BG2127"/>
  <c r="BF2127"/>
  <c r="T2127"/>
  <c r="R2127"/>
  <c r="P2127"/>
  <c r="BI2122"/>
  <c r="BH2122"/>
  <c r="BG2122"/>
  <c r="BF2122"/>
  <c r="T2122"/>
  <c r="R2122"/>
  <c r="P2122"/>
  <c r="BI2118"/>
  <c r="BH2118"/>
  <c r="BG2118"/>
  <c r="BF2118"/>
  <c r="T2118"/>
  <c r="R2118"/>
  <c r="P2118"/>
  <c r="BI2117"/>
  <c r="BH2117"/>
  <c r="BG2117"/>
  <c r="BF2117"/>
  <c r="T2117"/>
  <c r="R2117"/>
  <c r="P2117"/>
  <c r="BI2116"/>
  <c r="BH2116"/>
  <c r="BG2116"/>
  <c r="BF2116"/>
  <c r="T2116"/>
  <c r="R2116"/>
  <c r="P2116"/>
  <c r="BI2115"/>
  <c r="BH2115"/>
  <c r="BG2115"/>
  <c r="BF2115"/>
  <c r="T2115"/>
  <c r="R2115"/>
  <c r="P2115"/>
  <c r="BI2114"/>
  <c r="BH2114"/>
  <c r="BG2114"/>
  <c r="BF2114"/>
  <c r="T2114"/>
  <c r="R2114"/>
  <c r="P2114"/>
  <c r="BI2113"/>
  <c r="BH2113"/>
  <c r="BG2113"/>
  <c r="BF2113"/>
  <c r="T2113"/>
  <c r="R2113"/>
  <c r="P2113"/>
  <c r="BI2112"/>
  <c r="BH2112"/>
  <c r="BG2112"/>
  <c r="BF2112"/>
  <c r="T2112"/>
  <c r="R2112"/>
  <c r="P2112"/>
  <c r="BI2109"/>
  <c r="BH2109"/>
  <c r="BG2109"/>
  <c r="BF2109"/>
  <c r="T2109"/>
  <c r="R2109"/>
  <c r="P2109"/>
  <c r="BI2108"/>
  <c r="BH2108"/>
  <c r="BG2108"/>
  <c r="BF2108"/>
  <c r="T2108"/>
  <c r="R2108"/>
  <c r="P2108"/>
  <c r="BI2107"/>
  <c r="BH2107"/>
  <c r="BG2107"/>
  <c r="BF2107"/>
  <c r="T2107"/>
  <c r="R2107"/>
  <c r="P2107"/>
  <c r="BI2105"/>
  <c r="BH2105"/>
  <c r="BG2105"/>
  <c r="BF2105"/>
  <c r="T2105"/>
  <c r="R2105"/>
  <c r="P2105"/>
  <c r="BI2103"/>
  <c r="BH2103"/>
  <c r="BG2103"/>
  <c r="BF2103"/>
  <c r="T2103"/>
  <c r="R2103"/>
  <c r="P2103"/>
  <c r="BI2101"/>
  <c r="BH2101"/>
  <c r="BG2101"/>
  <c r="BF2101"/>
  <c r="T2101"/>
  <c r="R2101"/>
  <c r="P2101"/>
  <c r="BI2099"/>
  <c r="BH2099"/>
  <c r="BG2099"/>
  <c r="BF2099"/>
  <c r="T2099"/>
  <c r="R2099"/>
  <c r="P2099"/>
  <c r="BI2097"/>
  <c r="BH2097"/>
  <c r="BG2097"/>
  <c r="BF2097"/>
  <c r="T2097"/>
  <c r="R2097"/>
  <c r="P2097"/>
  <c r="BI2094"/>
  <c r="BH2094"/>
  <c r="BG2094"/>
  <c r="BF2094"/>
  <c r="T2094"/>
  <c r="R2094"/>
  <c r="P2094"/>
  <c r="BI2092"/>
  <c r="BH2092"/>
  <c r="BG2092"/>
  <c r="BF2092"/>
  <c r="T2092"/>
  <c r="R2092"/>
  <c r="P2092"/>
  <c r="BI2089"/>
  <c r="BH2089"/>
  <c r="BG2089"/>
  <c r="BF2089"/>
  <c r="T2089"/>
  <c r="R2089"/>
  <c r="P2089"/>
  <c r="BI2087"/>
  <c r="BH2087"/>
  <c r="BG2087"/>
  <c r="BF2087"/>
  <c r="T2087"/>
  <c r="R2087"/>
  <c r="P2087"/>
  <c r="BI2082"/>
  <c r="BH2082"/>
  <c r="BG2082"/>
  <c r="BF2082"/>
  <c r="T2082"/>
  <c r="R2082"/>
  <c r="P2082"/>
  <c r="BI2081"/>
  <c r="BH2081"/>
  <c r="BG2081"/>
  <c r="BF2081"/>
  <c r="T2081"/>
  <c r="R2081"/>
  <c r="P2081"/>
  <c r="BI2078"/>
  <c r="BH2078"/>
  <c r="BG2078"/>
  <c r="BF2078"/>
  <c r="T2078"/>
  <c r="R2078"/>
  <c r="P2078"/>
  <c r="BI2077"/>
  <c r="BH2077"/>
  <c r="BG2077"/>
  <c r="BF2077"/>
  <c r="T2077"/>
  <c r="R2077"/>
  <c r="P2077"/>
  <c r="BI2074"/>
  <c r="BH2074"/>
  <c r="BG2074"/>
  <c r="BF2074"/>
  <c r="T2074"/>
  <c r="R2074"/>
  <c r="P2074"/>
  <c r="BI2071"/>
  <c r="BH2071"/>
  <c r="BG2071"/>
  <c r="BF2071"/>
  <c r="T2071"/>
  <c r="R2071"/>
  <c r="P2071"/>
  <c r="BI2063"/>
  <c r="BH2063"/>
  <c r="BG2063"/>
  <c r="BF2063"/>
  <c r="T2063"/>
  <c r="R2063"/>
  <c r="P2063"/>
  <c r="BI2062"/>
  <c r="BH2062"/>
  <c r="BG2062"/>
  <c r="BF2062"/>
  <c r="T2062"/>
  <c r="R2062"/>
  <c r="P2062"/>
  <c r="BI2057"/>
  <c r="BH2057"/>
  <c r="BG2057"/>
  <c r="BF2057"/>
  <c r="T2057"/>
  <c r="R2057"/>
  <c r="P2057"/>
  <c r="BI2050"/>
  <c r="BH2050"/>
  <c r="BG2050"/>
  <c r="BF2050"/>
  <c r="T2050"/>
  <c r="R2050"/>
  <c r="P2050"/>
  <c r="BI2044"/>
  <c r="BH2044"/>
  <c r="BG2044"/>
  <c r="BF2044"/>
  <c r="T2044"/>
  <c r="R2044"/>
  <c r="P2044"/>
  <c r="BI2038"/>
  <c r="BH2038"/>
  <c r="BG2038"/>
  <c r="BF2038"/>
  <c r="T2038"/>
  <c r="R2038"/>
  <c r="P2038"/>
  <c r="BI2032"/>
  <c r="BH2032"/>
  <c r="BG2032"/>
  <c r="BF2032"/>
  <c r="T2032"/>
  <c r="R2032"/>
  <c r="P2032"/>
  <c r="BI2028"/>
  <c r="BH2028"/>
  <c r="BG2028"/>
  <c r="BF2028"/>
  <c r="T2028"/>
  <c r="R2028"/>
  <c r="P2028"/>
  <c r="BI2027"/>
  <c r="BH2027"/>
  <c r="BG2027"/>
  <c r="BF2027"/>
  <c r="T2027"/>
  <c r="R2027"/>
  <c r="P2027"/>
  <c r="BI2025"/>
  <c r="BH2025"/>
  <c r="BG2025"/>
  <c r="BF2025"/>
  <c r="T2025"/>
  <c r="R2025"/>
  <c r="P2025"/>
  <c r="BI2022"/>
  <c r="BH2022"/>
  <c r="BG2022"/>
  <c r="BF2022"/>
  <c r="T2022"/>
  <c r="R2022"/>
  <c r="P2022"/>
  <c r="BI2021"/>
  <c r="BH2021"/>
  <c r="BG2021"/>
  <c r="BF2021"/>
  <c r="T2021"/>
  <c r="R2021"/>
  <c r="P2021"/>
  <c r="BI2018"/>
  <c r="BH2018"/>
  <c r="BG2018"/>
  <c r="BF2018"/>
  <c r="T2018"/>
  <c r="R2018"/>
  <c r="P2018"/>
  <c r="BI2017"/>
  <c r="BH2017"/>
  <c r="BG2017"/>
  <c r="BF2017"/>
  <c r="T2017"/>
  <c r="R2017"/>
  <c r="P2017"/>
  <c r="BI2014"/>
  <c r="BH2014"/>
  <c r="BG2014"/>
  <c r="BF2014"/>
  <c r="T2014"/>
  <c r="R2014"/>
  <c r="P2014"/>
  <c r="BI2013"/>
  <c r="BH2013"/>
  <c r="BG2013"/>
  <c r="BF2013"/>
  <c r="T2013"/>
  <c r="R2013"/>
  <c r="P2013"/>
  <c r="BI2010"/>
  <c r="BH2010"/>
  <c r="BG2010"/>
  <c r="BF2010"/>
  <c r="T2010"/>
  <c r="R2010"/>
  <c r="P2010"/>
  <c r="BI2009"/>
  <c r="BH2009"/>
  <c r="BG2009"/>
  <c r="BF2009"/>
  <c r="T2009"/>
  <c r="R2009"/>
  <c r="P2009"/>
  <c r="BI2008"/>
  <c r="BH2008"/>
  <c r="BG2008"/>
  <c r="BF2008"/>
  <c r="T2008"/>
  <c r="R2008"/>
  <c r="P2008"/>
  <c r="BI2005"/>
  <c r="BH2005"/>
  <c r="BG2005"/>
  <c r="BF2005"/>
  <c r="T2005"/>
  <c r="R2005"/>
  <c r="P2005"/>
  <c r="BI2003"/>
  <c r="BH2003"/>
  <c r="BG2003"/>
  <c r="BF2003"/>
  <c r="T2003"/>
  <c r="R2003"/>
  <c r="P2003"/>
  <c r="BI1997"/>
  <c r="BH1997"/>
  <c r="BG1997"/>
  <c r="BF1997"/>
  <c r="T1997"/>
  <c r="R1997"/>
  <c r="P1997"/>
  <c r="BI1992"/>
  <c r="BH1992"/>
  <c r="BG1992"/>
  <c r="BF1992"/>
  <c r="T1992"/>
  <c r="R1992"/>
  <c r="P1992"/>
  <c r="BI1983"/>
  <c r="BH1983"/>
  <c r="BG1983"/>
  <c r="BF1983"/>
  <c r="T1983"/>
  <c r="R1983"/>
  <c r="P1983"/>
  <c r="BI1981"/>
  <c r="BH1981"/>
  <c r="BG1981"/>
  <c r="BF1981"/>
  <c r="T1981"/>
  <c r="R1981"/>
  <c r="P1981"/>
  <c r="BI1978"/>
  <c r="BH1978"/>
  <c r="BG1978"/>
  <c r="BF1978"/>
  <c r="T1978"/>
  <c r="R1978"/>
  <c r="P1978"/>
  <c r="BI1976"/>
  <c r="BH1976"/>
  <c r="BG1976"/>
  <c r="BF1976"/>
  <c r="T1976"/>
  <c r="R1976"/>
  <c r="P1976"/>
  <c r="BI1973"/>
  <c r="BH1973"/>
  <c r="BG1973"/>
  <c r="BF1973"/>
  <c r="T1973"/>
  <c r="R1973"/>
  <c r="P1973"/>
  <c r="BI1972"/>
  <c r="BH1972"/>
  <c r="BG1972"/>
  <c r="BF1972"/>
  <c r="T1972"/>
  <c r="R1972"/>
  <c r="P1972"/>
  <c r="BI1969"/>
  <c r="BH1969"/>
  <c r="BG1969"/>
  <c r="BF1969"/>
  <c r="T1969"/>
  <c r="R1969"/>
  <c r="P1969"/>
  <c r="BI1968"/>
  <c r="BH1968"/>
  <c r="BG1968"/>
  <c r="BF1968"/>
  <c r="T1968"/>
  <c r="R1968"/>
  <c r="P1968"/>
  <c r="BI1960"/>
  <c r="BH1960"/>
  <c r="BG1960"/>
  <c r="BF1960"/>
  <c r="T1960"/>
  <c r="R1960"/>
  <c r="P1960"/>
  <c r="BI1959"/>
  <c r="BH1959"/>
  <c r="BG1959"/>
  <c r="BF1959"/>
  <c r="T1959"/>
  <c r="R1959"/>
  <c r="P1959"/>
  <c r="BI1958"/>
  <c r="BH1958"/>
  <c r="BG1958"/>
  <c r="BF1958"/>
  <c r="T1958"/>
  <c r="R1958"/>
  <c r="P1958"/>
  <c r="BI1957"/>
  <c r="BH1957"/>
  <c r="BG1957"/>
  <c r="BF1957"/>
  <c r="T1957"/>
  <c r="R1957"/>
  <c r="P1957"/>
  <c r="BI1954"/>
  <c r="BH1954"/>
  <c r="BG1954"/>
  <c r="BF1954"/>
  <c r="T1954"/>
  <c r="R1954"/>
  <c r="P1954"/>
  <c r="BI1953"/>
  <c r="BH1953"/>
  <c r="BG1953"/>
  <c r="BF1953"/>
  <c r="T1953"/>
  <c r="R1953"/>
  <c r="P1953"/>
  <c r="BI1950"/>
  <c r="BH1950"/>
  <c r="BG1950"/>
  <c r="BF1950"/>
  <c r="T1950"/>
  <c r="R1950"/>
  <c r="P1950"/>
  <c r="BI1946"/>
  <c r="BH1946"/>
  <c r="BG1946"/>
  <c r="BF1946"/>
  <c r="T1946"/>
  <c r="R1946"/>
  <c r="P1946"/>
  <c r="BI1943"/>
  <c r="BH1943"/>
  <c r="BG1943"/>
  <c r="BF1943"/>
  <c r="T1943"/>
  <c r="R1943"/>
  <c r="P1943"/>
  <c r="BI1939"/>
  <c r="BH1939"/>
  <c r="BG1939"/>
  <c r="BF1939"/>
  <c r="T1939"/>
  <c r="R1939"/>
  <c r="P1939"/>
  <c r="BI1936"/>
  <c r="BH1936"/>
  <c r="BG1936"/>
  <c r="BF1936"/>
  <c r="T1936"/>
  <c r="R1936"/>
  <c r="P1936"/>
  <c r="BI1932"/>
  <c r="BH1932"/>
  <c r="BG1932"/>
  <c r="BF1932"/>
  <c r="T1932"/>
  <c r="R1932"/>
  <c r="P1932"/>
  <c r="BI1929"/>
  <c r="BH1929"/>
  <c r="BG1929"/>
  <c r="BF1929"/>
  <c r="T1929"/>
  <c r="R1929"/>
  <c r="P1929"/>
  <c r="BI1923"/>
  <c r="BH1923"/>
  <c r="BG1923"/>
  <c r="BF1923"/>
  <c r="T1923"/>
  <c r="R1923"/>
  <c r="P1923"/>
  <c r="BI1919"/>
  <c r="BH1919"/>
  <c r="BG1919"/>
  <c r="BF1919"/>
  <c r="T1919"/>
  <c r="R1919"/>
  <c r="P1919"/>
  <c r="BI1916"/>
  <c r="BH1916"/>
  <c r="BG1916"/>
  <c r="BF1916"/>
  <c r="T1916"/>
  <c r="R1916"/>
  <c r="P1916"/>
  <c r="BI1910"/>
  <c r="BH1910"/>
  <c r="BG1910"/>
  <c r="BF1910"/>
  <c r="T1910"/>
  <c r="R1910"/>
  <c r="P1910"/>
  <c r="BI1907"/>
  <c r="BH1907"/>
  <c r="BG1907"/>
  <c r="BF1907"/>
  <c r="T1907"/>
  <c r="R1907"/>
  <c r="P1907"/>
  <c r="BI1897"/>
  <c r="BH1897"/>
  <c r="BG1897"/>
  <c r="BF1897"/>
  <c r="T1897"/>
  <c r="R1897"/>
  <c r="P1897"/>
  <c r="BI1896"/>
  <c r="BH1896"/>
  <c r="BG1896"/>
  <c r="BF1896"/>
  <c r="T1896"/>
  <c r="R1896"/>
  <c r="P1896"/>
  <c r="BI1893"/>
  <c r="BH1893"/>
  <c r="BG1893"/>
  <c r="BF1893"/>
  <c r="T1893"/>
  <c r="R1893"/>
  <c r="P1893"/>
  <c r="BI1892"/>
  <c r="BH1892"/>
  <c r="BG1892"/>
  <c r="BF1892"/>
  <c r="T1892"/>
  <c r="R1892"/>
  <c r="P1892"/>
  <c r="BI1891"/>
  <c r="BH1891"/>
  <c r="BG1891"/>
  <c r="BF1891"/>
  <c r="T1891"/>
  <c r="R1891"/>
  <c r="P1891"/>
  <c r="BI1885"/>
  <c r="BH1885"/>
  <c r="BG1885"/>
  <c r="BF1885"/>
  <c r="T1885"/>
  <c r="R1885"/>
  <c r="P1885"/>
  <c r="BI1884"/>
  <c r="BH1884"/>
  <c r="BG1884"/>
  <c r="BF1884"/>
  <c r="T1884"/>
  <c r="R1884"/>
  <c r="P1884"/>
  <c r="BI1879"/>
  <c r="BH1879"/>
  <c r="BG1879"/>
  <c r="BF1879"/>
  <c r="T1879"/>
  <c r="R1879"/>
  <c r="P1879"/>
  <c r="BI1874"/>
  <c r="BH1874"/>
  <c r="BG1874"/>
  <c r="BF1874"/>
  <c r="T1874"/>
  <c r="R1874"/>
  <c r="P1874"/>
  <c r="BI1870"/>
  <c r="BH1870"/>
  <c r="BG1870"/>
  <c r="BF1870"/>
  <c r="T1870"/>
  <c r="R1870"/>
  <c r="P1870"/>
  <c r="BI1861"/>
  <c r="BH1861"/>
  <c r="BG1861"/>
  <c r="BF1861"/>
  <c r="T1861"/>
  <c r="R1861"/>
  <c r="P1861"/>
  <c r="BI1855"/>
  <c r="BH1855"/>
  <c r="BG1855"/>
  <c r="BF1855"/>
  <c r="T1855"/>
  <c r="R1855"/>
  <c r="P1855"/>
  <c r="BI1848"/>
  <c r="BH1848"/>
  <c r="BG1848"/>
  <c r="BF1848"/>
  <c r="T1848"/>
  <c r="R1848"/>
  <c r="P1848"/>
  <c r="BI1844"/>
  <c r="BH1844"/>
  <c r="BG1844"/>
  <c r="BF1844"/>
  <c r="T1844"/>
  <c r="R1844"/>
  <c r="P1844"/>
  <c r="BI1838"/>
  <c r="BH1838"/>
  <c r="BG1838"/>
  <c r="BF1838"/>
  <c r="T1838"/>
  <c r="R1838"/>
  <c r="P1838"/>
  <c r="BI1835"/>
  <c r="BH1835"/>
  <c r="BG1835"/>
  <c r="BF1835"/>
  <c r="T1835"/>
  <c r="R1835"/>
  <c r="P1835"/>
  <c r="BI1828"/>
  <c r="BH1828"/>
  <c r="BG1828"/>
  <c r="BF1828"/>
  <c r="T1828"/>
  <c r="R1828"/>
  <c r="P1828"/>
  <c r="BI1825"/>
  <c r="BH1825"/>
  <c r="BG1825"/>
  <c r="BF1825"/>
  <c r="T1825"/>
  <c r="R1825"/>
  <c r="P1825"/>
  <c r="BI1818"/>
  <c r="BH1818"/>
  <c r="BG1818"/>
  <c r="BF1818"/>
  <c r="T1818"/>
  <c r="R1818"/>
  <c r="P1818"/>
  <c r="BI1816"/>
  <c r="BH1816"/>
  <c r="BG1816"/>
  <c r="BF1816"/>
  <c r="T1816"/>
  <c r="R1816"/>
  <c r="P1816"/>
  <c r="BI1813"/>
  <c r="BH1813"/>
  <c r="BG1813"/>
  <c r="BF1813"/>
  <c r="T1813"/>
  <c r="R1813"/>
  <c r="P1813"/>
  <c r="BI1807"/>
  <c r="BH1807"/>
  <c r="BG1807"/>
  <c r="BF1807"/>
  <c r="T1807"/>
  <c r="R1807"/>
  <c r="P1807"/>
  <c r="BI1801"/>
  <c r="BH1801"/>
  <c r="BG1801"/>
  <c r="BF1801"/>
  <c r="T1801"/>
  <c r="R1801"/>
  <c r="P1801"/>
  <c r="BI1798"/>
  <c r="BH1798"/>
  <c r="BG1798"/>
  <c r="BF1798"/>
  <c r="T1798"/>
  <c r="R1798"/>
  <c r="P1798"/>
  <c r="BI1789"/>
  <c r="BH1789"/>
  <c r="BG1789"/>
  <c r="BF1789"/>
  <c r="T1789"/>
  <c r="R1789"/>
  <c r="P1789"/>
  <c r="BI1785"/>
  <c r="BH1785"/>
  <c r="BG1785"/>
  <c r="BF1785"/>
  <c r="T1785"/>
  <c r="R1785"/>
  <c r="P1785"/>
  <c r="BI1780"/>
  <c r="BH1780"/>
  <c r="BG1780"/>
  <c r="BF1780"/>
  <c r="T1780"/>
  <c r="R1780"/>
  <c r="P1780"/>
  <c r="BI1776"/>
  <c r="BH1776"/>
  <c r="BG1776"/>
  <c r="BF1776"/>
  <c r="T1776"/>
  <c r="R1776"/>
  <c r="P1776"/>
  <c r="BI1772"/>
  <c r="BH1772"/>
  <c r="BG1772"/>
  <c r="BF1772"/>
  <c r="T1772"/>
  <c r="R1772"/>
  <c r="P1772"/>
  <c r="BI1769"/>
  <c r="BH1769"/>
  <c r="BG1769"/>
  <c r="BF1769"/>
  <c r="T1769"/>
  <c r="R1769"/>
  <c r="P1769"/>
  <c r="BI1768"/>
  <c r="BH1768"/>
  <c r="BG1768"/>
  <c r="BF1768"/>
  <c r="T1768"/>
  <c r="R1768"/>
  <c r="P1768"/>
  <c r="BI1765"/>
  <c r="BH1765"/>
  <c r="BG1765"/>
  <c r="BF1765"/>
  <c r="T1765"/>
  <c r="R1765"/>
  <c r="P1765"/>
  <c r="BI1761"/>
  <c r="BH1761"/>
  <c r="BG1761"/>
  <c r="BF1761"/>
  <c r="T1761"/>
  <c r="R1761"/>
  <c r="P1761"/>
  <c r="BI1760"/>
  <c r="BH1760"/>
  <c r="BG1760"/>
  <c r="BF1760"/>
  <c r="T1760"/>
  <c r="R1760"/>
  <c r="P1760"/>
  <c r="BI1754"/>
  <c r="BH1754"/>
  <c r="BG1754"/>
  <c r="BF1754"/>
  <c r="T1754"/>
  <c r="R1754"/>
  <c r="P1754"/>
  <c r="BI1748"/>
  <c r="BH1748"/>
  <c r="BG1748"/>
  <c r="BF1748"/>
  <c r="T1748"/>
  <c r="R1748"/>
  <c r="P1748"/>
  <c r="BI1744"/>
  <c r="BH1744"/>
  <c r="BG1744"/>
  <c r="BF1744"/>
  <c r="T1744"/>
  <c r="R1744"/>
  <c r="P1744"/>
  <c r="BI1739"/>
  <c r="BH1739"/>
  <c r="BG1739"/>
  <c r="BF1739"/>
  <c r="T1739"/>
  <c r="R1739"/>
  <c r="P1739"/>
  <c r="BI1733"/>
  <c r="BH1733"/>
  <c r="BG1733"/>
  <c r="BF1733"/>
  <c r="T1733"/>
  <c r="R1733"/>
  <c r="P1733"/>
  <c r="BI1728"/>
  <c r="BH1728"/>
  <c r="BG1728"/>
  <c r="BF1728"/>
  <c r="T1728"/>
  <c r="R1728"/>
  <c r="P1728"/>
  <c r="BI1722"/>
  <c r="BH1722"/>
  <c r="BG1722"/>
  <c r="BF1722"/>
  <c r="T1722"/>
  <c r="R1722"/>
  <c r="P1722"/>
  <c r="BI1718"/>
  <c r="BH1718"/>
  <c r="BG1718"/>
  <c r="BF1718"/>
  <c r="T1718"/>
  <c r="R1718"/>
  <c r="P1718"/>
  <c r="BI1711"/>
  <c r="BH1711"/>
  <c r="BG1711"/>
  <c r="BF1711"/>
  <c r="T1711"/>
  <c r="R1711"/>
  <c r="P1711"/>
  <c r="BI1709"/>
  <c r="BH1709"/>
  <c r="BG1709"/>
  <c r="BF1709"/>
  <c r="T1709"/>
  <c r="R1709"/>
  <c r="P1709"/>
  <c r="BI1705"/>
  <c r="BH1705"/>
  <c r="BG1705"/>
  <c r="BF1705"/>
  <c r="T1705"/>
  <c r="R1705"/>
  <c r="P1705"/>
  <c r="BI1698"/>
  <c r="BH1698"/>
  <c r="BG1698"/>
  <c r="BF1698"/>
  <c r="T1698"/>
  <c r="R1698"/>
  <c r="P1698"/>
  <c r="BI1694"/>
  <c r="BH1694"/>
  <c r="BG1694"/>
  <c r="BF1694"/>
  <c r="T1694"/>
  <c r="R1694"/>
  <c r="P1694"/>
  <c r="BI1688"/>
  <c r="BH1688"/>
  <c r="BG1688"/>
  <c r="BF1688"/>
  <c r="T1688"/>
  <c r="R1688"/>
  <c r="P1688"/>
  <c r="BI1684"/>
  <c r="BH1684"/>
  <c r="BG1684"/>
  <c r="BF1684"/>
  <c r="T1684"/>
  <c r="R1684"/>
  <c r="P1684"/>
  <c r="BI1677"/>
  <c r="BH1677"/>
  <c r="BG1677"/>
  <c r="BF1677"/>
  <c r="T1677"/>
  <c r="R1677"/>
  <c r="P1677"/>
  <c r="BI1673"/>
  <c r="BH1673"/>
  <c r="BG1673"/>
  <c r="BF1673"/>
  <c r="T1673"/>
  <c r="R1673"/>
  <c r="P1673"/>
  <c r="BI1668"/>
  <c r="BH1668"/>
  <c r="BG1668"/>
  <c r="BF1668"/>
  <c r="T1668"/>
  <c r="R1668"/>
  <c r="P1668"/>
  <c r="BI1666"/>
  <c r="BH1666"/>
  <c r="BG1666"/>
  <c r="BF1666"/>
  <c r="T1666"/>
  <c r="R1666"/>
  <c r="P1666"/>
  <c r="BI1662"/>
  <c r="BH1662"/>
  <c r="BG1662"/>
  <c r="BF1662"/>
  <c r="T1662"/>
  <c r="R1662"/>
  <c r="P1662"/>
  <c r="BI1654"/>
  <c r="BH1654"/>
  <c r="BG1654"/>
  <c r="BF1654"/>
  <c r="T1654"/>
  <c r="R1654"/>
  <c r="P1654"/>
  <c r="BI1650"/>
  <c r="BH1650"/>
  <c r="BG1650"/>
  <c r="BF1650"/>
  <c r="T1650"/>
  <c r="R1650"/>
  <c r="P1650"/>
  <c r="BI1649"/>
  <c r="BH1649"/>
  <c r="BG1649"/>
  <c r="BF1649"/>
  <c r="T1649"/>
  <c r="R1649"/>
  <c r="P1649"/>
  <c r="BI1643"/>
  <c r="BH1643"/>
  <c r="BG1643"/>
  <c r="BF1643"/>
  <c r="T1643"/>
  <c r="R1643"/>
  <c r="P1643"/>
  <c r="BI1641"/>
  <c r="BH1641"/>
  <c r="BG1641"/>
  <c r="BF1641"/>
  <c r="T1641"/>
  <c r="R1641"/>
  <c r="P1641"/>
  <c r="BI1638"/>
  <c r="BH1638"/>
  <c r="BG1638"/>
  <c r="BF1638"/>
  <c r="T1638"/>
  <c r="R1638"/>
  <c r="P1638"/>
  <c r="BI1637"/>
  <c r="BH1637"/>
  <c r="BG1637"/>
  <c r="BF1637"/>
  <c r="T1637"/>
  <c r="R1637"/>
  <c r="P1637"/>
  <c r="BI1632"/>
  <c r="BH1632"/>
  <c r="BG1632"/>
  <c r="BF1632"/>
  <c r="T1632"/>
  <c r="R1632"/>
  <c r="P1632"/>
  <c r="BI1626"/>
  <c r="BH1626"/>
  <c r="BG1626"/>
  <c r="BF1626"/>
  <c r="T1626"/>
  <c r="R1626"/>
  <c r="P1626"/>
  <c r="BI1620"/>
  <c r="BH1620"/>
  <c r="BG1620"/>
  <c r="BF1620"/>
  <c r="T1620"/>
  <c r="R1620"/>
  <c r="P1620"/>
  <c r="BI1614"/>
  <c r="BH1614"/>
  <c r="BG1614"/>
  <c r="BF1614"/>
  <c r="T1614"/>
  <c r="R1614"/>
  <c r="P1614"/>
  <c r="BI1612"/>
  <c r="BH1612"/>
  <c r="BG1612"/>
  <c r="BF1612"/>
  <c r="T1612"/>
  <c r="R1612"/>
  <c r="P1612"/>
  <c r="BI1610"/>
  <c r="BH1610"/>
  <c r="BG1610"/>
  <c r="BF1610"/>
  <c r="T1610"/>
  <c r="R1610"/>
  <c r="P1610"/>
  <c r="BI1602"/>
  <c r="BH1602"/>
  <c r="BG1602"/>
  <c r="BF1602"/>
  <c r="T1602"/>
  <c r="R1602"/>
  <c r="P1602"/>
  <c r="BI1600"/>
  <c r="BH1600"/>
  <c r="BG1600"/>
  <c r="BF1600"/>
  <c r="T1600"/>
  <c r="R1600"/>
  <c r="P1600"/>
  <c r="BI1597"/>
  <c r="BH1597"/>
  <c r="BG1597"/>
  <c r="BF1597"/>
  <c r="T1597"/>
  <c r="R1597"/>
  <c r="P1597"/>
  <c r="BI1594"/>
  <c r="BH1594"/>
  <c r="BG1594"/>
  <c r="BF1594"/>
  <c r="T1594"/>
  <c r="R1594"/>
  <c r="P1594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2"/>
  <c r="BH1582"/>
  <c r="BG1582"/>
  <c r="BF1582"/>
  <c r="T1582"/>
  <c r="R1582"/>
  <c r="P1582"/>
  <c r="BI1579"/>
  <c r="BH1579"/>
  <c r="BG1579"/>
  <c r="BF1579"/>
  <c r="T1579"/>
  <c r="R1579"/>
  <c r="P1579"/>
  <c r="BI1576"/>
  <c r="BH1576"/>
  <c r="BG1576"/>
  <c r="BF1576"/>
  <c r="T1576"/>
  <c r="R1576"/>
  <c r="P1576"/>
  <c r="BI1571"/>
  <c r="BH1571"/>
  <c r="BG1571"/>
  <c r="BF1571"/>
  <c r="T1571"/>
  <c r="R1571"/>
  <c r="P1571"/>
  <c r="BI1566"/>
  <c r="BH1566"/>
  <c r="BG1566"/>
  <c r="BF1566"/>
  <c r="T1566"/>
  <c r="R1566"/>
  <c r="P1566"/>
  <c r="BI1561"/>
  <c r="BH1561"/>
  <c r="BG1561"/>
  <c r="BF1561"/>
  <c r="T1561"/>
  <c r="R1561"/>
  <c r="P1561"/>
  <c r="BI1557"/>
  <c r="BH1557"/>
  <c r="BG1557"/>
  <c r="BF1557"/>
  <c r="T1557"/>
  <c r="R1557"/>
  <c r="P1557"/>
  <c r="BI1554"/>
  <c r="BH1554"/>
  <c r="BG1554"/>
  <c r="BF1554"/>
  <c r="T1554"/>
  <c r="R1554"/>
  <c r="P1554"/>
  <c r="BI1547"/>
  <c r="BH1547"/>
  <c r="BG1547"/>
  <c r="BF1547"/>
  <c r="T1547"/>
  <c r="R1547"/>
  <c r="P1547"/>
  <c r="BI1544"/>
  <c r="BH1544"/>
  <c r="BG1544"/>
  <c r="BF1544"/>
  <c r="T1544"/>
  <c r="R1544"/>
  <c r="P1544"/>
  <c r="BI1537"/>
  <c r="BH1537"/>
  <c r="BG1537"/>
  <c r="BF1537"/>
  <c r="T1537"/>
  <c r="R1537"/>
  <c r="P1537"/>
  <c r="BI1535"/>
  <c r="BH1535"/>
  <c r="BG1535"/>
  <c r="BF1535"/>
  <c r="T1535"/>
  <c r="R1535"/>
  <c r="P1535"/>
  <c r="BI1530"/>
  <c r="BH1530"/>
  <c r="BG1530"/>
  <c r="BF1530"/>
  <c r="T1530"/>
  <c r="R1530"/>
  <c r="P1530"/>
  <c r="BI1525"/>
  <c r="BH1525"/>
  <c r="BG1525"/>
  <c r="BF1525"/>
  <c r="T1525"/>
  <c r="R1525"/>
  <c r="P1525"/>
  <c r="BI1520"/>
  <c r="BH1520"/>
  <c r="BG1520"/>
  <c r="BF1520"/>
  <c r="T1520"/>
  <c r="R1520"/>
  <c r="P1520"/>
  <c r="BI1515"/>
  <c r="BH1515"/>
  <c r="BG1515"/>
  <c r="BF1515"/>
  <c r="T1515"/>
  <c r="R1515"/>
  <c r="P1515"/>
  <c r="BI1504"/>
  <c r="BH1504"/>
  <c r="BG1504"/>
  <c r="BF1504"/>
  <c r="T1504"/>
  <c r="R1504"/>
  <c r="P1504"/>
  <c r="BI1498"/>
  <c r="BH1498"/>
  <c r="BG1498"/>
  <c r="BF1498"/>
  <c r="T1498"/>
  <c r="R1498"/>
  <c r="P1498"/>
  <c r="BI1493"/>
  <c r="BH1493"/>
  <c r="BG1493"/>
  <c r="BF1493"/>
  <c r="T1493"/>
  <c r="T1492"/>
  <c r="R1493"/>
  <c r="R1492"/>
  <c r="P1493"/>
  <c r="P1492"/>
  <c r="BI1491"/>
  <c r="BH1491"/>
  <c r="BG1491"/>
  <c r="BF1491"/>
  <c r="T1491"/>
  <c r="R1491"/>
  <c r="P1491"/>
  <c r="BI1488"/>
  <c r="BH1488"/>
  <c r="BG1488"/>
  <c r="BF1488"/>
  <c r="T1488"/>
  <c r="R1488"/>
  <c r="P1488"/>
  <c r="BI1484"/>
  <c r="BH1484"/>
  <c r="BG1484"/>
  <c r="BF1484"/>
  <c r="T1484"/>
  <c r="R1484"/>
  <c r="P1484"/>
  <c r="BI1478"/>
  <c r="BH1478"/>
  <c r="BG1478"/>
  <c r="BF1478"/>
  <c r="T1478"/>
  <c r="R1478"/>
  <c r="P1478"/>
  <c r="BI1476"/>
  <c r="BH1476"/>
  <c r="BG1476"/>
  <c r="BF1476"/>
  <c r="T1476"/>
  <c r="R1476"/>
  <c r="P1476"/>
  <c r="BI1473"/>
  <c r="BH1473"/>
  <c r="BG1473"/>
  <c r="BF1473"/>
  <c r="T1473"/>
  <c r="R1473"/>
  <c r="P1473"/>
  <c r="BI1472"/>
  <c r="BH1472"/>
  <c r="BG1472"/>
  <c r="BF1472"/>
  <c r="T1472"/>
  <c r="R1472"/>
  <c r="P1472"/>
  <c r="BI1471"/>
  <c r="BH1471"/>
  <c r="BG1471"/>
  <c r="BF1471"/>
  <c r="T1471"/>
  <c r="R1471"/>
  <c r="P1471"/>
  <c r="BI1468"/>
  <c r="BH1468"/>
  <c r="BG1468"/>
  <c r="BF1468"/>
  <c r="T1468"/>
  <c r="R1468"/>
  <c r="P1468"/>
  <c r="BI1467"/>
  <c r="BH1467"/>
  <c r="BG1467"/>
  <c r="BF1467"/>
  <c r="T1467"/>
  <c r="R1467"/>
  <c r="P1467"/>
  <c r="BI1461"/>
  <c r="BH1461"/>
  <c r="BG1461"/>
  <c r="BF1461"/>
  <c r="T1461"/>
  <c r="R1461"/>
  <c r="P1461"/>
  <c r="BI1454"/>
  <c r="BH1454"/>
  <c r="BG1454"/>
  <c r="BF1454"/>
  <c r="T1454"/>
  <c r="R1454"/>
  <c r="P1454"/>
  <c r="BI1448"/>
  <c r="BH1448"/>
  <c r="BG1448"/>
  <c r="BF1448"/>
  <c r="T1448"/>
  <c r="R1448"/>
  <c r="P1448"/>
  <c r="BI1447"/>
  <c r="BH1447"/>
  <c r="BG1447"/>
  <c r="BF1447"/>
  <c r="T1447"/>
  <c r="R1447"/>
  <c r="P1447"/>
  <c r="BI1444"/>
  <c r="BH1444"/>
  <c r="BG1444"/>
  <c r="BF1444"/>
  <c r="T1444"/>
  <c r="R1444"/>
  <c r="P1444"/>
  <c r="BI1440"/>
  <c r="BH1440"/>
  <c r="BG1440"/>
  <c r="BF1440"/>
  <c r="T1440"/>
  <c r="R1440"/>
  <c r="P1440"/>
  <c r="BI1430"/>
  <c r="BH1430"/>
  <c r="BG1430"/>
  <c r="BF1430"/>
  <c r="T1430"/>
  <c r="R1430"/>
  <c r="P1430"/>
  <c r="BI1427"/>
  <c r="BH1427"/>
  <c r="BG1427"/>
  <c r="BF1427"/>
  <c r="T1427"/>
  <c r="R1427"/>
  <c r="P1427"/>
  <c r="BI1424"/>
  <c r="BH1424"/>
  <c r="BG1424"/>
  <c r="BF1424"/>
  <c r="T1424"/>
  <c r="R1424"/>
  <c r="P1424"/>
  <c r="BI1421"/>
  <c r="BH1421"/>
  <c r="BG1421"/>
  <c r="BF1421"/>
  <c r="T1421"/>
  <c r="R1421"/>
  <c r="P1421"/>
  <c r="BI1418"/>
  <c r="BH1418"/>
  <c r="BG1418"/>
  <c r="BF1418"/>
  <c r="T1418"/>
  <c r="R1418"/>
  <c r="P1418"/>
  <c r="BI1412"/>
  <c r="BH1412"/>
  <c r="BG1412"/>
  <c r="BF1412"/>
  <c r="T1412"/>
  <c r="R1412"/>
  <c r="P1412"/>
  <c r="BI1406"/>
  <c r="BH1406"/>
  <c r="BG1406"/>
  <c r="BF1406"/>
  <c r="T1406"/>
  <c r="R1406"/>
  <c r="P1406"/>
  <c r="BI1400"/>
  <c r="BH1400"/>
  <c r="BG1400"/>
  <c r="BF1400"/>
  <c r="T1400"/>
  <c r="R1400"/>
  <c r="P1400"/>
  <c r="BI1396"/>
  <c r="BH1396"/>
  <c r="BG1396"/>
  <c r="BF1396"/>
  <c r="T1396"/>
  <c r="R1396"/>
  <c r="P1396"/>
  <c r="BI1394"/>
  <c r="BH1394"/>
  <c r="BG1394"/>
  <c r="BF1394"/>
  <c r="T1394"/>
  <c r="R1394"/>
  <c r="P1394"/>
  <c r="BI1393"/>
  <c r="BH1393"/>
  <c r="BG1393"/>
  <c r="BF1393"/>
  <c r="T1393"/>
  <c r="R1393"/>
  <c r="P1393"/>
  <c r="BI1391"/>
  <c r="BH1391"/>
  <c r="BG1391"/>
  <c r="BF1391"/>
  <c r="T1391"/>
  <c r="R1391"/>
  <c r="P1391"/>
  <c r="BI1388"/>
  <c r="BH1388"/>
  <c r="BG1388"/>
  <c r="BF1388"/>
  <c r="T1388"/>
  <c r="R1388"/>
  <c r="P1388"/>
  <c r="BI1384"/>
  <c r="BH1384"/>
  <c r="BG1384"/>
  <c r="BF1384"/>
  <c r="T1384"/>
  <c r="R1384"/>
  <c r="P1384"/>
  <c r="BI1376"/>
  <c r="BH1376"/>
  <c r="BG1376"/>
  <c r="BF1376"/>
  <c r="T1376"/>
  <c r="R1376"/>
  <c r="P1376"/>
  <c r="BI1372"/>
  <c r="BH1372"/>
  <c r="BG1372"/>
  <c r="BF1372"/>
  <c r="T1372"/>
  <c r="R1372"/>
  <c r="P1372"/>
  <c r="BI1369"/>
  <c r="BH1369"/>
  <c r="BG1369"/>
  <c r="BF1369"/>
  <c r="T1369"/>
  <c r="R1369"/>
  <c r="P1369"/>
  <c r="BI1368"/>
  <c r="BH1368"/>
  <c r="BG1368"/>
  <c r="BF1368"/>
  <c r="T1368"/>
  <c r="R1368"/>
  <c r="P1368"/>
  <c r="BI1365"/>
  <c r="BH1365"/>
  <c r="BG1365"/>
  <c r="BF1365"/>
  <c r="T1365"/>
  <c r="R1365"/>
  <c r="P1365"/>
  <c r="BI1361"/>
  <c r="BH1361"/>
  <c r="BG1361"/>
  <c r="BF1361"/>
  <c r="T1361"/>
  <c r="R1361"/>
  <c r="P1361"/>
  <c r="BI1353"/>
  <c r="BH1353"/>
  <c r="BG1353"/>
  <c r="BF1353"/>
  <c r="T1353"/>
  <c r="R1353"/>
  <c r="P1353"/>
  <c r="BI1326"/>
  <c r="BH1326"/>
  <c r="BG1326"/>
  <c r="BF1326"/>
  <c r="T1326"/>
  <c r="R1326"/>
  <c r="P1326"/>
  <c r="BI1323"/>
  <c r="BH1323"/>
  <c r="BG1323"/>
  <c r="BF1323"/>
  <c r="T1323"/>
  <c r="R1323"/>
  <c r="P1323"/>
  <c r="BI1320"/>
  <c r="BH1320"/>
  <c r="BG1320"/>
  <c r="BF1320"/>
  <c r="T1320"/>
  <c r="R1320"/>
  <c r="P1320"/>
  <c r="BI1311"/>
  <c r="BH1311"/>
  <c r="BG1311"/>
  <c r="BF1311"/>
  <c r="T1311"/>
  <c r="R1311"/>
  <c r="P1311"/>
  <c r="BI1302"/>
  <c r="BH1302"/>
  <c r="BG1302"/>
  <c r="BF1302"/>
  <c r="T1302"/>
  <c r="R1302"/>
  <c r="P1302"/>
  <c r="BI1294"/>
  <c r="BH1294"/>
  <c r="BG1294"/>
  <c r="BF1294"/>
  <c r="T1294"/>
  <c r="R1294"/>
  <c r="P1294"/>
  <c r="BI1286"/>
  <c r="BH1286"/>
  <c r="BG1286"/>
  <c r="BF1286"/>
  <c r="T1286"/>
  <c r="R1286"/>
  <c r="P1286"/>
  <c r="BI1278"/>
  <c r="BH1278"/>
  <c r="BG1278"/>
  <c r="BF1278"/>
  <c r="T1278"/>
  <c r="R1278"/>
  <c r="P1278"/>
  <c r="BI1275"/>
  <c r="BH1275"/>
  <c r="BG1275"/>
  <c r="BF1275"/>
  <c r="T1275"/>
  <c r="R1275"/>
  <c r="P1275"/>
  <c r="BI1268"/>
  <c r="BH1268"/>
  <c r="BG1268"/>
  <c r="BF1268"/>
  <c r="T1268"/>
  <c r="R1268"/>
  <c r="P1268"/>
  <c r="BI1265"/>
  <c r="BH1265"/>
  <c r="BG1265"/>
  <c r="BF1265"/>
  <c r="T1265"/>
  <c r="R1265"/>
  <c r="P1265"/>
  <c r="BI1262"/>
  <c r="BH1262"/>
  <c r="BG1262"/>
  <c r="BF1262"/>
  <c r="T1262"/>
  <c r="R1262"/>
  <c r="P1262"/>
  <c r="BI1257"/>
  <c r="BH1257"/>
  <c r="BG1257"/>
  <c r="BF1257"/>
  <c r="T1257"/>
  <c r="R1257"/>
  <c r="P1257"/>
  <c r="BI1250"/>
  <c r="BH1250"/>
  <c r="BG1250"/>
  <c r="BF1250"/>
  <c r="T1250"/>
  <c r="R1250"/>
  <c r="P1250"/>
  <c r="BI1237"/>
  <c r="BH1237"/>
  <c r="BG1237"/>
  <c r="BF1237"/>
  <c r="T1237"/>
  <c r="R1237"/>
  <c r="P1237"/>
  <c r="BI1233"/>
  <c r="BH1233"/>
  <c r="BG1233"/>
  <c r="BF1233"/>
  <c r="T1233"/>
  <c r="R1233"/>
  <c r="P1233"/>
  <c r="BI1227"/>
  <c r="BH1227"/>
  <c r="BG1227"/>
  <c r="BF1227"/>
  <c r="T1227"/>
  <c r="R1227"/>
  <c r="P1227"/>
  <c r="BI1224"/>
  <c r="BH1224"/>
  <c r="BG1224"/>
  <c r="BF1224"/>
  <c r="T1224"/>
  <c r="R1224"/>
  <c r="P1224"/>
  <c r="BI1215"/>
  <c r="BH1215"/>
  <c r="BG1215"/>
  <c r="BF1215"/>
  <c r="T1215"/>
  <c r="R1215"/>
  <c r="P1215"/>
  <c r="BI1211"/>
  <c r="BH1211"/>
  <c r="BG1211"/>
  <c r="BF1211"/>
  <c r="T1211"/>
  <c r="R1211"/>
  <c r="P1211"/>
  <c r="BI1199"/>
  <c r="BH1199"/>
  <c r="BG1199"/>
  <c r="BF1199"/>
  <c r="T1199"/>
  <c r="R1199"/>
  <c r="P1199"/>
  <c r="BI1194"/>
  <c r="BH1194"/>
  <c r="BG1194"/>
  <c r="BF1194"/>
  <c r="T1194"/>
  <c r="R1194"/>
  <c r="P1194"/>
  <c r="BI1188"/>
  <c r="BH1188"/>
  <c r="BG1188"/>
  <c r="BF1188"/>
  <c r="T1188"/>
  <c r="R1188"/>
  <c r="P1188"/>
  <c r="BI1185"/>
  <c r="BH1185"/>
  <c r="BG1185"/>
  <c r="BF1185"/>
  <c r="T1185"/>
  <c r="R1185"/>
  <c r="P1185"/>
  <c r="BI1182"/>
  <c r="BH1182"/>
  <c r="BG1182"/>
  <c r="BF1182"/>
  <c r="T1182"/>
  <c r="R1182"/>
  <c r="P1182"/>
  <c r="BI1179"/>
  <c r="BH1179"/>
  <c r="BG1179"/>
  <c r="BF1179"/>
  <c r="T1179"/>
  <c r="R1179"/>
  <c r="P1179"/>
  <c r="BI1163"/>
  <c r="BH1163"/>
  <c r="BG1163"/>
  <c r="BF1163"/>
  <c r="T1163"/>
  <c r="R1163"/>
  <c r="P1163"/>
  <c r="BI1151"/>
  <c r="BH1151"/>
  <c r="BG1151"/>
  <c r="BF1151"/>
  <c r="T1151"/>
  <c r="R1151"/>
  <c r="P1151"/>
  <c r="BI1136"/>
  <c r="BH1136"/>
  <c r="BG1136"/>
  <c r="BF1136"/>
  <c r="T1136"/>
  <c r="R1136"/>
  <c r="P1136"/>
  <c r="BI1121"/>
  <c r="BH1121"/>
  <c r="BG1121"/>
  <c r="BF1121"/>
  <c r="T1121"/>
  <c r="R1121"/>
  <c r="P1121"/>
  <c r="BI1114"/>
  <c r="BH1114"/>
  <c r="BG1114"/>
  <c r="BF1114"/>
  <c r="T1114"/>
  <c r="R1114"/>
  <c r="P1114"/>
  <c r="BI1112"/>
  <c r="BH1112"/>
  <c r="BG1112"/>
  <c r="BF1112"/>
  <c r="T1112"/>
  <c r="R1112"/>
  <c r="P1112"/>
  <c r="BI1109"/>
  <c r="BH1109"/>
  <c r="BG1109"/>
  <c r="BF1109"/>
  <c r="T1109"/>
  <c r="R1109"/>
  <c r="P1109"/>
  <c r="BI1106"/>
  <c r="BH1106"/>
  <c r="BG1106"/>
  <c r="BF1106"/>
  <c r="T1106"/>
  <c r="R1106"/>
  <c r="P1106"/>
  <c r="BI1099"/>
  <c r="BH1099"/>
  <c r="BG1099"/>
  <c r="BF1099"/>
  <c r="T1099"/>
  <c r="R1099"/>
  <c r="P1099"/>
  <c r="BI1082"/>
  <c r="BH1082"/>
  <c r="BG1082"/>
  <c r="BF1082"/>
  <c r="T1082"/>
  <c r="R1082"/>
  <c r="P1082"/>
  <c r="BI1078"/>
  <c r="BH1078"/>
  <c r="BG1078"/>
  <c r="BF1078"/>
  <c r="T1078"/>
  <c r="R1078"/>
  <c r="P1078"/>
  <c r="BI1067"/>
  <c r="BH1067"/>
  <c r="BG1067"/>
  <c r="BF1067"/>
  <c r="T1067"/>
  <c r="R1067"/>
  <c r="P1067"/>
  <c r="BI1061"/>
  <c r="BH1061"/>
  <c r="BG1061"/>
  <c r="BF1061"/>
  <c r="T1061"/>
  <c r="R1061"/>
  <c r="P1061"/>
  <c r="BI1056"/>
  <c r="BH1056"/>
  <c r="BG1056"/>
  <c r="BF1056"/>
  <c r="T1056"/>
  <c r="R1056"/>
  <c r="P1056"/>
  <c r="BI1053"/>
  <c r="BH1053"/>
  <c r="BG1053"/>
  <c r="BF1053"/>
  <c r="T1053"/>
  <c r="R1053"/>
  <c r="P1053"/>
  <c r="BI1049"/>
  <c r="BH1049"/>
  <c r="BG1049"/>
  <c r="BF1049"/>
  <c r="T1049"/>
  <c r="R1049"/>
  <c r="P1049"/>
  <c r="BI1044"/>
  <c r="BH1044"/>
  <c r="BG1044"/>
  <c r="BF1044"/>
  <c r="T1044"/>
  <c r="R1044"/>
  <c r="P1044"/>
  <c r="BI1043"/>
  <c r="BH1043"/>
  <c r="BG1043"/>
  <c r="BF1043"/>
  <c r="T1043"/>
  <c r="R1043"/>
  <c r="P1043"/>
  <c r="BI988"/>
  <c r="BH988"/>
  <c r="BG988"/>
  <c r="BF988"/>
  <c r="T988"/>
  <c r="R988"/>
  <c r="P988"/>
  <c r="BI985"/>
  <c r="BH985"/>
  <c r="BG985"/>
  <c r="BF985"/>
  <c r="T985"/>
  <c r="R985"/>
  <c r="P985"/>
  <c r="BI976"/>
  <c r="BH976"/>
  <c r="BG976"/>
  <c r="BF976"/>
  <c r="T976"/>
  <c r="R976"/>
  <c r="P976"/>
  <c r="BI967"/>
  <c r="BH967"/>
  <c r="BG967"/>
  <c r="BF967"/>
  <c r="T967"/>
  <c r="R967"/>
  <c r="P967"/>
  <c r="BI948"/>
  <c r="BH948"/>
  <c r="BG948"/>
  <c r="BF948"/>
  <c r="T948"/>
  <c r="R948"/>
  <c r="P948"/>
  <c r="BI945"/>
  <c r="BH945"/>
  <c r="BG945"/>
  <c r="BF945"/>
  <c r="T945"/>
  <c r="R945"/>
  <c r="P945"/>
  <c r="BI936"/>
  <c r="BH936"/>
  <c r="BG936"/>
  <c r="BF936"/>
  <c r="T936"/>
  <c r="R936"/>
  <c r="P936"/>
  <c r="BI919"/>
  <c r="BH919"/>
  <c r="BG919"/>
  <c r="BF919"/>
  <c r="T919"/>
  <c r="R919"/>
  <c r="P919"/>
  <c r="BI912"/>
  <c r="BH912"/>
  <c r="BG912"/>
  <c r="BF912"/>
  <c r="T912"/>
  <c r="R912"/>
  <c r="P912"/>
  <c r="BI903"/>
  <c r="BH903"/>
  <c r="BG903"/>
  <c r="BF903"/>
  <c r="T903"/>
  <c r="R903"/>
  <c r="P903"/>
  <c r="BI896"/>
  <c r="BH896"/>
  <c r="BG896"/>
  <c r="BF896"/>
  <c r="T896"/>
  <c r="R896"/>
  <c r="P896"/>
  <c r="BI887"/>
  <c r="BH887"/>
  <c r="BG887"/>
  <c r="BF887"/>
  <c r="T887"/>
  <c r="R887"/>
  <c r="P887"/>
  <c r="BI884"/>
  <c r="BH884"/>
  <c r="BG884"/>
  <c r="BF884"/>
  <c r="T884"/>
  <c r="R884"/>
  <c r="P884"/>
  <c r="BI877"/>
  <c r="BH877"/>
  <c r="BG877"/>
  <c r="BF877"/>
  <c r="T877"/>
  <c r="R877"/>
  <c r="P877"/>
  <c r="BI874"/>
  <c r="BH874"/>
  <c r="BG874"/>
  <c r="BF874"/>
  <c r="T874"/>
  <c r="R874"/>
  <c r="P874"/>
  <c r="BI864"/>
  <c r="BH864"/>
  <c r="BG864"/>
  <c r="BF864"/>
  <c r="T864"/>
  <c r="R864"/>
  <c r="P864"/>
  <c r="BI857"/>
  <c r="BH857"/>
  <c r="BG857"/>
  <c r="BF857"/>
  <c r="T857"/>
  <c r="R857"/>
  <c r="P857"/>
  <c r="BI850"/>
  <c r="BH850"/>
  <c r="BG850"/>
  <c r="BF850"/>
  <c r="T850"/>
  <c r="R850"/>
  <c r="P850"/>
  <c r="BI843"/>
  <c r="BH843"/>
  <c r="BG843"/>
  <c r="BF843"/>
  <c r="T843"/>
  <c r="R843"/>
  <c r="P843"/>
  <c r="BI840"/>
  <c r="BH840"/>
  <c r="BG840"/>
  <c r="BF840"/>
  <c r="T840"/>
  <c r="R840"/>
  <c r="P840"/>
  <c r="BI832"/>
  <c r="BH832"/>
  <c r="BG832"/>
  <c r="BF832"/>
  <c r="T832"/>
  <c r="R832"/>
  <c r="P832"/>
  <c r="BI823"/>
  <c r="BH823"/>
  <c r="BG823"/>
  <c r="BF823"/>
  <c r="T823"/>
  <c r="R823"/>
  <c r="P823"/>
  <c r="BI814"/>
  <c r="BH814"/>
  <c r="BG814"/>
  <c r="BF814"/>
  <c r="T814"/>
  <c r="R814"/>
  <c r="P814"/>
  <c r="BI809"/>
  <c r="BH809"/>
  <c r="BG809"/>
  <c r="BF809"/>
  <c r="T809"/>
  <c r="R809"/>
  <c r="P809"/>
  <c r="BI793"/>
  <c r="BH793"/>
  <c r="BG793"/>
  <c r="BF793"/>
  <c r="T793"/>
  <c r="R793"/>
  <c r="P793"/>
  <c r="BI779"/>
  <c r="BH779"/>
  <c r="BG779"/>
  <c r="BF779"/>
  <c r="T779"/>
  <c r="R779"/>
  <c r="P779"/>
  <c r="BI769"/>
  <c r="BH769"/>
  <c r="BG769"/>
  <c r="BF769"/>
  <c r="T769"/>
  <c r="R769"/>
  <c r="P769"/>
  <c r="BI754"/>
  <c r="BH754"/>
  <c r="BG754"/>
  <c r="BF754"/>
  <c r="T754"/>
  <c r="R754"/>
  <c r="P754"/>
  <c r="BI742"/>
  <c r="BH742"/>
  <c r="BG742"/>
  <c r="BF742"/>
  <c r="T742"/>
  <c r="R742"/>
  <c r="P742"/>
  <c r="BI736"/>
  <c r="BH736"/>
  <c r="BG736"/>
  <c r="BF736"/>
  <c r="T736"/>
  <c r="R736"/>
  <c r="P736"/>
  <c r="BI732"/>
  <c r="BH732"/>
  <c r="BG732"/>
  <c r="BF732"/>
  <c r="T732"/>
  <c r="R732"/>
  <c r="P732"/>
  <c r="BI728"/>
  <c r="BH728"/>
  <c r="BG728"/>
  <c r="BF728"/>
  <c r="T728"/>
  <c r="R728"/>
  <c r="P728"/>
  <c r="BI720"/>
  <c r="BH720"/>
  <c r="BG720"/>
  <c r="BF720"/>
  <c r="T720"/>
  <c r="R720"/>
  <c r="P720"/>
  <c r="BI717"/>
  <c r="BH717"/>
  <c r="BG717"/>
  <c r="BF717"/>
  <c r="T717"/>
  <c r="R717"/>
  <c r="P717"/>
  <c r="BI711"/>
  <c r="BH711"/>
  <c r="BG711"/>
  <c r="BF711"/>
  <c r="T711"/>
  <c r="R711"/>
  <c r="P711"/>
  <c r="BI708"/>
  <c r="BH708"/>
  <c r="BG708"/>
  <c r="BF708"/>
  <c r="T708"/>
  <c r="R708"/>
  <c r="P708"/>
  <c r="BI699"/>
  <c r="BH699"/>
  <c r="BG699"/>
  <c r="BF699"/>
  <c r="T699"/>
  <c r="R699"/>
  <c r="P699"/>
  <c r="BI690"/>
  <c r="BH690"/>
  <c r="BG690"/>
  <c r="BF690"/>
  <c r="T690"/>
  <c r="R690"/>
  <c r="P690"/>
  <c r="BI684"/>
  <c r="BH684"/>
  <c r="BG684"/>
  <c r="BF684"/>
  <c r="T684"/>
  <c r="R684"/>
  <c r="P684"/>
  <c r="BI678"/>
  <c r="BH678"/>
  <c r="BG678"/>
  <c r="BF678"/>
  <c r="T678"/>
  <c r="R678"/>
  <c r="P678"/>
  <c r="BI668"/>
  <c r="BH668"/>
  <c r="BG668"/>
  <c r="BF668"/>
  <c r="T668"/>
  <c r="R668"/>
  <c r="P668"/>
  <c r="BI658"/>
  <c r="BH658"/>
  <c r="BG658"/>
  <c r="BF658"/>
  <c r="T658"/>
  <c r="R658"/>
  <c r="P658"/>
  <c r="BI648"/>
  <c r="BH648"/>
  <c r="BG648"/>
  <c r="BF648"/>
  <c r="T648"/>
  <c r="R648"/>
  <c r="P648"/>
  <c r="BI640"/>
  <c r="BH640"/>
  <c r="BG640"/>
  <c r="BF640"/>
  <c r="T640"/>
  <c r="R640"/>
  <c r="P640"/>
  <c r="BI634"/>
  <c r="BH634"/>
  <c r="BG634"/>
  <c r="BF634"/>
  <c r="T634"/>
  <c r="R634"/>
  <c r="P634"/>
  <c r="BI628"/>
  <c r="BH628"/>
  <c r="BG628"/>
  <c r="BF628"/>
  <c r="T628"/>
  <c r="R628"/>
  <c r="P628"/>
  <c r="BI622"/>
  <c r="BH622"/>
  <c r="BG622"/>
  <c r="BF622"/>
  <c r="T622"/>
  <c r="R622"/>
  <c r="P622"/>
  <c r="BI621"/>
  <c r="BH621"/>
  <c r="BG621"/>
  <c r="BF621"/>
  <c r="T621"/>
  <c r="R621"/>
  <c r="P621"/>
  <c r="BI618"/>
  <c r="BH618"/>
  <c r="BG618"/>
  <c r="BF618"/>
  <c r="T618"/>
  <c r="R618"/>
  <c r="P618"/>
  <c r="BI607"/>
  <c r="BH607"/>
  <c r="BG607"/>
  <c r="BF607"/>
  <c r="T607"/>
  <c r="R607"/>
  <c r="P607"/>
  <c r="BI602"/>
  <c r="BH602"/>
  <c r="BG602"/>
  <c r="BF602"/>
  <c r="T602"/>
  <c r="R602"/>
  <c r="P602"/>
  <c r="BI596"/>
  <c r="BH596"/>
  <c r="BG596"/>
  <c r="BF596"/>
  <c r="T596"/>
  <c r="R596"/>
  <c r="P596"/>
  <c r="BI591"/>
  <c r="BH591"/>
  <c r="BG591"/>
  <c r="BF591"/>
  <c r="T591"/>
  <c r="R591"/>
  <c r="P591"/>
  <c r="BI585"/>
  <c r="BH585"/>
  <c r="BG585"/>
  <c r="BF585"/>
  <c r="T585"/>
  <c r="R585"/>
  <c r="P585"/>
  <c r="BI576"/>
  <c r="BH576"/>
  <c r="BG576"/>
  <c r="BF576"/>
  <c r="T576"/>
  <c r="R576"/>
  <c r="P576"/>
  <c r="BI570"/>
  <c r="BH570"/>
  <c r="BG570"/>
  <c r="BF570"/>
  <c r="T570"/>
  <c r="R570"/>
  <c r="P570"/>
  <c r="BI564"/>
  <c r="BH564"/>
  <c r="BG564"/>
  <c r="BF564"/>
  <c r="T564"/>
  <c r="R564"/>
  <c r="P564"/>
  <c r="BI556"/>
  <c r="BH556"/>
  <c r="BG556"/>
  <c r="BF556"/>
  <c r="T556"/>
  <c r="R556"/>
  <c r="P556"/>
  <c r="BI550"/>
  <c r="BH550"/>
  <c r="BG550"/>
  <c r="BF550"/>
  <c r="T550"/>
  <c r="R550"/>
  <c r="P550"/>
  <c r="BI537"/>
  <c r="BH537"/>
  <c r="BG537"/>
  <c r="BF537"/>
  <c r="T537"/>
  <c r="R537"/>
  <c r="P537"/>
  <c r="BI530"/>
  <c r="BH530"/>
  <c r="BG530"/>
  <c r="BF530"/>
  <c r="T530"/>
  <c r="R530"/>
  <c r="P530"/>
  <c r="BI518"/>
  <c r="BH518"/>
  <c r="BG518"/>
  <c r="BF518"/>
  <c r="T518"/>
  <c r="R518"/>
  <c r="P518"/>
  <c r="BI489"/>
  <c r="BH489"/>
  <c r="BG489"/>
  <c r="BF489"/>
  <c r="T489"/>
  <c r="R489"/>
  <c r="P489"/>
  <c r="BI475"/>
  <c r="BH475"/>
  <c r="BG475"/>
  <c r="BF475"/>
  <c r="T475"/>
  <c r="R475"/>
  <c r="P475"/>
  <c r="BI467"/>
  <c r="BH467"/>
  <c r="BG467"/>
  <c r="BF467"/>
  <c r="T467"/>
  <c r="R467"/>
  <c r="P467"/>
  <c r="BI445"/>
  <c r="BH445"/>
  <c r="BG445"/>
  <c r="BF445"/>
  <c r="T445"/>
  <c r="R445"/>
  <c r="P445"/>
  <c r="BI440"/>
  <c r="BH440"/>
  <c r="BG440"/>
  <c r="BF440"/>
  <c r="T440"/>
  <c r="R440"/>
  <c r="P440"/>
  <c r="BI435"/>
  <c r="BH435"/>
  <c r="BG435"/>
  <c r="BF435"/>
  <c r="T435"/>
  <c r="R435"/>
  <c r="P435"/>
  <c r="BI430"/>
  <c r="BH430"/>
  <c r="BG430"/>
  <c r="BF430"/>
  <c r="T430"/>
  <c r="R430"/>
  <c r="P430"/>
  <c r="BI424"/>
  <c r="BH424"/>
  <c r="BG424"/>
  <c r="BF424"/>
  <c r="T424"/>
  <c r="R424"/>
  <c r="P424"/>
  <c r="BI421"/>
  <c r="BH421"/>
  <c r="BG421"/>
  <c r="BF421"/>
  <c r="T421"/>
  <c r="R421"/>
  <c r="P421"/>
  <c r="BI412"/>
  <c r="BH412"/>
  <c r="BG412"/>
  <c r="BF412"/>
  <c r="T412"/>
  <c r="R412"/>
  <c r="P412"/>
  <c r="BI381"/>
  <c r="BH381"/>
  <c r="BG381"/>
  <c r="BF381"/>
  <c r="T381"/>
  <c r="R381"/>
  <c r="P381"/>
  <c r="BI375"/>
  <c r="BH375"/>
  <c r="BG375"/>
  <c r="BF375"/>
  <c r="T375"/>
  <c r="R375"/>
  <c r="P375"/>
  <c r="BI372"/>
  <c r="BH372"/>
  <c r="BG372"/>
  <c r="BF372"/>
  <c r="T372"/>
  <c r="R372"/>
  <c r="P372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41"/>
  <c r="BH341"/>
  <c r="BG341"/>
  <c r="BF341"/>
  <c r="T341"/>
  <c r="R341"/>
  <c r="P341"/>
  <c r="BI334"/>
  <c r="BH334"/>
  <c r="BG334"/>
  <c r="BF334"/>
  <c r="T334"/>
  <c r="R334"/>
  <c r="P334"/>
  <c r="BI330"/>
  <c r="BH330"/>
  <c r="BG330"/>
  <c r="BF330"/>
  <c r="T330"/>
  <c r="R330"/>
  <c r="P330"/>
  <c r="BI324"/>
  <c r="BH324"/>
  <c r="BG324"/>
  <c r="BF324"/>
  <c r="T324"/>
  <c r="R324"/>
  <c r="P324"/>
  <c r="BI318"/>
  <c r="BH318"/>
  <c r="BG318"/>
  <c r="BF318"/>
  <c r="T318"/>
  <c r="R318"/>
  <c r="P318"/>
  <c r="BI310"/>
  <c r="BH310"/>
  <c r="BG310"/>
  <c r="BF310"/>
  <c r="T310"/>
  <c r="R310"/>
  <c r="P310"/>
  <c r="BI304"/>
  <c r="BH304"/>
  <c r="BG304"/>
  <c r="BF304"/>
  <c r="T304"/>
  <c r="R304"/>
  <c r="P304"/>
  <c r="BI296"/>
  <c r="BH296"/>
  <c r="BG296"/>
  <c r="BF296"/>
  <c r="T296"/>
  <c r="R296"/>
  <c r="P296"/>
  <c r="BI289"/>
  <c r="BH289"/>
  <c r="BG289"/>
  <c r="BF289"/>
  <c r="T289"/>
  <c r="R289"/>
  <c r="P289"/>
  <c r="BI284"/>
  <c r="BH284"/>
  <c r="BG284"/>
  <c r="BF284"/>
  <c r="T284"/>
  <c r="R284"/>
  <c r="P284"/>
  <c r="BI274"/>
  <c r="BH274"/>
  <c r="BG274"/>
  <c r="BF274"/>
  <c r="T274"/>
  <c r="R274"/>
  <c r="P274"/>
  <c r="BI269"/>
  <c r="BH269"/>
  <c r="BG269"/>
  <c r="BF269"/>
  <c r="T269"/>
  <c r="R269"/>
  <c r="P269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7"/>
  <c r="BH227"/>
  <c r="BG227"/>
  <c r="BF227"/>
  <c r="T227"/>
  <c r="R227"/>
  <c r="P227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62"/>
  <c r="BH162"/>
  <c r="BG162"/>
  <c r="BF162"/>
  <c r="T162"/>
  <c r="R162"/>
  <c r="P162"/>
  <c r="J154"/>
  <c r="F154"/>
  <c r="F152"/>
  <c r="E150"/>
  <c r="J93"/>
  <c r="F93"/>
  <c r="F91"/>
  <c r="E89"/>
  <c r="J26"/>
  <c r="E26"/>
  <c r="J94"/>
  <c r="J25"/>
  <c r="J20"/>
  <c r="E20"/>
  <c r="F94"/>
  <c r="J19"/>
  <c r="J14"/>
  <c r="J152"/>
  <c r="E7"/>
  <c r="E85"/>
  <c i="2" r="J39"/>
  <c r="J38"/>
  <c i="1" r="AY96"/>
  <c i="2" r="J37"/>
  <c i="1" r="AX96"/>
  <c i="2"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7"/>
  <c r="F117"/>
  <c r="F115"/>
  <c r="E113"/>
  <c r="J93"/>
  <c r="F93"/>
  <c r="F91"/>
  <c r="E89"/>
  <c r="J26"/>
  <c r="E26"/>
  <c r="J118"/>
  <c r="J25"/>
  <c r="J20"/>
  <c r="E20"/>
  <c r="F94"/>
  <c r="J19"/>
  <c r="J14"/>
  <c r="J91"/>
  <c r="E7"/>
  <c r="E109"/>
  <c i="1" r="L90"/>
  <c r="AM90"/>
  <c r="AM89"/>
  <c r="L89"/>
  <c r="AM87"/>
  <c r="L87"/>
  <c r="L85"/>
  <c r="L84"/>
  <c i="2" r="J129"/>
  <c i="1" r="AS97"/>
  <c i="2" r="BK149"/>
  <c r="J145"/>
  <c r="BK141"/>
  <c r="J135"/>
  <c r="J137"/>
  <c r="BK127"/>
  <c r="BK125"/>
  <c i="3" r="BK2367"/>
  <c r="J2338"/>
  <c r="BK2301"/>
  <c r="J2295"/>
  <c r="J2262"/>
  <c r="J2233"/>
  <c r="J2187"/>
  <c r="J2171"/>
  <c r="BK2142"/>
  <c r="BK2117"/>
  <c r="BK2101"/>
  <c r="J2094"/>
  <c r="J2081"/>
  <c r="J2071"/>
  <c r="J2044"/>
  <c r="J2025"/>
  <c r="J2014"/>
  <c r="J2005"/>
  <c r="BK1976"/>
  <c r="J1959"/>
  <c r="J1957"/>
  <c r="J1950"/>
  <c r="J1946"/>
  <c r="BK1939"/>
  <c r="BK1932"/>
  <c r="BK1910"/>
  <c r="BK1893"/>
  <c r="BK1885"/>
  <c r="BK1879"/>
  <c r="BK1861"/>
  <c r="J1835"/>
  <c r="BK1818"/>
  <c r="J1807"/>
  <c r="J1776"/>
  <c r="BK1765"/>
  <c r="BK2370"/>
  <c r="BK2259"/>
  <c r="J2228"/>
  <c r="BK2184"/>
  <c r="J2136"/>
  <c r="J2117"/>
  <c r="J2107"/>
  <c r="BK2087"/>
  <c r="J2077"/>
  <c r="BK2044"/>
  <c r="BK2025"/>
  <c r="J2018"/>
  <c r="BK2005"/>
  <c r="J1981"/>
  <c r="BK1969"/>
  <c r="BK1801"/>
  <c r="J1789"/>
  <c r="J1765"/>
  <c r="BK1744"/>
  <c r="BK1722"/>
  <c r="J1705"/>
  <c r="J1673"/>
  <c r="BK1641"/>
  <c r="BK1614"/>
  <c r="J1593"/>
  <c r="BK1566"/>
  <c r="J1535"/>
  <c r="J1498"/>
  <c r="BK1478"/>
  <c r="BK1473"/>
  <c r="J1468"/>
  <c r="BK1454"/>
  <c r="J1440"/>
  <c r="BK1421"/>
  <c r="J1406"/>
  <c r="J1393"/>
  <c r="J1376"/>
  <c r="BK1353"/>
  <c r="J1286"/>
  <c r="J1262"/>
  <c r="J1237"/>
  <c r="BK1211"/>
  <c r="BK1185"/>
  <c r="J1151"/>
  <c r="J1078"/>
  <c r="J967"/>
  <c r="BK903"/>
  <c r="J874"/>
  <c r="J843"/>
  <c r="BK793"/>
  <c r="J742"/>
  <c r="J690"/>
  <c r="J658"/>
  <c r="BK622"/>
  <c r="J576"/>
  <c r="BK530"/>
  <c r="BK435"/>
  <c r="BK358"/>
  <c r="BK334"/>
  <c r="BK250"/>
  <c r="BK227"/>
  <c r="BK180"/>
  <c r="J2266"/>
  <c r="BK2228"/>
  <c r="J2181"/>
  <c r="J2159"/>
  <c r="J2130"/>
  <c r="J2122"/>
  <c r="J2113"/>
  <c r="BK2109"/>
  <c r="BK2105"/>
  <c r="J2074"/>
  <c r="BK2028"/>
  <c r="J2013"/>
  <c r="J1997"/>
  <c r="BK1968"/>
  <c r="BK1929"/>
  <c r="J1910"/>
  <c r="J1884"/>
  <c r="J1848"/>
  <c r="BK1828"/>
  <c r="J1813"/>
  <c r="J1768"/>
  <c r="J1744"/>
  <c r="J1698"/>
  <c r="J1666"/>
  <c r="J1650"/>
  <c r="J1632"/>
  <c r="BK1602"/>
  <c r="BK1594"/>
  <c r="BK1557"/>
  <c r="J1530"/>
  <c r="BK1391"/>
  <c r="J1368"/>
  <c r="BK1294"/>
  <c r="J1257"/>
  <c r="BK1199"/>
  <c r="J1121"/>
  <c r="J1106"/>
  <c r="BK1067"/>
  <c r="J1043"/>
  <c r="J936"/>
  <c r="BK887"/>
  <c r="J832"/>
  <c r="J618"/>
  <c r="BK585"/>
  <c r="BK537"/>
  <c r="J445"/>
  <c r="BK412"/>
  <c r="BK352"/>
  <c r="J310"/>
  <c r="J284"/>
  <c r="J250"/>
  <c r="BK186"/>
  <c r="J2506"/>
  <c r="BK2493"/>
  <c r="BK2482"/>
  <c r="BK2448"/>
  <c r="J2440"/>
  <c r="J2428"/>
  <c r="J2403"/>
  <c r="J2380"/>
  <c r="J1733"/>
  <c r="J1694"/>
  <c r="BK1668"/>
  <c r="BK1632"/>
  <c r="J1610"/>
  <c r="J1587"/>
  <c r="BK1571"/>
  <c r="J1557"/>
  <c r="J1520"/>
  <c r="BK1493"/>
  <c r="J1484"/>
  <c r="J1461"/>
  <c r="BK1444"/>
  <c r="BK1418"/>
  <c r="J1400"/>
  <c r="J1391"/>
  <c r="J1365"/>
  <c r="BK1323"/>
  <c r="BK1286"/>
  <c r="J1250"/>
  <c r="BK1224"/>
  <c r="J1185"/>
  <c r="J1136"/>
  <c r="BK1082"/>
  <c r="BK1053"/>
  <c r="BK985"/>
  <c r="J945"/>
  <c r="BK884"/>
  <c r="J840"/>
  <c r="J809"/>
  <c r="J779"/>
  <c r="J732"/>
  <c r="J720"/>
  <c r="BK699"/>
  <c r="J678"/>
  <c r="J628"/>
  <c r="J607"/>
  <c r="J550"/>
  <c r="BK475"/>
  <c r="J435"/>
  <c r="J412"/>
  <c r="J364"/>
  <c r="BK324"/>
  <c r="J274"/>
  <c r="J253"/>
  <c r="BK234"/>
  <c r="J174"/>
  <c i="4" r="BK461"/>
  <c r="BK453"/>
  <c r="BK442"/>
  <c r="BK420"/>
  <c r="BK412"/>
  <c r="BK381"/>
  <c r="J350"/>
  <c r="J332"/>
  <c r="BK306"/>
  <c r="J283"/>
  <c r="J260"/>
  <c r="J199"/>
  <c r="BK175"/>
  <c r="BK152"/>
  <c r="BK459"/>
  <c r="J451"/>
  <c r="J442"/>
  <c r="J431"/>
  <c r="BK415"/>
  <c r="J379"/>
  <c r="BK352"/>
  <c r="BK328"/>
  <c r="J309"/>
  <c r="J253"/>
  <c r="BK221"/>
  <c r="BK199"/>
  <c r="BK191"/>
  <c r="BK181"/>
  <c r="J163"/>
  <c r="J141"/>
  <c r="J408"/>
  <c r="BK390"/>
  <c r="BK379"/>
  <c r="BK369"/>
  <c r="BK350"/>
  <c r="J328"/>
  <c r="BK297"/>
  <c r="BK270"/>
  <c r="BK231"/>
  <c r="J204"/>
  <c r="BK193"/>
  <c r="BK177"/>
  <c r="BK165"/>
  <c r="J137"/>
  <c r="J422"/>
  <c r="BK401"/>
  <c r="J377"/>
  <c r="J324"/>
  <c r="BK293"/>
  <c r="BK280"/>
  <c r="J270"/>
  <c r="J257"/>
  <c r="BK247"/>
  <c r="J227"/>
  <c r="BK206"/>
  <c r="J181"/>
  <c r="BK154"/>
  <c r="BK146"/>
  <c i="5" r="J384"/>
  <c r="J361"/>
  <c r="J343"/>
  <c r="BK324"/>
  <c r="J316"/>
  <c r="BK294"/>
  <c r="J257"/>
  <c r="J238"/>
  <c r="BK212"/>
  <c r="BK176"/>
  <c r="J152"/>
  <c r="J143"/>
  <c r="J398"/>
  <c r="BK388"/>
  <c r="BK361"/>
  <c r="BK339"/>
  <c r="J311"/>
  <c r="J294"/>
  <c r="J279"/>
  <c r="BK264"/>
  <c r="J224"/>
  <c r="BK161"/>
  <c r="BK140"/>
  <c r="J408"/>
  <c r="BK396"/>
  <c r="BK384"/>
  <c r="J366"/>
  <c r="J348"/>
  <c r="BK311"/>
  <c r="J264"/>
  <c r="BK245"/>
  <c r="J212"/>
  <c r="BK183"/>
  <c r="J154"/>
  <c r="J135"/>
  <c r="J404"/>
  <c r="BK392"/>
  <c r="J377"/>
  <c r="J370"/>
  <c r="BK351"/>
  <c r="BK329"/>
  <c r="BK301"/>
  <c r="J298"/>
  <c r="J289"/>
  <c r="BK287"/>
  <c r="J271"/>
  <c r="BK249"/>
  <c r="J245"/>
  <c r="BK232"/>
  <c r="J183"/>
  <c r="J164"/>
  <c i="6" r="BK523"/>
  <c r="BK516"/>
  <c r="J498"/>
  <c r="BK485"/>
  <c r="J470"/>
  <c r="BK451"/>
  <c r="BK438"/>
  <c r="BK431"/>
  <c r="J417"/>
  <c r="J372"/>
  <c r="BK287"/>
  <c r="J279"/>
  <c r="BK263"/>
  <c r="BK234"/>
  <c r="BK199"/>
  <c r="J173"/>
  <c r="J488"/>
  <c r="BK461"/>
  <c r="J455"/>
  <c r="J441"/>
  <c r="J415"/>
  <c r="BK404"/>
  <c r="J384"/>
  <c r="BK366"/>
  <c r="J316"/>
  <c r="J297"/>
  <c r="J288"/>
  <c r="BK277"/>
  <c r="J265"/>
  <c r="BK222"/>
  <c r="J208"/>
  <c r="BK187"/>
  <c r="J146"/>
  <c r="J518"/>
  <c r="J503"/>
  <c r="J476"/>
  <c r="J461"/>
  <c r="BK414"/>
  <c r="J402"/>
  <c r="J387"/>
  <c r="J343"/>
  <c r="BK325"/>
  <c r="BK294"/>
  <c r="J270"/>
  <c r="J245"/>
  <c r="J222"/>
  <c r="BK181"/>
  <c r="BK150"/>
  <c r="BK507"/>
  <c r="BK498"/>
  <c r="J480"/>
  <c r="J469"/>
  <c r="BK456"/>
  <c r="J438"/>
  <c r="J411"/>
  <c r="BK387"/>
  <c r="J363"/>
  <c r="J335"/>
  <c r="J293"/>
  <c r="BK275"/>
  <c r="J253"/>
  <c r="J230"/>
  <c r="BK204"/>
  <c r="BK173"/>
  <c r="J150"/>
  <c i="7" r="BK559"/>
  <c r="BK548"/>
  <c r="J543"/>
  <c r="J537"/>
  <c r="BK529"/>
  <c r="J526"/>
  <c r="BK518"/>
  <c r="BK506"/>
  <c r="BK496"/>
  <c r="J487"/>
  <c r="BK475"/>
  <c r="BK465"/>
  <c r="J441"/>
  <c r="BK419"/>
  <c r="BK393"/>
  <c r="J346"/>
  <c r="J328"/>
  <c r="BK316"/>
  <c r="J298"/>
  <c r="J249"/>
  <c r="BK219"/>
  <c r="J564"/>
  <c r="J548"/>
  <c r="BK536"/>
  <c r="J529"/>
  <c r="BK524"/>
  <c r="J516"/>
  <c r="J506"/>
  <c r="J479"/>
  <c r="BK462"/>
  <c r="BK447"/>
  <c r="BK428"/>
  <c r="BK403"/>
  <c r="BK391"/>
  <c r="BK383"/>
  <c r="J360"/>
  <c r="BK338"/>
  <c r="J327"/>
  <c r="J319"/>
  <c r="BK306"/>
  <c r="BK291"/>
  <c r="BK272"/>
  <c r="J256"/>
  <c r="BK230"/>
  <c r="J219"/>
  <c r="J180"/>
  <c r="J159"/>
  <c r="BK149"/>
  <c r="J132"/>
  <c r="J557"/>
  <c r="BK545"/>
  <c r="J524"/>
  <c r="BK502"/>
  <c r="BK477"/>
  <c r="BK458"/>
  <c r="J439"/>
  <c r="J424"/>
  <c r="BK412"/>
  <c r="BK397"/>
  <c r="J380"/>
  <c r="J368"/>
  <c r="BK352"/>
  <c r="J322"/>
  <c r="J296"/>
  <c r="J279"/>
  <c r="J264"/>
  <c r="J242"/>
  <c r="BK213"/>
  <c r="J169"/>
  <c r="BK146"/>
  <c r="J135"/>
  <c r="J562"/>
  <c r="BK554"/>
  <c r="BK485"/>
  <c r="J462"/>
  <c r="J447"/>
  <c r="BK410"/>
  <c r="J395"/>
  <c r="J375"/>
  <c r="J363"/>
  <c r="J343"/>
  <c r="BK333"/>
  <c r="J323"/>
  <c r="BK301"/>
  <c r="BK289"/>
  <c r="J272"/>
  <c r="BK259"/>
  <c r="J235"/>
  <c r="J199"/>
  <c r="BK180"/>
  <c r="BK169"/>
  <c r="J154"/>
  <c r="J146"/>
  <c i="8" r="BK185"/>
  <c r="BK161"/>
  <c r="BK208"/>
  <c r="BK189"/>
  <c r="J159"/>
  <c r="BK143"/>
  <c r="J206"/>
  <c r="BK188"/>
  <c r="BK179"/>
  <c r="J161"/>
  <c r="J143"/>
  <c r="BK204"/>
  <c r="J188"/>
  <c r="BK154"/>
  <c r="BK137"/>
  <c r="BK128"/>
  <c i="9" r="BK357"/>
  <c r="J325"/>
  <c r="J304"/>
  <c r="J290"/>
  <c r="BK273"/>
  <c r="BK257"/>
  <c r="BK231"/>
  <c r="J219"/>
  <c r="BK199"/>
  <c r="J188"/>
  <c r="J178"/>
  <c r="BK146"/>
  <c r="J128"/>
  <c r="J367"/>
  <c r="J355"/>
  <c r="J347"/>
  <c r="BK333"/>
  <c r="J320"/>
  <c r="BK315"/>
  <c r="BK287"/>
  <c r="J279"/>
  <c r="J271"/>
  <c r="J256"/>
  <c r="BK245"/>
  <c r="BK223"/>
  <c r="J206"/>
  <c r="BK192"/>
  <c r="BK181"/>
  <c r="J148"/>
  <c r="BK143"/>
  <c r="J176"/>
  <c r="BK160"/>
  <c r="J372"/>
  <c r="BK367"/>
  <c r="J353"/>
  <c r="BK345"/>
  <c r="J333"/>
  <c r="J317"/>
  <c r="BK300"/>
  <c r="J281"/>
  <c r="BK265"/>
  <c r="J248"/>
  <c r="BK215"/>
  <c r="J201"/>
  <c r="J187"/>
  <c r="J181"/>
  <c r="BK174"/>
  <c r="BK151"/>
  <c r="BK138"/>
  <c i="10" r="BK264"/>
  <c r="J250"/>
  <c r="J232"/>
  <c r="BK212"/>
  <c r="J192"/>
  <c r="BK177"/>
  <c r="BK147"/>
  <c r="J257"/>
  <c r="J229"/>
  <c r="J222"/>
  <c r="J201"/>
  <c r="BK170"/>
  <c r="BK140"/>
  <c r="BK260"/>
  <c r="BK244"/>
  <c r="BK231"/>
  <c r="J225"/>
  <c r="BK215"/>
  <c r="J196"/>
  <c r="J183"/>
  <c r="BK163"/>
  <c r="BK136"/>
  <c r="J127"/>
  <c r="BK250"/>
  <c r="J231"/>
  <c r="J221"/>
  <c r="J212"/>
  <c r="BK203"/>
  <c r="BK192"/>
  <c r="J181"/>
  <c r="J163"/>
  <c r="J143"/>
  <c i="11" r="J317"/>
  <c r="J304"/>
  <c r="BK291"/>
  <c r="J275"/>
  <c r="J261"/>
  <c r="BK252"/>
  <c r="BK241"/>
  <c r="BK224"/>
  <c r="J214"/>
  <c r="J199"/>
  <c r="BK187"/>
  <c r="J176"/>
  <c r="BK147"/>
  <c r="BK137"/>
  <c r="J311"/>
  <c r="J298"/>
  <c r="J286"/>
  <c r="BK269"/>
  <c r="J244"/>
  <c r="J227"/>
  <c r="J206"/>
  <c r="BK194"/>
  <c r="BK178"/>
  <c r="J169"/>
  <c r="BK158"/>
  <c r="J147"/>
  <c r="J137"/>
  <c r="BK304"/>
  <c r="BK288"/>
  <c r="J278"/>
  <c r="J266"/>
  <c r="BK238"/>
  <c r="J224"/>
  <c r="BK216"/>
  <c r="J201"/>
  <c r="BK177"/>
  <c r="BK161"/>
  <c r="BK141"/>
  <c r="BK131"/>
  <c i="12" r="J255"/>
  <c r="BK232"/>
  <c r="BK195"/>
  <c r="J144"/>
  <c r="J248"/>
  <c r="J232"/>
  <c r="J209"/>
  <c r="J178"/>
  <c r="BK161"/>
  <c r="J265"/>
  <c r="BK225"/>
  <c r="J212"/>
  <c r="BK138"/>
  <c r="BK280"/>
  <c r="J222"/>
  <c r="J195"/>
  <c r="BK156"/>
  <c i="13" r="J246"/>
  <c r="J209"/>
  <c r="BK172"/>
  <c r="BK132"/>
  <c r="J261"/>
  <c r="BK195"/>
  <c r="J267"/>
  <c r="BK222"/>
  <c r="J195"/>
  <c r="BK161"/>
  <c r="BK257"/>
  <c r="BK209"/>
  <c r="BK144"/>
  <c i="14" r="BK373"/>
  <c r="J313"/>
  <c r="J289"/>
  <c r="J282"/>
  <c r="BK257"/>
  <c r="BK234"/>
  <c r="BK188"/>
  <c r="BK164"/>
  <c r="J384"/>
  <c r="J360"/>
  <c r="J330"/>
  <c r="BK299"/>
  <c r="BK269"/>
  <c r="J239"/>
  <c r="BK223"/>
  <c r="BK193"/>
  <c r="J148"/>
  <c r="J340"/>
  <c r="BK313"/>
  <c r="BK285"/>
  <c r="BK264"/>
  <c r="J234"/>
  <c r="J198"/>
  <c r="J177"/>
  <c r="BK148"/>
  <c r="J343"/>
  <c r="BK321"/>
  <c r="J299"/>
  <c r="BK294"/>
  <c r="J272"/>
  <c r="BK236"/>
  <c r="J215"/>
  <c r="J185"/>
  <c r="J142"/>
  <c i="15" r="BK167"/>
  <c r="J153"/>
  <c r="BK142"/>
  <c r="J133"/>
  <c r="BK126"/>
  <c r="BK174"/>
  <c r="J167"/>
  <c r="BK164"/>
  <c r="J159"/>
  <c r="J156"/>
  <c r="BK153"/>
  <c r="BK136"/>
  <c r="J136"/>
  <c r="J126"/>
  <c i="16" r="BK212"/>
  <c r="BK195"/>
  <c r="BK193"/>
  <c r="J192"/>
  <c r="BK185"/>
  <c r="J181"/>
  <c r="BK173"/>
  <c r="J169"/>
  <c r="J159"/>
  <c r="J149"/>
  <c r="J146"/>
  <c r="J142"/>
  <c r="BK129"/>
  <c r="J213"/>
  <c r="BK203"/>
  <c r="J217"/>
  <c r="J208"/>
  <c r="BK200"/>
  <c r="BK159"/>
  <c r="BK136"/>
  <c i="17" r="J311"/>
  <c r="BK299"/>
  <c r="BK292"/>
  <c r="J273"/>
  <c r="J256"/>
  <c r="BK249"/>
  <c r="J236"/>
  <c r="BK184"/>
  <c r="BK160"/>
  <c r="BK129"/>
  <c r="J303"/>
  <c r="J299"/>
  <c r="J280"/>
  <c r="J270"/>
  <c r="BK261"/>
  <c r="BK254"/>
  <c r="BK247"/>
  <c r="BK242"/>
  <c r="BK214"/>
  <c r="J202"/>
  <c r="J176"/>
  <c r="BK137"/>
  <c r="BK324"/>
  <c r="J321"/>
  <c r="J317"/>
  <c r="BK307"/>
  <c r="BK301"/>
  <c r="J289"/>
  <c r="J283"/>
  <c r="BK272"/>
  <c r="BK268"/>
  <c r="J259"/>
  <c r="J242"/>
  <c r="J221"/>
  <c r="BK207"/>
  <c r="BK202"/>
  <c r="BK196"/>
  <c r="J163"/>
  <c r="BK232"/>
  <c r="BK210"/>
  <c r="BK206"/>
  <c r="J190"/>
  <c r="J160"/>
  <c r="J146"/>
  <c i="18" r="J253"/>
  <c r="J225"/>
  <c r="J218"/>
  <c r="BK209"/>
  <c r="BK141"/>
  <c r="J256"/>
  <c r="BK243"/>
  <c r="BK234"/>
  <c r="J229"/>
  <c r="J201"/>
  <c r="J193"/>
  <c r="BK168"/>
  <c r="BK164"/>
  <c r="BK158"/>
  <c r="J155"/>
  <c r="J151"/>
  <c r="J137"/>
  <c r="J128"/>
  <c r="BK252"/>
  <c r="BK248"/>
  <c r="J243"/>
  <c r="J237"/>
  <c r="J234"/>
  <c r="BK232"/>
  <c i="19" r="J136"/>
  <c i="20" r="BK194"/>
  <c r="J173"/>
  <c r="J143"/>
  <c r="J135"/>
  <c r="BK127"/>
  <c r="BK187"/>
  <c r="J181"/>
  <c r="BK155"/>
  <c r="BK146"/>
  <c r="J166"/>
  <c r="J163"/>
  <c r="BK149"/>
  <c r="BK141"/>
  <c r="J138"/>
  <c i="21" r="BK130"/>
  <c r="J127"/>
  <c r="J175"/>
  <c r="BK170"/>
  <c r="J159"/>
  <c r="BK137"/>
  <c r="J141"/>
  <c r="J137"/>
  <c i="1" r="AS118"/>
  <c i="2" r="BK153"/>
  <c r="J151"/>
  <c r="J147"/>
  <c r="J143"/>
  <c r="BK131"/>
  <c i="1" r="AS111"/>
  <c i="2" r="J131"/>
  <c r="J123"/>
  <c r="BK123"/>
  <c i="3" r="J2364"/>
  <c r="J2305"/>
  <c r="BK2298"/>
  <c r="BK2264"/>
  <c r="BK2225"/>
  <c r="J2184"/>
  <c r="BK2151"/>
  <c r="BK2118"/>
  <c r="BK2103"/>
  <c r="J2099"/>
  <c r="BK2092"/>
  <c r="BK2082"/>
  <c r="J2062"/>
  <c r="J2038"/>
  <c r="BK2017"/>
  <c r="J2008"/>
  <c r="J1992"/>
  <c r="BK1973"/>
  <c r="BK1958"/>
  <c r="BK1954"/>
  <c r="J1953"/>
  <c r="BK1946"/>
  <c r="J1939"/>
  <c r="BK1919"/>
  <c r="J1907"/>
  <c r="J1896"/>
  <c r="BK1892"/>
  <c r="BK1884"/>
  <c r="BK1870"/>
  <c r="BK1848"/>
  <c r="BK1825"/>
  <c r="BK1816"/>
  <c r="J1785"/>
  <c r="J1769"/>
  <c r="J1754"/>
  <c r="J2367"/>
  <c r="BK2338"/>
  <c r="BK2242"/>
  <c r="J2222"/>
  <c r="J2190"/>
  <c r="BK2168"/>
  <c r="J2133"/>
  <c r="BK2114"/>
  <c r="BK2094"/>
  <c r="J2082"/>
  <c r="BK2071"/>
  <c r="BK2050"/>
  <c r="J2028"/>
  <c r="BK2013"/>
  <c r="BK1992"/>
  <c r="J1976"/>
  <c r="J1932"/>
  <c r="BK1789"/>
  <c r="BK1769"/>
  <c r="BK1748"/>
  <c r="J1728"/>
  <c r="BK1711"/>
  <c r="J1677"/>
  <c r="BK1650"/>
  <c r="J1620"/>
  <c r="J1594"/>
  <c r="J1576"/>
  <c r="J1537"/>
  <c r="J1525"/>
  <c r="J1493"/>
  <c r="J1478"/>
  <c r="J1473"/>
  <c r="J1467"/>
  <c r="J1447"/>
  <c r="BK1430"/>
  <c r="BK1424"/>
  <c r="BK1412"/>
  <c r="BK1394"/>
  <c r="J1369"/>
  <c r="BK1326"/>
  <c r="J1302"/>
  <c r="BK1268"/>
  <c r="BK1250"/>
  <c r="BK1215"/>
  <c r="J1188"/>
  <c r="BK1121"/>
  <c r="J1056"/>
  <c r="BK976"/>
  <c r="BK919"/>
  <c r="J884"/>
  <c r="BK857"/>
  <c r="BK832"/>
  <c r="BK809"/>
  <c r="J769"/>
  <c r="BK717"/>
  <c r="BK678"/>
  <c r="J640"/>
  <c r="BK602"/>
  <c r="BK564"/>
  <c r="BK489"/>
  <c r="J430"/>
  <c r="J341"/>
  <c r="J296"/>
  <c r="J247"/>
  <c r="J234"/>
  <c r="J186"/>
  <c r="J2298"/>
  <c r="BK2262"/>
  <c r="J2225"/>
  <c r="BK2175"/>
  <c r="J2151"/>
  <c r="BK2127"/>
  <c r="BK2115"/>
  <c r="J2112"/>
  <c r="J2108"/>
  <c r="BK2074"/>
  <c r="J2021"/>
  <c r="BK2009"/>
  <c r="BK1978"/>
  <c r="J1960"/>
  <c r="J1923"/>
  <c r="BK1896"/>
  <c r="J1891"/>
  <c r="J1855"/>
  <c r="BK1838"/>
  <c r="J1816"/>
  <c r="BK1780"/>
  <c r="J1748"/>
  <c r="J1711"/>
  <c r="J1684"/>
  <c r="BK1662"/>
  <c r="BK1649"/>
  <c r="BK1638"/>
  <c r="BK1612"/>
  <c r="J1597"/>
  <c r="J1571"/>
  <c r="J1547"/>
  <c r="BK1525"/>
  <c r="J1388"/>
  <c r="BK1365"/>
  <c r="J1278"/>
  <c r="BK1233"/>
  <c r="J1179"/>
  <c r="J1112"/>
  <c r="J1082"/>
  <c r="J1053"/>
  <c r="J988"/>
  <c r="J919"/>
  <c r="J857"/>
  <c r="BK628"/>
  <c r="J602"/>
  <c r="J564"/>
  <c r="J424"/>
  <c r="J381"/>
  <c r="J318"/>
  <c r="J289"/>
  <c r="BK256"/>
  <c r="J227"/>
  <c r="J2494"/>
  <c r="J2490"/>
  <c r="J2477"/>
  <c r="BK2437"/>
  <c r="BK2414"/>
  <c r="BK2388"/>
  <c r="BK2376"/>
  <c r="BK1718"/>
  <c r="BK1688"/>
  <c r="J1637"/>
  <c r="BK1620"/>
  <c r="BK1597"/>
  <c r="J1582"/>
  <c r="J1561"/>
  <c r="BK1535"/>
  <c r="BK1498"/>
  <c r="BK1488"/>
  <c r="BK1468"/>
  <c r="J1448"/>
  <c r="J1424"/>
  <c r="J1396"/>
  <c r="BK1384"/>
  <c r="BK1369"/>
  <c r="J1353"/>
  <c r="J1311"/>
  <c r="J1268"/>
  <c r="J1233"/>
  <c r="J1199"/>
  <c r="BK1163"/>
  <c r="BK1112"/>
  <c r="BK1078"/>
  <c r="BK1044"/>
  <c r="BK967"/>
  <c r="J903"/>
  <c r="J877"/>
  <c r="J793"/>
  <c r="BK742"/>
  <c r="BK728"/>
  <c r="J717"/>
  <c r="J708"/>
  <c r="BK684"/>
  <c r="BK658"/>
  <c r="J622"/>
  <c r="J585"/>
  <c r="J530"/>
  <c r="BK445"/>
  <c r="BK430"/>
  <c r="BK381"/>
  <c r="J358"/>
  <c r="BK330"/>
  <c r="BK289"/>
  <c r="J256"/>
  <c r="J214"/>
  <c r="J162"/>
  <c i="4" r="BK457"/>
  <c r="J445"/>
  <c r="BK434"/>
  <c r="BK417"/>
  <c r="BK408"/>
  <c r="BK384"/>
  <c r="J356"/>
  <c r="BK341"/>
  <c r="J317"/>
  <c r="J286"/>
  <c r="BK262"/>
  <c r="J239"/>
  <c r="BK204"/>
  <c r="J179"/>
  <c r="J173"/>
  <c r="J157"/>
  <c r="J463"/>
  <c r="J455"/>
  <c r="J449"/>
  <c r="J434"/>
  <c r="J417"/>
  <c r="J388"/>
  <c r="BK356"/>
  <c r="BK332"/>
  <c r="J273"/>
  <c r="BK243"/>
  <c r="BK218"/>
  <c r="BK195"/>
  <c r="J187"/>
  <c r="BK167"/>
  <c r="J148"/>
  <c r="J139"/>
  <c r="J420"/>
  <c r="J395"/>
  <c r="BK388"/>
  <c r="BK373"/>
  <c r="J352"/>
  <c r="J334"/>
  <c r="J306"/>
  <c r="J293"/>
  <c r="J276"/>
  <c r="J247"/>
  <c r="J218"/>
  <c r="J201"/>
  <c r="BK189"/>
  <c r="J175"/>
  <c r="BK171"/>
  <c r="J154"/>
  <c r="J428"/>
  <c r="J404"/>
  <c r="J344"/>
  <c r="BK313"/>
  <c r="BK283"/>
  <c r="BK273"/>
  <c r="BK253"/>
  <c r="J243"/>
  <c r="J231"/>
  <c r="J212"/>
  <c r="J197"/>
  <c r="J169"/>
  <c r="BK148"/>
  <c r="BK137"/>
  <c i="5" r="BK370"/>
  <c r="BK346"/>
  <c r="BK326"/>
  <c r="BK319"/>
  <c r="J305"/>
  <c r="BK269"/>
  <c r="BK247"/>
  <c r="BK235"/>
  <c r="J208"/>
  <c r="J171"/>
  <c r="J150"/>
  <c r="BK406"/>
  <c r="BK383"/>
  <c r="BK363"/>
  <c r="BK343"/>
  <c r="J314"/>
  <c r="BK298"/>
  <c r="BK274"/>
  <c r="J259"/>
  <c r="J235"/>
  <c r="BK173"/>
  <c r="BK159"/>
  <c r="BK150"/>
  <c r="BK130"/>
  <c r="BK400"/>
  <c r="BK390"/>
  <c r="J373"/>
  <c r="BK334"/>
  <c r="J319"/>
  <c r="J274"/>
  <c r="J249"/>
  <c r="BK224"/>
  <c r="J210"/>
  <c r="BK168"/>
  <c r="BK145"/>
  <c r="J138"/>
  <c r="J406"/>
  <c r="J396"/>
  <c r="J379"/>
  <c r="BK373"/>
  <c r="BK353"/>
  <c r="BK332"/>
  <c r="BK314"/>
  <c r="J276"/>
  <c r="J229"/>
  <c r="J195"/>
  <c r="J168"/>
  <c r="BK152"/>
  <c i="6" r="BK518"/>
  <c r="BK509"/>
  <c r="J490"/>
  <c r="J483"/>
  <c r="BK455"/>
  <c r="J447"/>
  <c r="BK434"/>
  <c r="J421"/>
  <c r="J378"/>
  <c r="J349"/>
  <c r="J295"/>
  <c r="J281"/>
  <c r="BK261"/>
  <c r="BK230"/>
  <c r="BK208"/>
  <c r="J169"/>
  <c r="J138"/>
  <c r="J485"/>
  <c r="J459"/>
  <c r="J442"/>
  <c r="J424"/>
  <c r="J407"/>
  <c r="J396"/>
  <c r="BK378"/>
  <c r="BK363"/>
  <c r="J309"/>
  <c r="BK295"/>
  <c r="BK279"/>
  <c r="BK270"/>
  <c r="BK238"/>
  <c r="BK212"/>
  <c r="J194"/>
  <c r="J177"/>
  <c r="J142"/>
  <c r="BK504"/>
  <c r="BK478"/>
  <c r="J466"/>
  <c r="J434"/>
  <c r="BK407"/>
  <c r="BK390"/>
  <c r="J356"/>
  <c r="BK335"/>
  <c r="BK305"/>
  <c r="BK272"/>
  <c r="BK242"/>
  <c r="BK194"/>
  <c r="BK161"/>
  <c r="J134"/>
  <c r="BK503"/>
  <c r="BK483"/>
  <c r="BK464"/>
  <c r="J448"/>
  <c r="J431"/>
  <c r="BK396"/>
  <c r="BK375"/>
  <c r="BK360"/>
  <c r="BK329"/>
  <c r="BK301"/>
  <c r="BK283"/>
  <c r="BK257"/>
  <c r="BK245"/>
  <c r="J212"/>
  <c r="BK184"/>
  <c r="J165"/>
  <c i="7" r="J566"/>
  <c r="J554"/>
  <c r="BK551"/>
  <c r="BK541"/>
  <c r="J536"/>
  <c r="BK528"/>
  <c r="BK520"/>
  <c r="J508"/>
  <c r="J502"/>
  <c r="J494"/>
  <c r="BK483"/>
  <c r="J470"/>
  <c r="J458"/>
  <c r="J445"/>
  <c r="BK424"/>
  <c r="J416"/>
  <c r="J391"/>
  <c r="BK355"/>
  <c r="BK330"/>
  <c r="J325"/>
  <c r="BK310"/>
  <c r="BK274"/>
  <c r="BK246"/>
  <c r="BK216"/>
  <c r="J559"/>
  <c r="BK540"/>
  <c r="J533"/>
  <c r="BK526"/>
  <c r="J518"/>
  <c r="J510"/>
  <c r="BK504"/>
  <c r="J485"/>
  <c r="J471"/>
  <c r="J451"/>
  <c r="BK436"/>
  <c r="BK407"/>
  <c r="J397"/>
  <c r="J386"/>
  <c r="J357"/>
  <c r="BK341"/>
  <c r="BK328"/>
  <c r="BK303"/>
  <c r="BK282"/>
  <c r="J267"/>
  <c r="BK232"/>
  <c r="BK222"/>
  <c r="J193"/>
  <c r="J184"/>
  <c r="J173"/>
  <c r="J157"/>
  <c r="J143"/>
  <c r="BK135"/>
  <c r="J126"/>
  <c r="BK552"/>
  <c r="BK533"/>
  <c r="J512"/>
  <c r="BK494"/>
  <c r="BK470"/>
  <c r="BK451"/>
  <c r="J436"/>
  <c r="J421"/>
  <c r="BK415"/>
  <c r="BK398"/>
  <c r="J383"/>
  <c r="BK373"/>
  <c r="BK360"/>
  <c r="BK325"/>
  <c r="BK308"/>
  <c r="J289"/>
  <c r="J274"/>
  <c r="J262"/>
  <c r="BK238"/>
  <c r="J202"/>
  <c r="BK159"/>
  <c r="BK143"/>
  <c r="BK132"/>
  <c r="J561"/>
  <c r="J553"/>
  <c r="BK487"/>
  <c r="J465"/>
  <c r="BK439"/>
  <c r="J412"/>
  <c r="BK396"/>
  <c r="BK380"/>
  <c r="J365"/>
  <c r="J349"/>
  <c r="BK336"/>
  <c r="BK324"/>
  <c r="J303"/>
  <c r="J293"/>
  <c r="J277"/>
  <c r="BK262"/>
  <c r="BK242"/>
  <c r="J222"/>
  <c r="BK193"/>
  <c r="BK173"/>
  <c r="BK157"/>
  <c r="J140"/>
  <c i="8" r="J200"/>
  <c r="BK193"/>
  <c r="J164"/>
  <c r="J131"/>
  <c r="BK203"/>
  <c r="J176"/>
  <c r="J156"/>
  <c r="BK140"/>
  <c r="BK125"/>
  <c r="J190"/>
  <c r="J185"/>
  <c r="BK176"/>
  <c r="J154"/>
  <c r="J128"/>
  <c r="J198"/>
  <c r="J173"/>
  <c r="J150"/>
  <c r="BK133"/>
  <c i="9" r="J361"/>
  <c r="BK338"/>
  <c r="BK312"/>
  <c r="J300"/>
  <c r="BK279"/>
  <c r="J260"/>
  <c r="BK243"/>
  <c r="J227"/>
  <c r="J210"/>
  <c r="J192"/>
  <c r="BK184"/>
  <c r="J145"/>
  <c r="BK372"/>
  <c r="J365"/>
  <c r="J357"/>
  <c r="J350"/>
  <c r="J338"/>
  <c r="J330"/>
  <c r="BK317"/>
  <c r="BK297"/>
  <c r="BK284"/>
  <c r="J275"/>
  <c r="J262"/>
  <c r="J250"/>
  <c r="J239"/>
  <c r="J215"/>
  <c r="BK201"/>
  <c r="BK188"/>
  <c r="BK157"/>
  <c r="J135"/>
  <c r="J170"/>
  <c r="J154"/>
  <c r="J138"/>
  <c r="BK368"/>
  <c r="BK355"/>
  <c r="BK347"/>
  <c r="BK335"/>
  <c r="J319"/>
  <c r="J297"/>
  <c r="J277"/>
  <c r="BK260"/>
  <c r="J245"/>
  <c r="BK227"/>
  <c r="J213"/>
  <c r="J199"/>
  <c r="BK186"/>
  <c r="BK176"/>
  <c r="J160"/>
  <c r="BK140"/>
  <c r="BK128"/>
  <c i="10" r="J252"/>
  <c r="J234"/>
  <c r="BK223"/>
  <c r="J207"/>
  <c r="J185"/>
  <c r="BK173"/>
  <c r="J264"/>
  <c r="BK254"/>
  <c r="J227"/>
  <c r="BK221"/>
  <c r="BK174"/>
  <c r="J147"/>
  <c r="J265"/>
  <c r="BK247"/>
  <c r="J236"/>
  <c r="J230"/>
  <c r="J224"/>
  <c r="BK217"/>
  <c r="J198"/>
  <c r="BK185"/>
  <c r="BK167"/>
  <c r="BK150"/>
  <c r="BK261"/>
  <c r="J247"/>
  <c r="BK236"/>
  <c r="BK224"/>
  <c r="J217"/>
  <c r="BK211"/>
  <c r="BK198"/>
  <c r="J188"/>
  <c r="J177"/>
  <c r="BK154"/>
  <c r="BK130"/>
  <c i="11" r="BK309"/>
  <c r="BK298"/>
  <c r="BK281"/>
  <c r="BK266"/>
  <c r="J257"/>
  <c r="J246"/>
  <c r="J235"/>
  <c r="J216"/>
  <c r="BK204"/>
  <c r="J189"/>
  <c r="BK180"/>
  <c r="BK169"/>
  <c r="J158"/>
  <c r="J144"/>
  <c r="J314"/>
  <c r="BK306"/>
  <c r="J295"/>
  <c r="J281"/>
  <c r="BK255"/>
  <c r="J232"/>
  <c r="BK211"/>
  <c r="BK199"/>
  <c r="BK189"/>
  <c r="J177"/>
  <c r="BK163"/>
  <c r="J152"/>
  <c r="BK144"/>
  <c r="BK311"/>
  <c r="BK293"/>
  <c r="BK286"/>
  <c r="BK275"/>
  <c r="BK264"/>
  <c r="BK235"/>
  <c r="J222"/>
  <c r="BK214"/>
  <c r="J194"/>
  <c r="J180"/>
  <c r="J165"/>
  <c r="J149"/>
  <c r="BK134"/>
  <c i="12" r="BK248"/>
  <c r="BK237"/>
  <c r="BK217"/>
  <c r="J150"/>
  <c r="J286"/>
  <c r="J241"/>
  <c r="J205"/>
  <c r="BK172"/>
  <c r="J138"/>
  <c r="BK276"/>
  <c r="J237"/>
  <c r="J217"/>
  <c r="BK150"/>
  <c r="BK286"/>
  <c r="J228"/>
  <c r="BK205"/>
  <c r="J189"/>
  <c r="BK144"/>
  <c i="13" r="J232"/>
  <c r="BK178"/>
  <c r="J144"/>
  <c r="BK267"/>
  <c r="BK226"/>
  <c r="BK150"/>
  <c r="J257"/>
  <c r="BK212"/>
  <c r="J172"/>
  <c r="BK261"/>
  <c r="J222"/>
  <c r="J167"/>
  <c r="J138"/>
  <c i="14" r="J368"/>
  <c r="BK300"/>
  <c r="J285"/>
  <c r="J260"/>
  <c r="J236"/>
  <c r="BK226"/>
  <c r="BK174"/>
  <c r="J136"/>
  <c r="BK368"/>
  <c r="BK333"/>
  <c r="BK292"/>
  <c r="BK260"/>
  <c r="BK215"/>
  <c r="J180"/>
  <c r="J151"/>
  <c r="BK343"/>
  <c r="BK317"/>
  <c r="BK286"/>
  <c r="J281"/>
  <c r="BK249"/>
  <c r="BK217"/>
  <c r="BK180"/>
  <c r="BK151"/>
  <c r="BK348"/>
  <c r="J333"/>
  <c r="BK307"/>
  <c r="J298"/>
  <c r="BK289"/>
  <c r="BK254"/>
  <c r="J220"/>
  <c r="BK198"/>
  <c r="J154"/>
  <c i="15" r="J164"/>
  <c r="BK150"/>
  <c r="BK129"/>
  <c r="J142"/>
  <c i="16" r="J220"/>
  <c r="BK208"/>
  <c r="BK205"/>
  <c r="J193"/>
  <c r="BK189"/>
  <c r="J185"/>
  <c r="BK177"/>
  <c r="J173"/>
  <c r="J163"/>
  <c r="BK155"/>
  <c r="BK146"/>
  <c r="BK142"/>
  <c r="BK132"/>
  <c r="BK217"/>
  <c r="J205"/>
  <c r="BK197"/>
  <c r="BK207"/>
  <c r="J197"/>
  <c r="J155"/>
  <c r="J132"/>
  <c i="17" r="J305"/>
  <c r="J295"/>
  <c r="BK277"/>
  <c r="J265"/>
  <c r="J254"/>
  <c r="J247"/>
  <c r="J217"/>
  <c r="BK180"/>
  <c r="BK153"/>
  <c r="J307"/>
  <c r="BK295"/>
  <c r="BK283"/>
  <c r="BK273"/>
  <c r="BK259"/>
  <c r="J249"/>
  <c r="J244"/>
  <c r="BK221"/>
  <c r="BK208"/>
  <c r="J180"/>
  <c r="J167"/>
  <c r="J133"/>
  <c r="BK321"/>
  <c r="BK317"/>
  <c r="BK311"/>
  <c r="BK303"/>
  <c r="BK289"/>
  <c r="J286"/>
  <c r="BK275"/>
  <c r="BK265"/>
  <c r="BK251"/>
  <c r="BK239"/>
  <c r="BK225"/>
  <c r="J208"/>
  <c r="J206"/>
  <c r="BK167"/>
  <c r="BK236"/>
  <c r="J225"/>
  <c r="J207"/>
  <c r="BK199"/>
  <c r="BK176"/>
  <c r="BK156"/>
  <c r="J137"/>
  <c i="18" r="J252"/>
  <c r="BK220"/>
  <c r="BK215"/>
  <c r="J190"/>
  <c r="BK155"/>
  <c r="BK256"/>
  <c r="BK237"/>
  <c r="J232"/>
  <c r="J227"/>
  <c r="BK219"/>
  <c r="J209"/>
  <c r="BK208"/>
  <c r="BK190"/>
  <c i="2" r="J127"/>
  <c i="1" r="AS95"/>
  <c i="2" r="BK155"/>
  <c r="J155"/>
  <c r="BK151"/>
  <c r="BK147"/>
  <c r="BK143"/>
  <c r="BK137"/>
  <c r="J125"/>
  <c r="BK133"/>
  <c r="BK129"/>
  <c r="J139"/>
  <c i="3" r="J2370"/>
  <c r="J2313"/>
  <c r="BK2295"/>
  <c r="BK2266"/>
  <c r="J2239"/>
  <c r="BK2222"/>
  <c r="BK2181"/>
  <c r="BK2136"/>
  <c r="J2115"/>
  <c r="BK2097"/>
  <c r="J2087"/>
  <c r="BK2077"/>
  <c r="J2050"/>
  <c r="J2027"/>
  <c r="BK2021"/>
  <c r="J2009"/>
  <c r="J1983"/>
  <c r="J1972"/>
  <c r="J1958"/>
  <c r="J1954"/>
  <c r="BK1950"/>
  <c r="J1943"/>
  <c r="J1936"/>
  <c r="BK1923"/>
  <c r="BK1907"/>
  <c r="J1897"/>
  <c r="BK1891"/>
  <c r="J1879"/>
  <c r="J1870"/>
  <c r="J1844"/>
  <c r="J1828"/>
  <c r="BK1813"/>
  <c r="J1780"/>
  <c r="BK1768"/>
  <c r="BK2373"/>
  <c r="BK2364"/>
  <c r="BK2313"/>
  <c r="BK2233"/>
  <c r="J2196"/>
  <c r="BK2187"/>
  <c r="BK2139"/>
  <c r="J2118"/>
  <c r="BK2113"/>
  <c r="J2097"/>
  <c r="J2089"/>
  <c r="BK2081"/>
  <c r="BK2062"/>
  <c r="BK2027"/>
  <c r="J2017"/>
  <c r="BK1997"/>
  <c r="J1978"/>
  <c r="BK1960"/>
  <c r="BK1798"/>
  <c r="BK1772"/>
  <c r="BK1754"/>
  <c r="BK1733"/>
  <c r="J1709"/>
  <c r="J1688"/>
  <c r="BK1666"/>
  <c r="BK1637"/>
  <c r="J1602"/>
  <c r="BK1590"/>
  <c r="BK1554"/>
  <c r="BK1530"/>
  <c r="J1488"/>
  <c r="BK1476"/>
  <c r="BK1472"/>
  <c r="BK1461"/>
  <c r="J1444"/>
  <c r="J1430"/>
  <c r="J1418"/>
  <c r="BK1400"/>
  <c r="J1384"/>
  <c r="BK1361"/>
  <c r="J1320"/>
  <c r="BK1278"/>
  <c r="BK1257"/>
  <c r="BK1227"/>
  <c r="J1194"/>
  <c r="J1163"/>
  <c r="BK1109"/>
  <c r="J1049"/>
  <c r="BK948"/>
  <c r="J896"/>
  <c r="BK877"/>
  <c r="J850"/>
  <c r="BK823"/>
  <c r="BK779"/>
  <c r="BK732"/>
  <c r="J684"/>
  <c r="J648"/>
  <c r="BK618"/>
  <c r="BK570"/>
  <c r="BK550"/>
  <c r="BK467"/>
  <c r="BK345"/>
  <c r="J330"/>
  <c r="J260"/>
  <c r="J237"/>
  <c r="J208"/>
  <c r="BK2270"/>
  <c r="J2242"/>
  <c r="BK2196"/>
  <c r="BK2171"/>
  <c r="J2142"/>
  <c r="BK2122"/>
  <c r="J2114"/>
  <c r="BK2108"/>
  <c r="J2103"/>
  <c r="BK2057"/>
  <c r="BK2018"/>
  <c r="BK2010"/>
  <c r="J1973"/>
  <c r="J1919"/>
  <c r="J1893"/>
  <c r="J1874"/>
  <c r="BK1844"/>
  <c r="J1818"/>
  <c r="BK1807"/>
  <c r="BK1760"/>
  <c r="BK1728"/>
  <c r="BK1694"/>
  <c r="J1668"/>
  <c r="J1654"/>
  <c r="J1641"/>
  <c r="J1614"/>
  <c r="BK1579"/>
  <c r="BK1561"/>
  <c r="BK1537"/>
  <c r="BK1520"/>
  <c r="J1372"/>
  <c r="BK1302"/>
  <c r="BK1265"/>
  <c r="BK1182"/>
  <c r="J1114"/>
  <c r="J1099"/>
  <c r="J1061"/>
  <c r="BK1049"/>
  <c r="BK945"/>
  <c r="BK874"/>
  <c r="BK634"/>
  <c r="BK607"/>
  <c r="BK576"/>
  <c r="J518"/>
  <c r="BK440"/>
  <c r="BK375"/>
  <c r="J345"/>
  <c r="J304"/>
  <c r="BK274"/>
  <c r="BK253"/>
  <c r="BK220"/>
  <c r="BK2506"/>
  <c r="J2493"/>
  <c r="J2482"/>
  <c r="J2448"/>
  <c r="J2437"/>
  <c r="BK2403"/>
  <c r="BK2380"/>
  <c r="BK1739"/>
  <c r="BK1705"/>
  <c r="BK1677"/>
  <c r="J1649"/>
  <c r="J1626"/>
  <c r="J1600"/>
  <c r="J1590"/>
  <c r="BK1576"/>
  <c r="BK1547"/>
  <c r="J1504"/>
  <c r="J1491"/>
  <c r="BK1471"/>
  <c r="J1454"/>
  <c r="J1427"/>
  <c r="J1412"/>
  <c r="J1394"/>
  <c r="BK1376"/>
  <c r="J1326"/>
  <c r="J1275"/>
  <c r="BK1237"/>
  <c r="J1211"/>
  <c r="J1182"/>
  <c r="BK1114"/>
  <c r="J1067"/>
  <c r="BK1043"/>
  <c r="J948"/>
  <c r="BK896"/>
  <c r="J864"/>
  <c r="J814"/>
  <c r="BK754"/>
  <c r="J736"/>
  <c r="J728"/>
  <c r="BK711"/>
  <c r="J699"/>
  <c r="BK668"/>
  <c r="BK648"/>
  <c r="J596"/>
  <c r="J570"/>
  <c r="BK518"/>
  <c r="J440"/>
  <c r="BK421"/>
  <c r="J372"/>
  <c r="BK341"/>
  <c r="BK310"/>
  <c r="BK269"/>
  <c r="BK247"/>
  <c r="J220"/>
  <c r="J180"/>
  <c i="4" r="BK463"/>
  <c r="BK455"/>
  <c r="J439"/>
  <c r="BK431"/>
  <c r="J415"/>
  <c r="J406"/>
  <c r="J373"/>
  <c r="BK344"/>
  <c r="J321"/>
  <c r="BK289"/>
  <c r="J266"/>
  <c r="J249"/>
  <c r="J206"/>
  <c r="BK183"/>
  <c r="J167"/>
  <c r="BK150"/>
  <c r="J461"/>
  <c r="J453"/>
  <c r="BK445"/>
  <c r="BK439"/>
  <c r="J425"/>
  <c r="BK404"/>
  <c r="BK359"/>
  <c r="BK317"/>
  <c r="J303"/>
  <c r="BK257"/>
  <c r="BK209"/>
  <c r="J185"/>
  <c r="J165"/>
  <c r="J146"/>
  <c r="BK425"/>
  <c r="J399"/>
  <c r="J381"/>
  <c r="BK364"/>
  <c r="J347"/>
  <c r="BK321"/>
  <c r="J300"/>
  <c r="J289"/>
  <c r="J251"/>
  <c r="J235"/>
  <c r="BK215"/>
  <c r="BK197"/>
  <c r="BK187"/>
  <c r="BK179"/>
  <c r="BK173"/>
  <c r="BK163"/>
  <c r="J135"/>
  <c r="J412"/>
  <c r="BK399"/>
  <c r="J341"/>
  <c r="BK303"/>
  <c r="BK286"/>
  <c r="BK276"/>
  <c r="BK260"/>
  <c r="BK239"/>
  <c r="BK224"/>
  <c r="BK201"/>
  <c r="J171"/>
  <c r="J152"/>
  <c r="BK139"/>
  <c i="5" r="BK377"/>
  <c r="J353"/>
  <c r="J339"/>
  <c r="J321"/>
  <c r="BK310"/>
  <c r="BK279"/>
  <c r="BK254"/>
  <c r="BK242"/>
  <c r="BK215"/>
  <c r="J178"/>
  <c r="BK156"/>
  <c r="BK147"/>
  <c r="BK138"/>
  <c r="J394"/>
  <c r="BK381"/>
  <c r="BK359"/>
  <c r="J329"/>
  <c r="J301"/>
  <c r="BK289"/>
  <c r="BK266"/>
  <c r="BK257"/>
  <c r="BK221"/>
  <c r="BK171"/>
  <c r="J156"/>
  <c r="BK135"/>
  <c r="BK404"/>
  <c r="J392"/>
  <c r="BK375"/>
  <c r="J359"/>
  <c r="BK321"/>
  <c r="BK276"/>
  <c r="J261"/>
  <c r="J247"/>
  <c r="J221"/>
  <c r="BK195"/>
  <c r="J161"/>
  <c r="J140"/>
  <c r="BK408"/>
  <c r="BK402"/>
  <c r="J388"/>
  <c r="J375"/>
  <c r="BK356"/>
  <c r="J334"/>
  <c r="BK316"/>
  <c r="J307"/>
  <c r="BK305"/>
  <c r="BK259"/>
  <c r="J215"/>
  <c r="BK208"/>
  <c r="J166"/>
  <c r="BK133"/>
  <c i="6" r="J521"/>
  <c r="J513"/>
  <c r="J493"/>
  <c r="BK469"/>
  <c r="BK448"/>
  <c r="J437"/>
  <c r="BK427"/>
  <c r="J390"/>
  <c r="J312"/>
  <c r="BK290"/>
  <c r="J272"/>
  <c r="BK253"/>
  <c r="BK218"/>
  <c r="J184"/>
  <c r="J516"/>
  <c r="BK480"/>
  <c r="J456"/>
  <c r="J452"/>
  <c r="BK437"/>
  <c r="BK417"/>
  <c r="BK402"/>
  <c r="J393"/>
  <c r="BK372"/>
  <c r="BK343"/>
  <c r="J305"/>
  <c r="BK293"/>
  <c r="J283"/>
  <c r="BK267"/>
  <c r="J234"/>
  <c r="BK215"/>
  <c r="J204"/>
  <c r="J154"/>
  <c r="BK521"/>
  <c r="J507"/>
  <c r="BK490"/>
  <c r="J473"/>
  <c r="BK447"/>
  <c r="BK411"/>
  <c r="BK384"/>
  <c r="BK339"/>
  <c r="BK312"/>
  <c r="J277"/>
  <c r="J257"/>
  <c r="J216"/>
  <c r="BK177"/>
  <c r="BK154"/>
  <c r="J509"/>
  <c r="BK493"/>
  <c r="BK473"/>
  <c r="BK466"/>
  <c r="J451"/>
  <c r="BK421"/>
  <c r="BK393"/>
  <c r="BK369"/>
  <c r="J339"/>
  <c r="BK309"/>
  <c r="J287"/>
  <c r="J263"/>
  <c r="J238"/>
  <c r="J215"/>
  <c r="J187"/>
  <c r="BK169"/>
  <c r="BK134"/>
  <c i="7" r="BK564"/>
  <c r="BK553"/>
  <c r="J545"/>
  <c r="BK539"/>
  <c r="J531"/>
  <c r="BK527"/>
  <c r="BK512"/>
  <c r="J499"/>
  <c r="BK481"/>
  <c r="BK469"/>
  <c r="BK455"/>
  <c r="BK444"/>
  <c r="BK426"/>
  <c r="J415"/>
  <c r="BK375"/>
  <c r="BK343"/>
  <c r="BK326"/>
  <c r="BK312"/>
  <c r="J282"/>
  <c r="J259"/>
  <c r="J230"/>
  <c r="BK176"/>
  <c r="J541"/>
  <c r="BK534"/>
  <c r="J528"/>
  <c r="BK522"/>
  <c r="BK508"/>
  <c r="J492"/>
  <c r="J481"/>
  <c r="J475"/>
  <c r="J455"/>
  <c r="BK441"/>
  <c r="J410"/>
  <c r="J401"/>
  <c r="J388"/>
  <c r="J370"/>
  <c r="BK349"/>
  <c r="J333"/>
  <c r="BK323"/>
  <c r="J312"/>
  <c r="J284"/>
  <c r="J268"/>
  <c r="BK235"/>
  <c r="J213"/>
  <c r="BK190"/>
  <c r="J176"/>
  <c r="J152"/>
  <c r="J137"/>
  <c r="BK129"/>
  <c r="BK562"/>
  <c r="BK546"/>
  <c r="BK537"/>
  <c r="BK516"/>
  <c r="J483"/>
  <c r="J460"/>
  <c r="J450"/>
  <c r="J434"/>
  <c r="J419"/>
  <c r="J405"/>
  <c r="BK386"/>
  <c r="BK370"/>
  <c r="J355"/>
  <c r="BK327"/>
  <c r="J316"/>
  <c r="J291"/>
  <c r="BK277"/>
  <c r="BK252"/>
  <c r="J226"/>
  <c r="BK184"/>
  <c r="BK154"/>
  <c r="BK140"/>
  <c r="BK567"/>
  <c r="BK557"/>
  <c r="BK499"/>
  <c r="J469"/>
  <c r="BK450"/>
  <c r="BK445"/>
  <c r="J426"/>
  <c r="J398"/>
  <c r="BK388"/>
  <c r="BK368"/>
  <c r="J352"/>
  <c r="J338"/>
  <c r="J330"/>
  <c r="J308"/>
  <c r="BK296"/>
  <c r="BK279"/>
  <c r="BK267"/>
  <c r="J252"/>
  <c r="J238"/>
  <c r="J216"/>
  <c r="BK187"/>
  <c r="BK165"/>
  <c r="J149"/>
  <c r="BK126"/>
  <c i="8" r="J196"/>
  <c r="BK170"/>
  <c r="J145"/>
  <c r="J193"/>
  <c r="J167"/>
  <c r="BK147"/>
  <c r="J133"/>
  <c r="BK198"/>
  <c r="BK184"/>
  <c r="BK173"/>
  <c r="BK156"/>
  <c r="J208"/>
  <c r="BK196"/>
  <c r="J179"/>
  <c r="J147"/>
  <c r="BK131"/>
  <c i="9" r="BK359"/>
  <c r="BK330"/>
  <c r="BK320"/>
  <c r="BK308"/>
  <c r="J293"/>
  <c r="BK267"/>
  <c r="BK256"/>
  <c r="J236"/>
  <c r="BK221"/>
  <c r="BK213"/>
  <c r="J196"/>
  <c r="J186"/>
  <c r="BK154"/>
  <c r="BK373"/>
  <c r="J368"/>
  <c r="BK361"/>
  <c r="BK353"/>
  <c r="J344"/>
  <c r="J335"/>
  <c r="BK323"/>
  <c r="BK304"/>
  <c r="BK290"/>
  <c r="BK277"/>
  <c r="J273"/>
  <c r="J265"/>
  <c r="BK248"/>
  <c r="BK236"/>
  <c r="BK210"/>
  <c r="BK196"/>
  <c r="BK187"/>
  <c r="J167"/>
  <c r="BK145"/>
  <c r="J184"/>
  <c r="J157"/>
  <c r="J373"/>
  <c r="J364"/>
  <c r="BK350"/>
  <c r="J341"/>
  <c r="J323"/>
  <c r="J308"/>
  <c r="BK293"/>
  <c r="BK275"/>
  <c r="J257"/>
  <c r="J231"/>
  <c r="J217"/>
  <c r="J203"/>
  <c r="J194"/>
  <c r="BK178"/>
  <c r="J164"/>
  <c r="J143"/>
  <c r="J131"/>
  <c i="10" r="J261"/>
  <c r="J244"/>
  <c r="BK225"/>
  <c r="J211"/>
  <c r="J190"/>
  <c r="BK157"/>
  <c r="BK133"/>
  <c r="J241"/>
  <c r="J223"/>
  <c r="J203"/>
  <c r="J173"/>
  <c r="BK143"/>
  <c r="J136"/>
  <c r="BK257"/>
  <c r="BK232"/>
  <c r="BK227"/>
  <c r="J220"/>
  <c r="J210"/>
  <c r="J193"/>
  <c r="J179"/>
  <c r="J160"/>
  <c r="J133"/>
  <c r="J260"/>
  <c r="BK241"/>
  <c r="BK234"/>
  <c r="BK229"/>
  <c r="BK219"/>
  <c r="BK210"/>
  <c r="BK201"/>
  <c r="BK190"/>
  <c r="J174"/>
  <c r="J150"/>
  <c r="J140"/>
  <c i="11" r="BK314"/>
  <c r="BK301"/>
  <c r="BK295"/>
  <c r="BK278"/>
  <c r="J264"/>
  <c r="J249"/>
  <c r="J238"/>
  <c r="BK222"/>
  <c r="J211"/>
  <c r="BK197"/>
  <c r="BK182"/>
  <c r="J173"/>
  <c r="J163"/>
  <c r="J146"/>
  <c r="J131"/>
  <c r="BK300"/>
  <c r="J293"/>
  <c r="BK283"/>
  <c r="BK261"/>
  <c r="BK246"/>
  <c r="BK229"/>
  <c r="J209"/>
  <c r="J197"/>
  <c r="J187"/>
  <c r="BK173"/>
  <c r="J161"/>
  <c r="BK149"/>
  <c r="BK140"/>
  <c r="J306"/>
  <c r="J291"/>
  <c r="BK282"/>
  <c r="BK249"/>
  <c r="J229"/>
  <c r="J221"/>
  <c r="BK209"/>
  <c r="J185"/>
  <c r="BK176"/>
  <c r="J154"/>
  <c i="12" r="J276"/>
  <c r="BK228"/>
  <c r="J156"/>
  <c r="BK189"/>
  <c r="BK291"/>
  <c r="BK255"/>
  <c r="J200"/>
  <c r="J161"/>
  <c i="13" r="J249"/>
  <c r="BK205"/>
  <c r="J161"/>
  <c r="BK272"/>
  <c r="J238"/>
  <c r="J200"/>
  <c r="BK138"/>
  <c r="J217"/>
  <c r="BK189"/>
  <c r="BK156"/>
  <c r="BK238"/>
  <c r="BK217"/>
  <c r="J156"/>
  <c i="14" r="BK378"/>
  <c r="BK340"/>
  <c r="J294"/>
  <c r="J286"/>
  <c r="J269"/>
  <c r="J249"/>
  <c r="J230"/>
  <c r="BK177"/>
  <c r="BK139"/>
  <c r="J378"/>
  <c r="BK356"/>
  <c r="J321"/>
  <c r="BK296"/>
  <c r="J257"/>
  <c r="BK230"/>
  <c r="BK211"/>
  <c r="J174"/>
  <c r="J157"/>
  <c r="J139"/>
  <c r="BK330"/>
  <c r="BK298"/>
  <c r="BK278"/>
  <c r="J244"/>
  <c r="J188"/>
  <c r="BK154"/>
  <c r="J356"/>
  <c r="BK327"/>
  <c r="BK303"/>
  <c r="J292"/>
  <c r="BK282"/>
  <c r="BK239"/>
  <c r="J217"/>
  <c r="J193"/>
  <c r="BK136"/>
  <c i="18" r="BK227"/>
  <c r="J186"/>
  <c r="J182"/>
  <c r="BK178"/>
  <c r="J172"/>
  <c r="J145"/>
  <c i="19" r="BK227"/>
  <c r="BK221"/>
  <c r="J211"/>
  <c r="J189"/>
  <c r="J170"/>
  <c r="BK136"/>
  <c r="BK216"/>
  <c r="J204"/>
  <c r="J199"/>
  <c r="J195"/>
  <c r="BK185"/>
  <c r="BK182"/>
  <c r="BK174"/>
  <c r="J152"/>
  <c r="J227"/>
  <c r="BK204"/>
  <c r="J196"/>
  <c r="BK192"/>
  <c r="J185"/>
  <c r="BK170"/>
  <c r="J156"/>
  <c r="BK140"/>
  <c r="BK130"/>
  <c r="J201"/>
  <c r="J178"/>
  <c r="BK160"/>
  <c i="20" r="J189"/>
  <c r="BK169"/>
  <c i="2" r="BK135"/>
  <c i="1" r="AS107"/>
  <c i="2" r="J153"/>
  <c r="J149"/>
  <c r="BK145"/>
  <c r="BK139"/>
  <c r="J133"/>
  <c i="1" r="AS113"/>
  <c i="2" r="J141"/>
  <c i="3" r="BK2342"/>
  <c r="J2301"/>
  <c r="J2270"/>
  <c r="J2259"/>
  <c r="J2229"/>
  <c r="BK2193"/>
  <c r="BK2159"/>
  <c r="BK2130"/>
  <c r="BK2107"/>
  <c r="J2101"/>
  <c r="BK2089"/>
  <c r="BK2078"/>
  <c r="J2057"/>
  <c r="J2032"/>
  <c r="J2022"/>
  <c r="J2010"/>
  <c r="J2003"/>
  <c r="BK1981"/>
  <c r="J1969"/>
  <c r="BK1957"/>
  <c r="BK1953"/>
  <c r="BK1943"/>
  <c r="BK1936"/>
  <c r="J1929"/>
  <c r="BK1916"/>
  <c r="BK1897"/>
  <c r="J1885"/>
  <c r="BK1874"/>
  <c r="J1861"/>
  <c r="J1838"/>
  <c r="J1825"/>
  <c r="J1801"/>
  <c r="J1772"/>
  <c r="BK1761"/>
  <c r="J2373"/>
  <c r="J2342"/>
  <c r="BK2305"/>
  <c r="BK2229"/>
  <c r="J2193"/>
  <c r="J2175"/>
  <c r="BK2133"/>
  <c r="BK2116"/>
  <c r="BK2099"/>
  <c r="J2092"/>
  <c r="J2078"/>
  <c r="J2063"/>
  <c r="BK2038"/>
  <c r="BK2022"/>
  <c r="BK2008"/>
  <c r="BK1983"/>
  <c r="J1968"/>
  <c r="J1798"/>
  <c r="BK1776"/>
  <c r="J1760"/>
  <c r="J1739"/>
  <c r="J1718"/>
  <c r="BK1698"/>
  <c r="J1662"/>
  <c r="J1638"/>
  <c r="BK1610"/>
  <c r="BK1582"/>
  <c r="J1544"/>
  <c r="BK1515"/>
  <c r="BK1484"/>
  <c r="J1476"/>
  <c r="J1471"/>
  <c r="BK1448"/>
  <c r="BK1440"/>
  <c r="BK1427"/>
  <c r="BK1396"/>
  <c r="BK1388"/>
  <c r="BK1368"/>
  <c r="J1323"/>
  <c r="J1294"/>
  <c r="J1265"/>
  <c r="J1224"/>
  <c r="BK1194"/>
  <c r="BK1179"/>
  <c r="BK1099"/>
  <c r="J985"/>
  <c r="BK936"/>
  <c r="J887"/>
  <c r="BK864"/>
  <c r="BK840"/>
  <c r="BK814"/>
  <c r="J754"/>
  <c r="J711"/>
  <c r="J668"/>
  <c r="J634"/>
  <c r="BK591"/>
  <c r="BK556"/>
  <c r="J475"/>
  <c r="BK372"/>
  <c r="BK304"/>
  <c r="BK284"/>
  <c r="BK240"/>
  <c r="BK214"/>
  <c r="BK162"/>
  <c r="J2264"/>
  <c r="BK2239"/>
  <c r="BK2190"/>
  <c r="J2168"/>
  <c r="J2139"/>
  <c r="J2127"/>
  <c r="J2116"/>
  <c r="BK2112"/>
  <c r="J2109"/>
  <c r="J2105"/>
  <c r="BK2063"/>
  <c r="BK2032"/>
  <c r="BK2014"/>
  <c r="BK2003"/>
  <c r="BK1972"/>
  <c r="BK1959"/>
  <c r="J1916"/>
  <c r="J1892"/>
  <c r="BK1855"/>
  <c r="BK1835"/>
  <c r="BK1785"/>
  <c r="J1761"/>
  <c r="J1722"/>
  <c r="BK1673"/>
  <c r="BK1654"/>
  <c r="J1643"/>
  <c r="BK1626"/>
  <c r="BK1600"/>
  <c r="BK1587"/>
  <c r="J1566"/>
  <c r="BK1544"/>
  <c r="BK1504"/>
  <c r="BK1311"/>
  <c r="BK1275"/>
  <c r="J1215"/>
  <c r="BK1136"/>
  <c r="J1109"/>
  <c r="BK1056"/>
  <c r="J1044"/>
  <c r="J976"/>
  <c r="J912"/>
  <c r="BK843"/>
  <c r="J621"/>
  <c r="BK596"/>
  <c r="J556"/>
  <c r="J489"/>
  <c r="J421"/>
  <c r="BK364"/>
  <c r="J324"/>
  <c r="BK296"/>
  <c r="J269"/>
  <c r="BK237"/>
  <c r="BK174"/>
  <c r="BK2494"/>
  <c r="BK2490"/>
  <c r="BK2477"/>
  <c r="BK2440"/>
  <c r="BK2428"/>
  <c r="J2414"/>
  <c r="J2388"/>
  <c r="J2376"/>
  <c r="BK1709"/>
  <c r="BK1684"/>
  <c r="BK1643"/>
  <c r="J1612"/>
  <c r="BK1593"/>
  <c r="J1579"/>
  <c r="J1554"/>
  <c r="J1515"/>
  <c r="BK1491"/>
  <c r="J1472"/>
  <c r="BK1467"/>
  <c r="BK1447"/>
  <c r="J1421"/>
  <c r="BK1406"/>
  <c r="BK1393"/>
  <c r="BK1372"/>
  <c r="J1361"/>
  <c r="BK1320"/>
  <c r="BK1262"/>
  <c r="J1227"/>
  <c r="BK1188"/>
  <c r="BK1151"/>
  <c r="BK1106"/>
  <c r="BK1061"/>
  <c r="BK988"/>
  <c r="BK912"/>
  <c r="BK850"/>
  <c r="J823"/>
  <c r="BK769"/>
  <c r="BK736"/>
  <c r="BK720"/>
  <c r="BK708"/>
  <c r="BK690"/>
  <c r="BK640"/>
  <c r="BK621"/>
  <c r="J591"/>
  <c r="J537"/>
  <c r="J467"/>
  <c r="BK424"/>
  <c r="J375"/>
  <c r="J352"/>
  <c r="J334"/>
  <c r="BK318"/>
  <c r="BK260"/>
  <c r="J240"/>
  <c r="BK208"/>
  <c i="4" r="J459"/>
  <c r="BK451"/>
  <c r="BK436"/>
  <c r="BK422"/>
  <c r="BK395"/>
  <c r="J364"/>
  <c r="BK347"/>
  <c r="BK324"/>
  <c r="J297"/>
  <c r="J278"/>
  <c r="BK212"/>
  <c r="J189"/>
  <c r="J177"/>
  <c r="BK161"/>
  <c r="BK131"/>
  <c r="J457"/>
  <c r="BK449"/>
  <c r="J436"/>
  <c r="BK428"/>
  <c r="J390"/>
  <c r="J369"/>
  <c r="J338"/>
  <c r="J313"/>
  <c r="J262"/>
  <c r="BK227"/>
  <c r="J215"/>
  <c r="J193"/>
  <c r="J183"/>
  <c r="J150"/>
  <c r="BK135"/>
  <c r="J401"/>
  <c r="BK377"/>
  <c r="J359"/>
  <c r="BK338"/>
  <c r="BK309"/>
  <c r="J280"/>
  <c r="BK249"/>
  <c r="J224"/>
  <c r="J209"/>
  <c r="J195"/>
  <c r="BK185"/>
  <c r="BK169"/>
  <c r="BK157"/>
  <c r="J131"/>
  <c r="BK406"/>
  <c r="J384"/>
  <c r="BK334"/>
  <c r="BK300"/>
  <c r="BK278"/>
  <c r="BK266"/>
  <c r="BK251"/>
  <c r="BK235"/>
  <c r="J221"/>
  <c r="J191"/>
  <c r="J161"/>
  <c r="BK141"/>
  <c i="5" r="J383"/>
  <c r="BK348"/>
  <c r="J332"/>
  <c r="BK307"/>
  <c r="BK271"/>
  <c r="J252"/>
  <c r="J232"/>
  <c r="J173"/>
  <c r="BK154"/>
  <c r="J145"/>
  <c r="J400"/>
  <c r="J390"/>
  <c r="BK366"/>
  <c r="J356"/>
  <c r="J324"/>
  <c r="BK303"/>
  <c r="J287"/>
  <c r="J269"/>
  <c r="BK261"/>
  <c r="J254"/>
  <c r="BK178"/>
  <c r="BK164"/>
  <c r="J147"/>
  <c r="J133"/>
  <c r="J402"/>
  <c r="BK394"/>
  <c r="BK379"/>
  <c r="J351"/>
  <c r="J303"/>
  <c r="BK252"/>
  <c r="BK229"/>
  <c r="BK205"/>
  <c r="BK166"/>
  <c r="BK143"/>
  <c r="J130"/>
  <c r="BK398"/>
  <c r="J381"/>
  <c r="J363"/>
  <c r="J346"/>
  <c r="J326"/>
  <c r="J310"/>
  <c r="J266"/>
  <c r="J242"/>
  <c r="BK238"/>
  <c r="BK210"/>
  <c r="J205"/>
  <c r="J176"/>
  <c r="J159"/>
  <c i="6" r="J523"/>
  <c r="J500"/>
  <c r="BK488"/>
  <c r="BK476"/>
  <c r="BK452"/>
  <c r="BK445"/>
  <c r="BK424"/>
  <c r="BK415"/>
  <c r="J375"/>
  <c r="BK297"/>
  <c r="BK286"/>
  <c r="J267"/>
  <c r="J242"/>
  <c r="BK216"/>
  <c r="J190"/>
  <c r="BK142"/>
  <c r="BK500"/>
  <c r="J478"/>
  <c r="J445"/>
  <c r="J427"/>
  <c r="J414"/>
  <c r="J399"/>
  <c r="J381"/>
  <c r="J369"/>
  <c r="J325"/>
  <c r="J301"/>
  <c r="J294"/>
  <c r="J286"/>
  <c r="J275"/>
  <c r="J249"/>
  <c r="J218"/>
  <c r="BK190"/>
  <c r="J161"/>
  <c r="BK138"/>
  <c r="BK513"/>
  <c r="J495"/>
  <c r="J464"/>
  <c r="BK442"/>
  <c r="BK399"/>
  <c r="J360"/>
  <c r="BK349"/>
  <c r="J329"/>
  <c r="BK288"/>
  <c r="BK265"/>
  <c r="BK226"/>
  <c r="J199"/>
  <c r="BK165"/>
  <c r="BK146"/>
  <c r="J504"/>
  <c r="BK495"/>
  <c r="BK470"/>
  <c r="BK459"/>
  <c r="BK441"/>
  <c r="J404"/>
  <c r="BK381"/>
  <c r="J366"/>
  <c r="BK356"/>
  <c r="BK316"/>
  <c r="J290"/>
  <c r="BK281"/>
  <c r="J261"/>
  <c r="BK249"/>
  <c r="J226"/>
  <c r="J181"/>
  <c i="7" r="J567"/>
  <c r="J555"/>
  <c r="J552"/>
  <c r="J546"/>
  <c r="J540"/>
  <c r="J534"/>
  <c r="J522"/>
  <c r="BK510"/>
  <c r="J504"/>
  <c r="BK492"/>
  <c r="BK479"/>
  <c r="BK468"/>
  <c r="J454"/>
  <c r="J428"/>
  <c r="BK421"/>
  <c r="J407"/>
  <c r="BK365"/>
  <c r="J336"/>
  <c r="J324"/>
  <c r="J301"/>
  <c r="BK264"/>
  <c r="BK241"/>
  <c r="BK199"/>
  <c r="J551"/>
  <c r="J539"/>
  <c r="BK531"/>
  <c r="J527"/>
  <c r="J520"/>
  <c r="J514"/>
  <c r="BK490"/>
  <c r="J477"/>
  <c r="BK460"/>
  <c r="J444"/>
  <c r="BK434"/>
  <c r="BK405"/>
  <c r="BK395"/>
  <c r="BK378"/>
  <c r="BK346"/>
  <c r="BK332"/>
  <c r="BK322"/>
  <c r="J310"/>
  <c r="BK293"/>
  <c r="BK287"/>
  <c r="J269"/>
  <c r="J246"/>
  <c r="BK226"/>
  <c r="J209"/>
  <c r="J187"/>
  <c r="J165"/>
  <c r="J150"/>
  <c r="BK561"/>
  <c r="BK543"/>
  <c r="BK514"/>
  <c r="J496"/>
  <c r="BK471"/>
  <c r="BK454"/>
  <c r="J448"/>
  <c r="BK431"/>
  <c r="BK416"/>
  <c r="J403"/>
  <c r="J396"/>
  <c r="J378"/>
  <c r="BK363"/>
  <c r="J326"/>
  <c r="J306"/>
  <c r="J287"/>
  <c r="BK269"/>
  <c r="BK249"/>
  <c r="J232"/>
  <c r="BK209"/>
  <c r="J162"/>
  <c r="BK150"/>
  <c r="BK137"/>
  <c r="BK566"/>
  <c r="BK555"/>
  <c r="J490"/>
  <c r="J468"/>
  <c r="BK448"/>
  <c r="J431"/>
  <c r="BK401"/>
  <c r="J393"/>
  <c r="J373"/>
  <c r="BK357"/>
  <c r="J341"/>
  <c r="J332"/>
  <c r="BK319"/>
  <c r="BK298"/>
  <c r="BK284"/>
  <c r="BK268"/>
  <c r="BK256"/>
  <c r="J241"/>
  <c r="BK202"/>
  <c r="J190"/>
  <c r="BK162"/>
  <c r="BK152"/>
  <c r="J129"/>
  <c i="8" r="J203"/>
  <c r="J181"/>
  <c r="BK159"/>
  <c r="J204"/>
  <c r="J184"/>
  <c r="J170"/>
  <c r="BK150"/>
  <c r="J137"/>
  <c r="BK200"/>
  <c r="J189"/>
  <c r="BK181"/>
  <c r="BK164"/>
  <c r="BK145"/>
  <c r="BK206"/>
  <c r="BK190"/>
  <c r="BK167"/>
  <c r="J140"/>
  <c r="J125"/>
  <c i="9" r="J345"/>
  <c r="J328"/>
  <c r="J315"/>
  <c r="J295"/>
  <c r="J287"/>
  <c r="BK262"/>
  <c r="BK253"/>
  <c r="J223"/>
  <c r="BK217"/>
  <c r="BK194"/>
  <c r="BK185"/>
  <c r="BK167"/>
  <c r="J140"/>
  <c r="BK370"/>
  <c r="BK364"/>
  <c r="J359"/>
  <c r="J351"/>
  <c r="BK341"/>
  <c r="BK325"/>
  <c r="BK319"/>
  <c r="BK295"/>
  <c r="BK281"/>
  <c r="J267"/>
  <c r="J253"/>
  <c r="J243"/>
  <c r="BK219"/>
  <c r="BK203"/>
  <c r="BK189"/>
  <c r="J174"/>
  <c r="J146"/>
  <c r="BK131"/>
  <c r="BK164"/>
  <c r="J151"/>
  <c r="J370"/>
  <c r="BK365"/>
  <c r="BK351"/>
  <c r="BK344"/>
  <c r="BK328"/>
  <c r="J312"/>
  <c r="J284"/>
  <c r="BK271"/>
  <c r="BK250"/>
  <c r="BK239"/>
  <c r="J221"/>
  <c r="BK206"/>
  <c r="J189"/>
  <c r="J185"/>
  <c r="BK170"/>
  <c r="BK148"/>
  <c r="BK135"/>
  <c i="10" r="J262"/>
  <c r="BK233"/>
  <c r="BK222"/>
  <c r="BK193"/>
  <c r="BK181"/>
  <c r="J154"/>
  <c r="BK262"/>
  <c r="J233"/>
  <c r="J226"/>
  <c r="BK207"/>
  <c r="BK179"/>
  <c r="J167"/>
  <c r="BK265"/>
  <c r="J254"/>
  <c r="J238"/>
  <c r="BK226"/>
  <c r="J219"/>
  <c r="BK206"/>
  <c r="BK188"/>
  <c r="J170"/>
  <c r="J157"/>
  <c r="J130"/>
  <c r="BK252"/>
  <c r="BK238"/>
  <c r="BK230"/>
  <c r="BK220"/>
  <c r="J215"/>
  <c r="J206"/>
  <c r="BK196"/>
  <c r="BK183"/>
  <c r="BK160"/>
  <c r="BK127"/>
  <c i="11" r="J300"/>
  <c r="J282"/>
  <c r="J272"/>
  <c r="J255"/>
  <c r="BK244"/>
  <c r="BK232"/>
  <c r="BK221"/>
  <c r="BK206"/>
  <c r="BK192"/>
  <c r="J178"/>
  <c r="BK165"/>
  <c r="BK152"/>
  <c r="J141"/>
  <c r="BK317"/>
  <c r="J309"/>
  <c r="J288"/>
  <c r="BK272"/>
  <c r="BK257"/>
  <c r="J241"/>
  <c r="BK219"/>
  <c r="BK201"/>
  <c r="J192"/>
  <c r="BK185"/>
  <c r="BK167"/>
  <c r="BK154"/>
  <c r="BK146"/>
  <c r="J134"/>
  <c r="J301"/>
  <c r="J283"/>
  <c r="J269"/>
  <c r="J252"/>
  <c r="BK227"/>
  <c r="J219"/>
  <c r="J204"/>
  <c r="J182"/>
  <c r="J167"/>
  <c r="J140"/>
  <c i="12" r="BK268"/>
  <c r="BK241"/>
  <c r="J225"/>
  <c r="BK167"/>
  <c r="J280"/>
  <c r="BK212"/>
  <c r="BK200"/>
  <c r="J167"/>
  <c r="J291"/>
  <c r="J268"/>
  <c r="BK222"/>
  <c r="J172"/>
  <c r="J132"/>
  <c r="BK265"/>
  <c r="BK209"/>
  <c r="BK178"/>
  <c r="BK132"/>
  <c i="13" r="J226"/>
  <c r="J189"/>
  <c r="BK167"/>
  <c r="J272"/>
  <c r="BK246"/>
  <c r="J205"/>
  <c r="J132"/>
  <c r="BK249"/>
  <c r="BK200"/>
  <c r="J178"/>
  <c r="J150"/>
  <c r="BK232"/>
  <c r="J212"/>
  <c i="14" r="BK384"/>
  <c r="J348"/>
  <c r="J303"/>
  <c r="BK287"/>
  <c r="BK281"/>
  <c r="BK244"/>
  <c r="J211"/>
  <c r="BK160"/>
  <c r="J373"/>
  <c r="J336"/>
  <c r="J317"/>
  <c r="J278"/>
  <c r="J254"/>
  <c r="J226"/>
  <c r="J206"/>
  <c r="J160"/>
  <c r="BK142"/>
  <c r="J327"/>
  <c r="J307"/>
  <c r="BK272"/>
  <c r="BK220"/>
  <c r="BK185"/>
  <c r="J164"/>
  <c r="BK360"/>
  <c r="BK336"/>
  <c r="J300"/>
  <c r="J296"/>
  <c r="J287"/>
  <c r="J264"/>
  <c r="J223"/>
  <c r="BK206"/>
  <c r="BK157"/>
  <c i="15" r="J174"/>
  <c r="BK156"/>
  <c r="BK145"/>
  <c r="J139"/>
  <c r="BK139"/>
  <c r="BK133"/>
  <c r="BK159"/>
  <c r="J150"/>
  <c r="J145"/>
  <c r="J129"/>
  <c i="16" r="BK213"/>
  <c r="J210"/>
  <c r="J207"/>
  <c r="J195"/>
  <c r="BK192"/>
  <c r="J189"/>
  <c r="BK181"/>
  <c r="J177"/>
  <c r="BK169"/>
  <c r="J136"/>
  <c r="BK220"/>
  <c r="BK210"/>
  <c r="J200"/>
  <c r="J212"/>
  <c r="J203"/>
  <c r="BK163"/>
  <c r="BK149"/>
  <c r="J129"/>
  <c i="17" r="J319"/>
  <c r="J297"/>
  <c r="BK280"/>
  <c r="J272"/>
  <c r="J251"/>
  <c r="J239"/>
  <c r="J214"/>
  <c r="BK163"/>
  <c r="BK146"/>
  <c r="BK313"/>
  <c r="J301"/>
  <c r="J292"/>
  <c r="J275"/>
  <c r="J268"/>
  <c r="BK256"/>
  <c r="J210"/>
  <c r="BK190"/>
  <c r="BK170"/>
  <c r="J129"/>
  <c r="J324"/>
  <c r="BK319"/>
  <c r="J313"/>
  <c r="BK305"/>
  <c r="BK297"/>
  <c r="BK286"/>
  <c r="J277"/>
  <c r="BK270"/>
  <c r="J261"/>
  <c r="BK244"/>
  <c r="J232"/>
  <c r="BK217"/>
  <c r="J199"/>
  <c r="J184"/>
  <c r="J156"/>
  <c r="J196"/>
  <c r="J170"/>
  <c r="J153"/>
  <c r="BK133"/>
  <c i="18" r="BK240"/>
  <c r="J219"/>
  <c r="J212"/>
  <c r="J164"/>
  <c r="BK134"/>
  <c r="BK244"/>
  <c r="BK225"/>
  <c r="BK222"/>
  <c r="J220"/>
  <c r="J197"/>
  <c r="BK172"/>
  <c r="J168"/>
  <c r="BK145"/>
  <c r="J141"/>
  <c r="BK137"/>
  <c r="J134"/>
  <c r="BK131"/>
  <c r="BK128"/>
  <c r="BK253"/>
  <c r="J248"/>
  <c r="J244"/>
  <c r="J240"/>
  <c r="BK229"/>
  <c r="J222"/>
  <c r="BK218"/>
  <c r="J215"/>
  <c r="BK212"/>
  <c r="J208"/>
  <c r="BK201"/>
  <c r="BK197"/>
  <c r="BK193"/>
  <c r="BK186"/>
  <c r="BK182"/>
  <c r="J178"/>
  <c r="J158"/>
  <c r="BK151"/>
  <c r="J131"/>
  <c i="19" r="BK224"/>
  <c r="J216"/>
  <c r="J207"/>
  <c r="J174"/>
  <c r="J140"/>
  <c r="J221"/>
  <c r="BK211"/>
  <c r="BK201"/>
  <c r="BK196"/>
  <c r="J192"/>
  <c r="BK184"/>
  <c r="BK178"/>
  <c r="J160"/>
  <c r="BK133"/>
  <c r="J224"/>
  <c r="BK199"/>
  <c r="BK195"/>
  <c r="BK189"/>
  <c r="J184"/>
  <c r="J166"/>
  <c r="J146"/>
  <c r="J133"/>
  <c r="BK207"/>
  <c r="J182"/>
  <c r="BK166"/>
  <c r="BK156"/>
  <c r="BK152"/>
  <c r="BK146"/>
  <c r="J130"/>
  <c i="20" r="BK199"/>
  <c r="J197"/>
  <c r="BK181"/>
  <c r="J169"/>
  <c r="BK138"/>
  <c r="BK130"/>
  <c r="J194"/>
  <c r="J184"/>
  <c r="J158"/>
  <c r="BK152"/>
  <c r="J141"/>
  <c r="BK135"/>
  <c r="BK132"/>
  <c r="BK197"/>
  <c r="BK184"/>
  <c r="J178"/>
  <c r="BK166"/>
  <c r="BK163"/>
  <c r="BK158"/>
  <c r="J155"/>
  <c r="J152"/>
  <c r="J149"/>
  <c r="BK143"/>
  <c r="J130"/>
  <c r="J127"/>
  <c r="J199"/>
  <c r="BK189"/>
  <c r="J187"/>
  <c r="BK178"/>
  <c r="BK173"/>
  <c r="J146"/>
  <c r="J132"/>
  <c i="21" r="BK175"/>
  <c r="J170"/>
  <c r="BK167"/>
  <c r="BK164"/>
  <c r="BK159"/>
  <c r="J155"/>
  <c r="BK149"/>
  <c r="J173"/>
  <c r="BK152"/>
  <c r="J149"/>
  <c r="BK146"/>
  <c r="J178"/>
  <c r="J164"/>
  <c r="BK155"/>
  <c r="J152"/>
  <c r="BK141"/>
  <c r="J139"/>
  <c r="J135"/>
  <c r="J133"/>
  <c r="J130"/>
  <c r="BK127"/>
  <c r="BK178"/>
  <c r="BK173"/>
  <c r="J167"/>
  <c r="J146"/>
  <c r="BK139"/>
  <c r="BK135"/>
  <c r="BK133"/>
  <c i="2" l="1" r="T122"/>
  <c r="T121"/>
  <c i="3" r="BK161"/>
  <c r="J161"/>
  <c r="J101"/>
  <c r="R226"/>
  <c r="R259"/>
  <c r="P295"/>
  <c r="T317"/>
  <c r="P333"/>
  <c r="P517"/>
  <c r="P876"/>
  <c r="T966"/>
  <c r="P1098"/>
  <c r="T1249"/>
  <c r="P1364"/>
  <c r="R1405"/>
  <c r="T1443"/>
  <c r="T1497"/>
  <c r="R1560"/>
  <c r="P1653"/>
  <c r="R1747"/>
  <c r="T1764"/>
  <c r="T1775"/>
  <c r="P1788"/>
  <c r="P1847"/>
  <c r="BK1873"/>
  <c r="J1873"/>
  <c r="J128"/>
  <c r="P2031"/>
  <c r="T2121"/>
  <c r="BK2174"/>
  <c r="J2174"/>
  <c r="J131"/>
  <c r="BK2232"/>
  <c r="J2232"/>
  <c r="J132"/>
  <c r="P2269"/>
  <c r="P2379"/>
  <c r="T2447"/>
  <c r="T2489"/>
  <c i="4" r="T130"/>
  <c r="R160"/>
  <c r="BK230"/>
  <c r="J230"/>
  <c r="J102"/>
  <c r="BK265"/>
  <c r="J265"/>
  <c r="J103"/>
  <c r="R337"/>
  <c r="P411"/>
  <c r="T448"/>
  <c i="5" r="P129"/>
  <c r="P241"/>
  <c r="P297"/>
  <c r="P342"/>
  <c r="R369"/>
  <c r="T387"/>
  <c i="6" r="BK133"/>
  <c r="J133"/>
  <c r="J100"/>
  <c r="BK164"/>
  <c r="J164"/>
  <c r="J101"/>
  <c r="P176"/>
  <c r="R198"/>
  <c r="T308"/>
  <c r="R420"/>
  <c r="T430"/>
  <c r="BK512"/>
  <c r="J512"/>
  <c r="J109"/>
  <c i="7" r="P125"/>
  <c r="P124"/>
  <c r="BK547"/>
  <c r="J547"/>
  <c r="J101"/>
  <c i="8" r="P124"/>
  <c r="P123"/>
  <c r="P122"/>
  <c i="1" r="AU103"/>
  <c i="9" r="P127"/>
  <c r="R147"/>
  <c r="BK296"/>
  <c r="J296"/>
  <c r="J102"/>
  <c r="T352"/>
  <c i="10" r="BK126"/>
  <c r="J126"/>
  <c r="J100"/>
  <c r="R240"/>
  <c r="T259"/>
  <c i="11" r="R130"/>
  <c r="BK157"/>
  <c r="J157"/>
  <c r="J101"/>
  <c r="T172"/>
  <c r="BK181"/>
  <c r="J181"/>
  <c r="J103"/>
  <c r="P223"/>
  <c r="P303"/>
  <c r="P313"/>
  <c i="12" r="P131"/>
  <c r="R194"/>
  <c r="BK231"/>
  <c r="J231"/>
  <c r="J102"/>
  <c i="13" r="T131"/>
  <c r="R194"/>
  <c r="BK225"/>
  <c r="J225"/>
  <c r="J102"/>
  <c i="14" r="BK135"/>
  <c r="R163"/>
  <c r="P210"/>
  <c r="BK229"/>
  <c r="J229"/>
  <c r="J105"/>
  <c r="P248"/>
  <c r="T263"/>
  <c r="T277"/>
  <c r="R339"/>
  <c r="R377"/>
  <c i="15" r="P125"/>
  <c r="P124"/>
  <c r="P123"/>
  <c i="1" r="AU112"/>
  <c i="16" r="P128"/>
  <c r="BK180"/>
  <c r="J180"/>
  <c r="J102"/>
  <c r="T188"/>
  <c i="17" r="T128"/>
  <c r="R201"/>
  <c r="BK209"/>
  <c r="J209"/>
  <c r="J102"/>
  <c r="R231"/>
  <c r="P320"/>
  <c i="18" r="R127"/>
  <c r="T185"/>
  <c r="BK207"/>
  <c r="J207"/>
  <c r="J102"/>
  <c i="19" r="BK129"/>
  <c r="J129"/>
  <c r="J100"/>
  <c r="BK173"/>
  <c r="J173"/>
  <c r="J101"/>
  <c r="R181"/>
  <c r="BK220"/>
  <c r="J220"/>
  <c r="J105"/>
  <c i="20" r="P126"/>
  <c r="P125"/>
  <c r="T162"/>
  <c r="T161"/>
  <c i="21" r="R126"/>
  <c r="R125"/>
  <c i="2" r="P122"/>
  <c r="P121"/>
  <c i="1" r="AU96"/>
  <c i="3" r="R161"/>
  <c r="BK226"/>
  <c r="J226"/>
  <c r="J102"/>
  <c r="T259"/>
  <c r="R295"/>
  <c r="BK317"/>
  <c r="J317"/>
  <c r="J106"/>
  <c r="R333"/>
  <c r="R517"/>
  <c r="BK876"/>
  <c r="J876"/>
  <c r="J109"/>
  <c r="P966"/>
  <c r="BK1098"/>
  <c r="J1098"/>
  <c r="J112"/>
  <c r="P1249"/>
  <c r="R1364"/>
  <c r="P1405"/>
  <c r="P1443"/>
  <c r="BK1497"/>
  <c r="J1497"/>
  <c r="J120"/>
  <c r="P1560"/>
  <c r="T1653"/>
  <c r="T1747"/>
  <c r="P1764"/>
  <c r="R1775"/>
  <c r="T1788"/>
  <c r="T1847"/>
  <c r="T1873"/>
  <c r="BK2031"/>
  <c r="J2031"/>
  <c r="J129"/>
  <c r="P2121"/>
  <c r="R2174"/>
  <c r="P2232"/>
  <c r="T2269"/>
  <c r="R2379"/>
  <c r="R2447"/>
  <c r="R2489"/>
  <c i="4" r="R130"/>
  <c r="BK160"/>
  <c r="J160"/>
  <c r="J101"/>
  <c r="R230"/>
  <c r="T265"/>
  <c r="BK337"/>
  <c r="J337"/>
  <c r="J104"/>
  <c r="T411"/>
  <c r="P448"/>
  <c i="5" r="T129"/>
  <c r="R241"/>
  <c r="R297"/>
  <c r="R342"/>
  <c r="T369"/>
  <c r="R387"/>
  <c i="6" r="T133"/>
  <c r="R164"/>
  <c r="BK176"/>
  <c r="J176"/>
  <c r="J104"/>
  <c r="P198"/>
  <c r="BK308"/>
  <c r="J308"/>
  <c r="J106"/>
  <c r="BK420"/>
  <c r="J420"/>
  <c r="J107"/>
  <c r="P430"/>
  <c r="P512"/>
  <c i="7" r="BK125"/>
  <c r="J125"/>
  <c r="J100"/>
  <c r="R547"/>
  <c i="8" r="T124"/>
  <c r="T123"/>
  <c r="T122"/>
  <c i="9" r="T127"/>
  <c r="P147"/>
  <c r="R296"/>
  <c r="BK352"/>
  <c r="J352"/>
  <c r="J103"/>
  <c i="10" r="T126"/>
  <c r="P240"/>
  <c r="BK259"/>
  <c r="J259"/>
  <c r="J102"/>
  <c i="11" r="P130"/>
  <c r="R157"/>
  <c r="P172"/>
  <c r="R181"/>
  <c r="R223"/>
  <c r="R303"/>
  <c r="R313"/>
  <c i="12" r="BK131"/>
  <c r="J131"/>
  <c r="J100"/>
  <c r="T194"/>
  <c r="R231"/>
  <c i="13" r="P131"/>
  <c r="T194"/>
  <c r="R225"/>
  <c i="14" r="P135"/>
  <c r="T163"/>
  <c r="R210"/>
  <c r="R229"/>
  <c r="T248"/>
  <c r="R263"/>
  <c r="P277"/>
  <c r="BK339"/>
  <c r="J339"/>
  <c r="J109"/>
  <c r="BK377"/>
  <c r="J377"/>
  <c r="J110"/>
  <c i="15" r="BK125"/>
  <c r="J125"/>
  <c r="J100"/>
  <c i="16" r="T128"/>
  <c r="T127"/>
  <c r="T126"/>
  <c r="T180"/>
  <c r="BK188"/>
  <c r="J188"/>
  <c r="J103"/>
  <c i="17" r="BK128"/>
  <c r="J128"/>
  <c r="J100"/>
  <c r="BK201"/>
  <c r="J201"/>
  <c r="J101"/>
  <c r="P209"/>
  <c r="T231"/>
  <c r="T320"/>
  <c i="18" r="BK127"/>
  <c r="J127"/>
  <c r="J100"/>
  <c r="BK185"/>
  <c r="J185"/>
  <c r="J101"/>
  <c r="P207"/>
  <c i="19" r="T129"/>
  <c r="T173"/>
  <c r="T181"/>
  <c r="T220"/>
  <c r="T219"/>
  <c i="20" r="T126"/>
  <c r="T125"/>
  <c r="T124"/>
  <c r="P162"/>
  <c r="P161"/>
  <c i="21" r="BK126"/>
  <c r="J126"/>
  <c r="J100"/>
  <c r="T126"/>
  <c r="T125"/>
  <c r="R145"/>
  <c r="R144"/>
  <c i="2" r="R122"/>
  <c r="R121"/>
  <c i="3" r="T161"/>
  <c r="T226"/>
  <c r="P259"/>
  <c r="T295"/>
  <c r="P317"/>
  <c r="P316"/>
  <c r="T333"/>
  <c r="BK517"/>
  <c r="J517"/>
  <c r="J108"/>
  <c r="T876"/>
  <c r="BK966"/>
  <c r="J966"/>
  <c r="J111"/>
  <c r="R1098"/>
  <c r="BK1249"/>
  <c r="J1249"/>
  <c r="J113"/>
  <c r="T1364"/>
  <c r="T1405"/>
  <c r="T1404"/>
  <c r="BK1443"/>
  <c r="J1443"/>
  <c r="J117"/>
  <c r="R1497"/>
  <c r="BK1560"/>
  <c r="J1560"/>
  <c r="J121"/>
  <c r="R1653"/>
  <c r="P1747"/>
  <c r="BK1764"/>
  <c r="J1764"/>
  <c r="J124"/>
  <c r="BK1775"/>
  <c r="J1775"/>
  <c r="J125"/>
  <c r="BK1788"/>
  <c r="J1788"/>
  <c r="J126"/>
  <c r="BK1847"/>
  <c r="J1847"/>
  <c r="J127"/>
  <c r="P1873"/>
  <c r="T2031"/>
  <c r="R2121"/>
  <c r="P2174"/>
  <c r="R2232"/>
  <c r="R2269"/>
  <c r="BK2379"/>
  <c r="J2379"/>
  <c r="J134"/>
  <c r="P2447"/>
  <c r="BK2489"/>
  <c r="J2489"/>
  <c r="J136"/>
  <c i="4" r="P130"/>
  <c r="T160"/>
  <c r="P230"/>
  <c r="P265"/>
  <c r="P337"/>
  <c r="R411"/>
  <c r="R448"/>
  <c i="5" r="BK129"/>
  <c r="J129"/>
  <c r="J100"/>
  <c r="BK241"/>
  <c r="J241"/>
  <c r="J101"/>
  <c r="BK297"/>
  <c r="J297"/>
  <c r="J102"/>
  <c r="BK342"/>
  <c r="J342"/>
  <c r="J103"/>
  <c r="BK369"/>
  <c r="J369"/>
  <c r="J104"/>
  <c r="P369"/>
  <c r="P387"/>
  <c i="6" r="P133"/>
  <c r="P132"/>
  <c r="P164"/>
  <c r="T176"/>
  <c r="T198"/>
  <c r="P308"/>
  <c r="P420"/>
  <c r="BK430"/>
  <c r="J430"/>
  <c r="J108"/>
  <c r="R512"/>
  <c i="7" r="R125"/>
  <c r="R124"/>
  <c r="R123"/>
  <c r="P547"/>
  <c i="8" r="R124"/>
  <c r="R123"/>
  <c r="R122"/>
  <c i="9" r="BK127"/>
  <c r="J127"/>
  <c r="J100"/>
  <c r="BK147"/>
  <c r="J147"/>
  <c r="J101"/>
  <c r="P296"/>
  <c r="R352"/>
  <c i="10" r="P126"/>
  <c r="P125"/>
  <c r="P124"/>
  <c i="1" r="AU105"/>
  <c i="10" r="T240"/>
  <c r="P259"/>
  <c i="11" r="BK130"/>
  <c r="J130"/>
  <c r="J100"/>
  <c r="P157"/>
  <c r="BK172"/>
  <c r="J172"/>
  <c r="J102"/>
  <c r="T181"/>
  <c r="BK223"/>
  <c r="J223"/>
  <c r="J104"/>
  <c r="BK303"/>
  <c r="J303"/>
  <c r="J105"/>
  <c r="BK313"/>
  <c r="J313"/>
  <c r="J106"/>
  <c i="12" r="R131"/>
  <c r="R130"/>
  <c r="R129"/>
  <c r="BK194"/>
  <c r="J194"/>
  <c r="J101"/>
  <c r="P231"/>
  <c i="13" r="R131"/>
  <c r="R130"/>
  <c r="R129"/>
  <c r="BK194"/>
  <c r="J194"/>
  <c r="J101"/>
  <c r="P225"/>
  <c i="14" r="R135"/>
  <c r="R134"/>
  <c r="BK163"/>
  <c r="J163"/>
  <c r="J102"/>
  <c r="T210"/>
  <c r="T209"/>
  <c r="T229"/>
  <c r="R248"/>
  <c r="P263"/>
  <c r="R277"/>
  <c r="T339"/>
  <c r="T377"/>
  <c i="15" r="T125"/>
  <c r="T124"/>
  <c r="T123"/>
  <c i="16" r="BK128"/>
  <c r="J128"/>
  <c r="J100"/>
  <c r="P180"/>
  <c r="P188"/>
  <c i="17" r="R128"/>
  <c r="T201"/>
  <c r="T209"/>
  <c r="P231"/>
  <c r="R320"/>
  <c i="18" r="T127"/>
  <c r="P185"/>
  <c r="R207"/>
  <c i="19" r="R129"/>
  <c r="P173"/>
  <c r="P181"/>
  <c r="R220"/>
  <c r="R219"/>
  <c i="20" r="R126"/>
  <c r="R125"/>
  <c r="BK162"/>
  <c r="J162"/>
  <c r="J102"/>
  <c i="21" r="P126"/>
  <c r="P125"/>
  <c r="T145"/>
  <c r="T144"/>
  <c i="2" r="BK122"/>
  <c r="J122"/>
  <c r="J99"/>
  <c i="3" r="P161"/>
  <c r="P160"/>
  <c r="P226"/>
  <c r="BK259"/>
  <c r="BK295"/>
  <c r="J295"/>
  <c r="J104"/>
  <c r="R317"/>
  <c r="R316"/>
  <c r="BK333"/>
  <c r="J333"/>
  <c r="J107"/>
  <c r="T517"/>
  <c r="R876"/>
  <c r="R966"/>
  <c r="T1098"/>
  <c r="R1249"/>
  <c r="BK1364"/>
  <c r="J1364"/>
  <c r="J114"/>
  <c r="BK1405"/>
  <c r="J1405"/>
  <c r="J116"/>
  <c r="R1443"/>
  <c r="P1497"/>
  <c r="T1560"/>
  <c r="BK1653"/>
  <c r="J1653"/>
  <c r="J122"/>
  <c r="BK1747"/>
  <c r="J1747"/>
  <c r="J123"/>
  <c r="R1764"/>
  <c r="P1775"/>
  <c r="R1788"/>
  <c r="R1847"/>
  <c r="R1873"/>
  <c r="R2031"/>
  <c r="BK2121"/>
  <c r="J2121"/>
  <c r="J130"/>
  <c r="T2174"/>
  <c r="T2232"/>
  <c r="BK2269"/>
  <c r="J2269"/>
  <c r="J133"/>
  <c r="T2379"/>
  <c r="BK2447"/>
  <c r="J2447"/>
  <c r="J135"/>
  <c r="P2489"/>
  <c i="4" r="BK130"/>
  <c r="J130"/>
  <c r="J100"/>
  <c r="P160"/>
  <c r="T230"/>
  <c r="R265"/>
  <c r="T337"/>
  <c r="BK411"/>
  <c r="J411"/>
  <c r="J105"/>
  <c r="BK448"/>
  <c r="J448"/>
  <c r="J106"/>
  <c i="5" r="R129"/>
  <c r="R128"/>
  <c r="R127"/>
  <c r="T241"/>
  <c r="T297"/>
  <c r="T342"/>
  <c r="BK387"/>
  <c r="J387"/>
  <c r="J105"/>
  <c i="6" r="R133"/>
  <c r="R132"/>
  <c r="T164"/>
  <c r="R176"/>
  <c r="BK198"/>
  <c r="J198"/>
  <c r="J105"/>
  <c r="R308"/>
  <c r="T420"/>
  <c r="R430"/>
  <c r="T512"/>
  <c i="7" r="T125"/>
  <c r="T124"/>
  <c r="T123"/>
  <c r="T547"/>
  <c i="8" r="BK124"/>
  <c r="J124"/>
  <c r="J100"/>
  <c i="9" r="R127"/>
  <c r="R126"/>
  <c r="R125"/>
  <c r="T147"/>
  <c r="T296"/>
  <c r="P352"/>
  <c i="10" r="R126"/>
  <c r="R125"/>
  <c r="R124"/>
  <c r="BK240"/>
  <c r="J240"/>
  <c r="J101"/>
  <c r="R259"/>
  <c i="11" r="T130"/>
  <c r="T157"/>
  <c r="R172"/>
  <c r="P181"/>
  <c r="T223"/>
  <c r="T303"/>
  <c r="T313"/>
  <c i="12" r="T131"/>
  <c r="P194"/>
  <c r="T231"/>
  <c i="13" r="BK131"/>
  <c r="J131"/>
  <c r="J100"/>
  <c r="P194"/>
  <c r="T225"/>
  <c i="14" r="T135"/>
  <c r="T134"/>
  <c r="T133"/>
  <c r="T132"/>
  <c r="P163"/>
  <c r="BK210"/>
  <c r="J210"/>
  <c r="J104"/>
  <c r="P229"/>
  <c r="BK248"/>
  <c r="J248"/>
  <c r="J106"/>
  <c r="BK263"/>
  <c r="J263"/>
  <c r="J107"/>
  <c r="BK277"/>
  <c r="J277"/>
  <c r="J108"/>
  <c r="P339"/>
  <c r="P377"/>
  <c i="15" r="R125"/>
  <c r="R124"/>
  <c r="R123"/>
  <c i="16" r="R128"/>
  <c r="R180"/>
  <c r="R188"/>
  <c i="17" r="P128"/>
  <c r="P127"/>
  <c r="P126"/>
  <c i="1" r="AU115"/>
  <c i="17" r="P201"/>
  <c r="R209"/>
  <c r="BK231"/>
  <c r="J231"/>
  <c r="J103"/>
  <c r="BK320"/>
  <c r="J320"/>
  <c r="J104"/>
  <c i="18" r="P127"/>
  <c r="P126"/>
  <c r="P125"/>
  <c i="1" r="AU116"/>
  <c i="18" r="R185"/>
  <c r="T207"/>
  <c i="19" r="P129"/>
  <c r="P128"/>
  <c r="P127"/>
  <c i="1" r="AU117"/>
  <c i="19" r="R173"/>
  <c r="BK181"/>
  <c r="J181"/>
  <c r="J102"/>
  <c r="P220"/>
  <c r="P219"/>
  <c i="20" r="BK126"/>
  <c r="J126"/>
  <c r="J100"/>
  <c r="R162"/>
  <c r="R161"/>
  <c i="21" r="BK145"/>
  <c r="BK144"/>
  <c r="J144"/>
  <c r="J101"/>
  <c r="P145"/>
  <c r="P144"/>
  <c i="13" r="BK256"/>
  <c r="J256"/>
  <c r="J103"/>
  <c r="BK271"/>
  <c r="J271"/>
  <c r="J107"/>
  <c i="18" r="BK255"/>
  <c r="J255"/>
  <c r="J103"/>
  <c i="13" r="BK260"/>
  <c r="J260"/>
  <c r="J104"/>
  <c r="BK266"/>
  <c r="J266"/>
  <c r="J105"/>
  <c i="15" r="BK173"/>
  <c r="J173"/>
  <c r="J101"/>
  <c i="16" r="BK219"/>
  <c r="J219"/>
  <c r="J104"/>
  <c i="3" r="BK1492"/>
  <c r="J1492"/>
  <c r="J118"/>
  <c i="6" r="BK172"/>
  <c r="J172"/>
  <c r="J102"/>
  <c i="12" r="BK275"/>
  <c r="J275"/>
  <c r="J103"/>
  <c r="BK279"/>
  <c r="J279"/>
  <c r="J104"/>
  <c r="BK285"/>
  <c r="J285"/>
  <c r="J105"/>
  <c r="BK290"/>
  <c r="J290"/>
  <c r="J107"/>
  <c i="16" r="BK176"/>
  <c r="J176"/>
  <c r="J101"/>
  <c i="19" r="BK215"/>
  <c r="J215"/>
  <c r="J103"/>
  <c i="21" r="J91"/>
  <c r="E112"/>
  <c r="J121"/>
  <c r="BE130"/>
  <c r="BE159"/>
  <c r="BE167"/>
  <c r="BE175"/>
  <c r="BE146"/>
  <c r="BE149"/>
  <c r="BE173"/>
  <c r="F121"/>
  <c r="BE135"/>
  <c r="BE139"/>
  <c r="BE152"/>
  <c r="BE155"/>
  <c r="BE164"/>
  <c r="BE127"/>
  <c r="BE133"/>
  <c r="BE137"/>
  <c r="BE141"/>
  <c r="BE170"/>
  <c r="BE178"/>
  <c i="20" r="F94"/>
  <c r="BE130"/>
  <c r="BE155"/>
  <c r="BE181"/>
  <c r="J94"/>
  <c r="BE132"/>
  <c r="BE135"/>
  <c r="BE138"/>
  <c r="BE143"/>
  <c r="BE178"/>
  <c r="BE189"/>
  <c r="BE194"/>
  <c r="E112"/>
  <c r="J118"/>
  <c r="BE127"/>
  <c r="BE166"/>
  <c r="BE187"/>
  <c r="BE197"/>
  <c r="BE141"/>
  <c r="BE146"/>
  <c r="BE149"/>
  <c r="BE152"/>
  <c r="BE158"/>
  <c r="BE163"/>
  <c r="BE169"/>
  <c r="BE173"/>
  <c r="BE184"/>
  <c r="BE199"/>
  <c i="19" r="F94"/>
  <c r="E115"/>
  <c r="BE130"/>
  <c r="BE170"/>
  <c r="BE184"/>
  <c r="BE195"/>
  <c r="BE196"/>
  <c r="BE201"/>
  <c r="BE204"/>
  <c r="BE221"/>
  <c r="J94"/>
  <c r="J121"/>
  <c r="BE133"/>
  <c r="BE152"/>
  <c r="BE174"/>
  <c r="BE178"/>
  <c r="BE207"/>
  <c r="BE211"/>
  <c r="BE216"/>
  <c i="18" r="BK126"/>
  <c r="BK125"/>
  <c r="J125"/>
  <c r="J98"/>
  <c i="19" r="BE140"/>
  <c r="BE166"/>
  <c r="BE189"/>
  <c r="BE224"/>
  <c r="BE227"/>
  <c r="BE136"/>
  <c r="BE146"/>
  <c r="BE156"/>
  <c r="BE160"/>
  <c r="BE182"/>
  <c r="BE185"/>
  <c r="BE192"/>
  <c r="BE199"/>
  <c i="18" r="E85"/>
  <c r="J119"/>
  <c r="J122"/>
  <c r="BE134"/>
  <c r="BE137"/>
  <c r="BE141"/>
  <c r="BE164"/>
  <c r="BE219"/>
  <c r="BE232"/>
  <c r="F94"/>
  <c r="BE151"/>
  <c r="BE197"/>
  <c r="BE209"/>
  <c r="BE215"/>
  <c r="BE220"/>
  <c r="BE237"/>
  <c r="BE240"/>
  <c r="BE244"/>
  <c r="BE128"/>
  <c r="BE131"/>
  <c r="BE145"/>
  <c r="BE178"/>
  <c r="BE186"/>
  <c r="BE208"/>
  <c r="BE212"/>
  <c r="BE218"/>
  <c r="BE222"/>
  <c r="BE229"/>
  <c r="BE248"/>
  <c r="BE252"/>
  <c r="BE253"/>
  <c r="BE256"/>
  <c r="BE155"/>
  <c r="BE158"/>
  <c r="BE168"/>
  <c r="BE172"/>
  <c r="BE182"/>
  <c r="BE190"/>
  <c r="BE193"/>
  <c r="BE201"/>
  <c r="BE225"/>
  <c r="BE227"/>
  <c r="BE234"/>
  <c r="BE243"/>
  <c i="17" r="F94"/>
  <c r="BE129"/>
  <c r="BE160"/>
  <c r="BE163"/>
  <c r="BE184"/>
  <c r="BE196"/>
  <c r="BE202"/>
  <c r="BE214"/>
  <c r="BE221"/>
  <c r="J94"/>
  <c r="BE133"/>
  <c r="BE137"/>
  <c r="BE146"/>
  <c r="BE170"/>
  <c r="BE190"/>
  <c r="BE208"/>
  <c r="BE210"/>
  <c r="BE242"/>
  <c r="BE247"/>
  <c r="BE254"/>
  <c r="BE256"/>
  <c r="BE261"/>
  <c r="BE273"/>
  <c r="BE280"/>
  <c r="BE283"/>
  <c r="BE295"/>
  <c r="BE299"/>
  <c r="BE301"/>
  <c r="BE313"/>
  <c r="BE319"/>
  <c r="BE321"/>
  <c r="BE324"/>
  <c r="J91"/>
  <c r="BE153"/>
  <c r="BE156"/>
  <c r="BE180"/>
  <c r="BE199"/>
  <c r="BE206"/>
  <c r="BE217"/>
  <c r="BE225"/>
  <c r="BE236"/>
  <c r="BE239"/>
  <c r="BE244"/>
  <c r="BE249"/>
  <c r="BE259"/>
  <c r="BE272"/>
  <c r="BE286"/>
  <c r="BE292"/>
  <c r="BE297"/>
  <c r="BE303"/>
  <c r="BE311"/>
  <c r="E85"/>
  <c r="BE167"/>
  <c r="BE176"/>
  <c r="BE207"/>
  <c r="BE232"/>
  <c r="BE251"/>
  <c r="BE265"/>
  <c r="BE268"/>
  <c r="BE270"/>
  <c r="BE275"/>
  <c r="BE277"/>
  <c r="BE289"/>
  <c r="BE305"/>
  <c r="BE307"/>
  <c r="BE317"/>
  <c i="16" r="BE132"/>
  <c r="BE142"/>
  <c r="BE149"/>
  <c r="BE169"/>
  <c r="BE197"/>
  <c r="F94"/>
  <c r="E114"/>
  <c r="J123"/>
  <c r="BE200"/>
  <c r="BE203"/>
  <c r="BE205"/>
  <c r="BE208"/>
  <c r="BE213"/>
  <c i="15" r="BK124"/>
  <c r="J124"/>
  <c r="J99"/>
  <c i="16" r="J91"/>
  <c r="BE129"/>
  <c r="BE136"/>
  <c r="BE146"/>
  <c r="BE155"/>
  <c r="BE159"/>
  <c r="BE163"/>
  <c r="BE173"/>
  <c r="BE177"/>
  <c r="BE181"/>
  <c r="BE185"/>
  <c r="BE189"/>
  <c r="BE192"/>
  <c r="BE193"/>
  <c r="BE195"/>
  <c r="BE207"/>
  <c r="BE210"/>
  <c r="BE212"/>
  <c r="BE217"/>
  <c r="BE220"/>
  <c i="14" r="BK209"/>
  <c r="J209"/>
  <c r="J103"/>
  <c i="15" r="F94"/>
  <c r="BE139"/>
  <c r="BE145"/>
  <c r="BE153"/>
  <c r="BE156"/>
  <c i="14" r="J135"/>
  <c r="J101"/>
  <c i="15" r="E85"/>
  <c r="J91"/>
  <c r="J94"/>
  <c r="BE126"/>
  <c r="BE129"/>
  <c r="BE133"/>
  <c r="BE159"/>
  <c r="BE167"/>
  <c r="BE136"/>
  <c r="BE142"/>
  <c r="BE150"/>
  <c r="BE164"/>
  <c r="BE174"/>
  <c i="14" r="F129"/>
  <c r="BE139"/>
  <c r="BE142"/>
  <c r="BE160"/>
  <c r="BE164"/>
  <c r="BE177"/>
  <c r="BE180"/>
  <c r="BE185"/>
  <c r="BE211"/>
  <c r="BE239"/>
  <c r="BE257"/>
  <c r="BE285"/>
  <c r="BE286"/>
  <c r="BE294"/>
  <c r="BE296"/>
  <c r="BE368"/>
  <c r="E85"/>
  <c r="J126"/>
  <c r="J129"/>
  <c r="BE136"/>
  <c r="BE174"/>
  <c r="BE188"/>
  <c r="BE206"/>
  <c r="BE226"/>
  <c r="BE230"/>
  <c r="BE254"/>
  <c r="BE260"/>
  <c r="BE281"/>
  <c r="BE289"/>
  <c r="BE292"/>
  <c r="BE300"/>
  <c r="BE333"/>
  <c r="BE336"/>
  <c r="BE340"/>
  <c r="BE348"/>
  <c r="BE157"/>
  <c r="BE198"/>
  <c r="BE234"/>
  <c r="BE236"/>
  <c r="BE244"/>
  <c r="BE272"/>
  <c r="BE278"/>
  <c r="BE282"/>
  <c r="BE287"/>
  <c r="BE298"/>
  <c r="BE303"/>
  <c r="BE307"/>
  <c r="BE313"/>
  <c r="BE321"/>
  <c r="BE343"/>
  <c r="BE373"/>
  <c r="BE378"/>
  <c r="BE384"/>
  <c r="BE148"/>
  <c r="BE151"/>
  <c r="BE154"/>
  <c r="BE193"/>
  <c r="BE215"/>
  <c r="BE217"/>
  <c r="BE220"/>
  <c r="BE223"/>
  <c r="BE249"/>
  <c r="BE264"/>
  <c r="BE269"/>
  <c r="BE299"/>
  <c r="BE317"/>
  <c r="BE327"/>
  <c r="BE330"/>
  <c r="BE356"/>
  <c r="BE360"/>
  <c i="13" r="J91"/>
  <c r="J126"/>
  <c r="BE156"/>
  <c r="BE189"/>
  <c r="BE222"/>
  <c r="BE246"/>
  <c r="BE249"/>
  <c r="F94"/>
  <c r="BE132"/>
  <c r="BE138"/>
  <c r="BE205"/>
  <c r="BE232"/>
  <c r="E117"/>
  <c r="BE150"/>
  <c r="BE161"/>
  <c r="BE167"/>
  <c r="BE172"/>
  <c r="BE178"/>
  <c r="BE195"/>
  <c r="BE200"/>
  <c r="BE212"/>
  <c r="BE226"/>
  <c r="BE257"/>
  <c r="BE261"/>
  <c r="BE267"/>
  <c r="BE272"/>
  <c r="BE144"/>
  <c r="BE209"/>
  <c r="BE217"/>
  <c r="BE238"/>
  <c i="12" r="BE161"/>
  <c r="BE217"/>
  <c r="BE232"/>
  <c r="E85"/>
  <c r="J126"/>
  <c r="BE144"/>
  <c r="BE150"/>
  <c r="BE156"/>
  <c r="BE167"/>
  <c r="BE195"/>
  <c r="BE200"/>
  <c r="BE205"/>
  <c r="BE212"/>
  <c r="BE228"/>
  <c r="BE237"/>
  <c r="BE241"/>
  <c r="BE286"/>
  <c r="BE291"/>
  <c i="11" r="BK129"/>
  <c r="BK128"/>
  <c r="J128"/>
  <c r="J98"/>
  <c i="12" r="J91"/>
  <c r="F126"/>
  <c r="BE189"/>
  <c r="BE222"/>
  <c r="BE225"/>
  <c r="BE248"/>
  <c r="BE268"/>
  <c r="BE132"/>
  <c r="BE138"/>
  <c r="BE172"/>
  <c r="BE178"/>
  <c r="BE209"/>
  <c r="BE255"/>
  <c r="BE265"/>
  <c r="BE276"/>
  <c r="BE280"/>
  <c i="11" r="J94"/>
  <c r="BE131"/>
  <c r="BE158"/>
  <c r="BE176"/>
  <c r="BE182"/>
  <c r="BE192"/>
  <c r="BE197"/>
  <c r="BE214"/>
  <c r="BE222"/>
  <c r="BE232"/>
  <c r="BE235"/>
  <c r="BE246"/>
  <c r="BE255"/>
  <c r="BE269"/>
  <c r="BE272"/>
  <c r="BE281"/>
  <c r="BE291"/>
  <c r="BE300"/>
  <c r="BE309"/>
  <c r="E85"/>
  <c r="BE137"/>
  <c r="BE144"/>
  <c r="BE147"/>
  <c r="BE152"/>
  <c r="BE161"/>
  <c r="BE165"/>
  <c r="BE177"/>
  <c r="BE180"/>
  <c r="BE187"/>
  <c r="BE194"/>
  <c r="BE199"/>
  <c r="BE204"/>
  <c r="BE209"/>
  <c r="BE211"/>
  <c r="BE216"/>
  <c r="BE224"/>
  <c r="BE227"/>
  <c r="BE229"/>
  <c r="BE241"/>
  <c r="BE244"/>
  <c r="BE252"/>
  <c r="BE257"/>
  <c r="BE282"/>
  <c r="BE283"/>
  <c r="BE293"/>
  <c r="BE304"/>
  <c r="BE306"/>
  <c r="BE311"/>
  <c i="10" r="BK125"/>
  <c r="J125"/>
  <c r="J99"/>
  <c i="11" r="J91"/>
  <c r="F94"/>
  <c r="BE134"/>
  <c r="BE140"/>
  <c r="BE141"/>
  <c r="BE146"/>
  <c r="BE149"/>
  <c r="BE154"/>
  <c r="BE163"/>
  <c r="BE167"/>
  <c r="BE169"/>
  <c r="BE173"/>
  <c r="BE178"/>
  <c r="BE185"/>
  <c r="BE189"/>
  <c r="BE201"/>
  <c r="BE206"/>
  <c r="BE219"/>
  <c r="BE221"/>
  <c r="BE238"/>
  <c r="BE249"/>
  <c r="BE261"/>
  <c r="BE264"/>
  <c r="BE266"/>
  <c r="BE275"/>
  <c r="BE278"/>
  <c r="BE286"/>
  <c r="BE288"/>
  <c r="BE295"/>
  <c r="BE298"/>
  <c r="BE301"/>
  <c r="BE314"/>
  <c r="BE317"/>
  <c i="10" r="E112"/>
  <c r="J118"/>
  <c r="J121"/>
  <c r="BE133"/>
  <c r="BE143"/>
  <c r="BE154"/>
  <c r="BE167"/>
  <c r="BE170"/>
  <c r="BE217"/>
  <c r="BE223"/>
  <c r="BE225"/>
  <c r="BE226"/>
  <c r="BE232"/>
  <c r="BE244"/>
  <c r="BE136"/>
  <c r="BE173"/>
  <c r="BE174"/>
  <c r="BE177"/>
  <c r="BE179"/>
  <c r="BE190"/>
  <c r="BE201"/>
  <c r="BE203"/>
  <c r="BE211"/>
  <c r="BE220"/>
  <c r="BE221"/>
  <c r="BE222"/>
  <c r="BE257"/>
  <c r="BE261"/>
  <c r="BE262"/>
  <c r="BE264"/>
  <c r="BE265"/>
  <c r="F121"/>
  <c r="BE130"/>
  <c r="BE147"/>
  <c r="BE157"/>
  <c r="BE163"/>
  <c r="BE181"/>
  <c r="BE183"/>
  <c r="BE188"/>
  <c r="BE192"/>
  <c r="BE193"/>
  <c r="BE196"/>
  <c r="BE206"/>
  <c r="BE207"/>
  <c r="BE210"/>
  <c r="BE212"/>
  <c r="BE215"/>
  <c r="BE224"/>
  <c r="BE229"/>
  <c r="BE230"/>
  <c r="BE231"/>
  <c r="BE233"/>
  <c r="BE234"/>
  <c r="BE238"/>
  <c r="BE247"/>
  <c r="BE250"/>
  <c r="BE252"/>
  <c r="BE260"/>
  <c r="BE127"/>
  <c r="BE140"/>
  <c r="BE150"/>
  <c r="BE160"/>
  <c r="BE185"/>
  <c r="BE198"/>
  <c r="BE219"/>
  <c r="BE227"/>
  <c r="BE236"/>
  <c r="BE241"/>
  <c r="BE254"/>
  <c i="9" r="E113"/>
  <c r="BE145"/>
  <c r="BE154"/>
  <c r="BE184"/>
  <c r="BE185"/>
  <c r="BE196"/>
  <c r="BE223"/>
  <c r="BE248"/>
  <c r="BE253"/>
  <c r="BE256"/>
  <c r="BE257"/>
  <c r="BE262"/>
  <c r="BE267"/>
  <c r="BE273"/>
  <c r="BE295"/>
  <c r="BE304"/>
  <c r="BE308"/>
  <c r="BE315"/>
  <c r="BE325"/>
  <c r="BE333"/>
  <c r="BE338"/>
  <c r="BE344"/>
  <c r="BE361"/>
  <c r="J91"/>
  <c r="J122"/>
  <c r="BE131"/>
  <c r="BE135"/>
  <c r="BE138"/>
  <c r="BE140"/>
  <c r="BE146"/>
  <c r="BE148"/>
  <c r="BE167"/>
  <c r="BE174"/>
  <c r="BE181"/>
  <c r="F94"/>
  <c r="BE151"/>
  <c r="BE176"/>
  <c r="BE186"/>
  <c r="BE187"/>
  <c r="BE194"/>
  <c r="BE199"/>
  <c r="BE201"/>
  <c r="BE206"/>
  <c r="BE210"/>
  <c r="BE213"/>
  <c r="BE217"/>
  <c r="BE221"/>
  <c r="BE231"/>
  <c r="BE236"/>
  <c r="BE243"/>
  <c r="BE245"/>
  <c r="BE250"/>
  <c r="BE260"/>
  <c r="BE275"/>
  <c r="BE279"/>
  <c r="BE281"/>
  <c r="BE287"/>
  <c r="BE293"/>
  <c r="BE300"/>
  <c r="BE312"/>
  <c r="BE317"/>
  <c r="BE320"/>
  <c r="BE330"/>
  <c r="BE341"/>
  <c r="BE345"/>
  <c r="BE350"/>
  <c r="BE351"/>
  <c r="BE353"/>
  <c r="BE355"/>
  <c r="BE357"/>
  <c r="BE359"/>
  <c r="BE364"/>
  <c r="BE367"/>
  <c r="BE368"/>
  <c r="BE370"/>
  <c r="BE372"/>
  <c r="BE373"/>
  <c r="BE128"/>
  <c r="BE143"/>
  <c r="BE157"/>
  <c r="BE160"/>
  <c r="BE164"/>
  <c r="BE170"/>
  <c r="BE178"/>
  <c r="BE188"/>
  <c r="BE189"/>
  <c r="BE192"/>
  <c r="BE203"/>
  <c r="BE215"/>
  <c r="BE219"/>
  <c r="BE227"/>
  <c r="BE239"/>
  <c r="BE265"/>
  <c r="BE271"/>
  <c r="BE277"/>
  <c r="BE284"/>
  <c r="BE290"/>
  <c r="BE297"/>
  <c r="BE319"/>
  <c r="BE323"/>
  <c r="BE328"/>
  <c r="BE335"/>
  <c r="BE347"/>
  <c r="BE365"/>
  <c i="8" r="E110"/>
  <c r="BE125"/>
  <c r="BE143"/>
  <c r="BE185"/>
  <c r="BE188"/>
  <c r="BE198"/>
  <c r="BE203"/>
  <c r="BE208"/>
  <c r="F94"/>
  <c r="J116"/>
  <c r="BE131"/>
  <c r="BE133"/>
  <c r="BE137"/>
  <c r="BE140"/>
  <c r="BE147"/>
  <c r="BE159"/>
  <c r="BE167"/>
  <c r="BE190"/>
  <c r="BE193"/>
  <c r="BE196"/>
  <c r="BE204"/>
  <c r="BE128"/>
  <c r="BE154"/>
  <c r="BE156"/>
  <c r="BE161"/>
  <c r="BE170"/>
  <c r="BE176"/>
  <c r="BE179"/>
  <c r="BE181"/>
  <c r="BE184"/>
  <c r="BE200"/>
  <c r="J94"/>
  <c r="BE145"/>
  <c r="BE150"/>
  <c r="BE164"/>
  <c r="BE173"/>
  <c r="BE189"/>
  <c r="BE206"/>
  <c i="7" r="BE140"/>
  <c r="BE150"/>
  <c r="BE154"/>
  <c r="BE219"/>
  <c r="BE226"/>
  <c r="BE241"/>
  <c r="BE246"/>
  <c r="BE282"/>
  <c r="BE289"/>
  <c r="BE312"/>
  <c r="BE325"/>
  <c r="BE346"/>
  <c r="BE352"/>
  <c r="BE360"/>
  <c r="BE403"/>
  <c r="BE419"/>
  <c r="BE428"/>
  <c r="BE431"/>
  <c r="BE434"/>
  <c r="BE447"/>
  <c r="BE458"/>
  <c r="BE470"/>
  <c r="BE475"/>
  <c r="BE477"/>
  <c r="BE481"/>
  <c r="BE494"/>
  <c r="BE502"/>
  <c r="BE561"/>
  <c r="BE567"/>
  <c r="J91"/>
  <c r="J94"/>
  <c r="F120"/>
  <c r="BE126"/>
  <c r="BE137"/>
  <c r="BE143"/>
  <c r="BE149"/>
  <c r="BE152"/>
  <c r="BE159"/>
  <c r="BE173"/>
  <c r="BE176"/>
  <c r="BE187"/>
  <c r="BE193"/>
  <c r="BE216"/>
  <c r="BE230"/>
  <c r="BE262"/>
  <c r="BE267"/>
  <c r="BE272"/>
  <c r="BE279"/>
  <c r="BE293"/>
  <c r="BE296"/>
  <c r="BE301"/>
  <c r="BE310"/>
  <c r="BE328"/>
  <c r="BE332"/>
  <c r="BE338"/>
  <c r="BE341"/>
  <c r="BE343"/>
  <c r="BE388"/>
  <c r="BE407"/>
  <c r="BE426"/>
  <c r="BE441"/>
  <c r="BE445"/>
  <c r="BE454"/>
  <c r="BE462"/>
  <c r="BE479"/>
  <c r="BE483"/>
  <c r="BE487"/>
  <c r="BE490"/>
  <c r="BE510"/>
  <c r="BE512"/>
  <c r="BE520"/>
  <c r="BE531"/>
  <c r="BE541"/>
  <c r="BE553"/>
  <c r="BE557"/>
  <c r="BE564"/>
  <c r="E85"/>
  <c r="BE129"/>
  <c r="BE132"/>
  <c r="BE135"/>
  <c r="BE146"/>
  <c r="BE199"/>
  <c r="BE213"/>
  <c r="BE238"/>
  <c r="BE242"/>
  <c r="BE249"/>
  <c r="BE264"/>
  <c r="BE274"/>
  <c r="BE298"/>
  <c r="BE316"/>
  <c r="BE324"/>
  <c r="BE326"/>
  <c r="BE330"/>
  <c r="BE363"/>
  <c r="BE365"/>
  <c r="BE373"/>
  <c r="BE375"/>
  <c r="BE380"/>
  <c r="BE393"/>
  <c r="BE397"/>
  <c r="BE415"/>
  <c r="BE416"/>
  <c r="BE421"/>
  <c r="BE424"/>
  <c r="BE439"/>
  <c r="BE444"/>
  <c r="BE448"/>
  <c r="BE451"/>
  <c r="BE455"/>
  <c r="BE465"/>
  <c r="BE468"/>
  <c r="BE469"/>
  <c r="BE471"/>
  <c r="BE492"/>
  <c r="BE496"/>
  <c r="BE499"/>
  <c r="BE504"/>
  <c r="BE506"/>
  <c r="BE516"/>
  <c r="BE518"/>
  <c r="BE522"/>
  <c r="BE524"/>
  <c r="BE526"/>
  <c r="BE528"/>
  <c r="BE533"/>
  <c r="BE534"/>
  <c r="BE537"/>
  <c r="BE543"/>
  <c r="BE546"/>
  <c r="BE548"/>
  <c r="BE552"/>
  <c r="BE554"/>
  <c r="BE555"/>
  <c r="BE559"/>
  <c r="BE562"/>
  <c r="BE157"/>
  <c r="BE162"/>
  <c r="BE165"/>
  <c r="BE169"/>
  <c r="BE180"/>
  <c r="BE184"/>
  <c r="BE190"/>
  <c r="BE202"/>
  <c r="BE209"/>
  <c r="BE222"/>
  <c r="BE232"/>
  <c r="BE235"/>
  <c r="BE252"/>
  <c r="BE256"/>
  <c r="BE259"/>
  <c r="BE268"/>
  <c r="BE269"/>
  <c r="BE277"/>
  <c r="BE284"/>
  <c r="BE287"/>
  <c r="BE291"/>
  <c r="BE303"/>
  <c r="BE306"/>
  <c r="BE308"/>
  <c r="BE319"/>
  <c r="BE322"/>
  <c r="BE323"/>
  <c r="BE327"/>
  <c r="BE333"/>
  <c r="BE336"/>
  <c r="BE349"/>
  <c r="BE355"/>
  <c r="BE357"/>
  <c r="BE368"/>
  <c r="BE370"/>
  <c r="BE378"/>
  <c r="BE383"/>
  <c r="BE386"/>
  <c r="BE391"/>
  <c r="BE395"/>
  <c r="BE396"/>
  <c r="BE398"/>
  <c r="BE401"/>
  <c r="BE405"/>
  <c r="BE410"/>
  <c r="BE412"/>
  <c r="BE436"/>
  <c r="BE450"/>
  <c r="BE460"/>
  <c r="BE485"/>
  <c r="BE508"/>
  <c r="BE514"/>
  <c r="BE527"/>
  <c r="BE529"/>
  <c r="BE536"/>
  <c r="BE539"/>
  <c r="BE540"/>
  <c r="BE545"/>
  <c r="BE551"/>
  <c r="BE566"/>
  <c i="6" r="BE154"/>
  <c r="BE161"/>
  <c r="BE181"/>
  <c r="BE190"/>
  <c r="BE216"/>
  <c r="BE218"/>
  <c r="BE257"/>
  <c r="BE263"/>
  <c r="BE265"/>
  <c r="BE270"/>
  <c r="BE272"/>
  <c r="BE287"/>
  <c r="BE294"/>
  <c r="BE295"/>
  <c r="BE305"/>
  <c r="BE316"/>
  <c r="BE343"/>
  <c r="BE378"/>
  <c r="BE399"/>
  <c r="BE414"/>
  <c r="BE434"/>
  <c r="BE442"/>
  <c r="BE461"/>
  <c r="BE473"/>
  <c r="BE476"/>
  <c r="BE513"/>
  <c r="F94"/>
  <c r="J125"/>
  <c r="BE173"/>
  <c r="BE184"/>
  <c r="BE187"/>
  <c r="BE199"/>
  <c r="BE204"/>
  <c r="BE208"/>
  <c r="BE212"/>
  <c r="BE215"/>
  <c r="BE234"/>
  <c r="BE249"/>
  <c r="BE253"/>
  <c r="BE261"/>
  <c r="BE279"/>
  <c r="BE281"/>
  <c r="BE286"/>
  <c r="BE290"/>
  <c r="BE297"/>
  <c r="BE366"/>
  <c r="BE372"/>
  <c r="BE375"/>
  <c r="BE393"/>
  <c r="BE415"/>
  <c r="BE417"/>
  <c r="BE421"/>
  <c r="BE424"/>
  <c r="BE427"/>
  <c r="BE437"/>
  <c r="BE445"/>
  <c r="BE448"/>
  <c r="BE451"/>
  <c r="BE452"/>
  <c r="BE455"/>
  <c r="BE480"/>
  <c r="BE483"/>
  <c r="BE498"/>
  <c r="BE518"/>
  <c r="E119"/>
  <c r="BE134"/>
  <c r="BE146"/>
  <c r="BE169"/>
  <c r="BE194"/>
  <c r="BE226"/>
  <c r="BE230"/>
  <c r="BE238"/>
  <c r="BE242"/>
  <c r="BE288"/>
  <c r="BE339"/>
  <c r="BE349"/>
  <c r="BE356"/>
  <c r="BE360"/>
  <c r="BE387"/>
  <c r="BE390"/>
  <c r="BE396"/>
  <c r="BE407"/>
  <c r="BE431"/>
  <c r="BE438"/>
  <c r="BE447"/>
  <c r="BE464"/>
  <c r="BE466"/>
  <c r="BE469"/>
  <c r="BE485"/>
  <c r="BE488"/>
  <c r="BE490"/>
  <c r="BE507"/>
  <c r="J94"/>
  <c r="BE138"/>
  <c r="BE142"/>
  <c r="BE150"/>
  <c r="BE165"/>
  <c r="BE177"/>
  <c r="BE222"/>
  <c r="BE245"/>
  <c r="BE267"/>
  <c r="BE275"/>
  <c r="BE277"/>
  <c r="BE283"/>
  <c r="BE293"/>
  <c r="BE301"/>
  <c r="BE309"/>
  <c r="BE312"/>
  <c r="BE325"/>
  <c r="BE329"/>
  <c r="BE335"/>
  <c r="BE363"/>
  <c r="BE369"/>
  <c r="BE381"/>
  <c r="BE384"/>
  <c r="BE402"/>
  <c r="BE404"/>
  <c r="BE411"/>
  <c r="BE441"/>
  <c r="BE456"/>
  <c r="BE459"/>
  <c r="BE470"/>
  <c r="BE478"/>
  <c r="BE493"/>
  <c r="BE495"/>
  <c r="BE500"/>
  <c r="BE503"/>
  <c r="BE504"/>
  <c r="BE509"/>
  <c r="BE516"/>
  <c r="BE521"/>
  <c r="BE523"/>
  <c i="5" r="E115"/>
  <c r="F124"/>
  <c r="BE140"/>
  <c r="BE145"/>
  <c r="BE154"/>
  <c r="BE171"/>
  <c r="BE215"/>
  <c r="BE245"/>
  <c r="BE254"/>
  <c r="BE264"/>
  <c r="BE274"/>
  <c r="BE276"/>
  <c r="BE310"/>
  <c r="BE346"/>
  <c r="BE359"/>
  <c r="BE366"/>
  <c r="BE377"/>
  <c r="BE388"/>
  <c r="BE390"/>
  <c r="BE394"/>
  <c r="BE400"/>
  <c r="BE147"/>
  <c r="BE156"/>
  <c r="BE173"/>
  <c r="BE176"/>
  <c r="BE232"/>
  <c r="BE238"/>
  <c r="BE252"/>
  <c r="BE257"/>
  <c r="BE266"/>
  <c r="BE269"/>
  <c r="BE279"/>
  <c r="BE289"/>
  <c r="BE294"/>
  <c r="BE298"/>
  <c r="BE303"/>
  <c r="BE307"/>
  <c r="BE314"/>
  <c r="BE324"/>
  <c r="BE332"/>
  <c r="BE339"/>
  <c r="BE343"/>
  <c r="BE353"/>
  <c r="BE356"/>
  <c r="BE361"/>
  <c r="BE381"/>
  <c r="BE392"/>
  <c r="BE398"/>
  <c r="BE404"/>
  <c r="J124"/>
  <c r="BE135"/>
  <c r="BE138"/>
  <c r="BE152"/>
  <c r="BE183"/>
  <c r="BE195"/>
  <c r="BE205"/>
  <c r="BE208"/>
  <c r="BE210"/>
  <c r="BE212"/>
  <c r="BE224"/>
  <c r="BE235"/>
  <c r="BE242"/>
  <c r="BE247"/>
  <c r="BE271"/>
  <c r="BE305"/>
  <c r="BE316"/>
  <c r="BE319"/>
  <c r="BE321"/>
  <c r="BE326"/>
  <c r="BE351"/>
  <c r="BE370"/>
  <c r="BE373"/>
  <c r="BE375"/>
  <c r="BE383"/>
  <c r="BE384"/>
  <c r="BE396"/>
  <c r="BE402"/>
  <c r="BE406"/>
  <c r="BE408"/>
  <c r="J91"/>
  <c r="BE130"/>
  <c r="BE133"/>
  <c r="BE143"/>
  <c r="BE150"/>
  <c r="BE159"/>
  <c r="BE161"/>
  <c r="BE164"/>
  <c r="BE166"/>
  <c r="BE168"/>
  <c r="BE178"/>
  <c r="BE221"/>
  <c r="BE229"/>
  <c r="BE249"/>
  <c r="BE259"/>
  <c r="BE261"/>
  <c r="BE287"/>
  <c r="BE301"/>
  <c r="BE311"/>
  <c r="BE329"/>
  <c r="BE334"/>
  <c r="BE348"/>
  <c r="BE363"/>
  <c r="BE379"/>
  <c i="3" r="J259"/>
  <c r="J103"/>
  <c i="4" r="J122"/>
  <c r="J125"/>
  <c r="BE135"/>
  <c r="BE161"/>
  <c r="BE165"/>
  <c r="BE193"/>
  <c r="BE204"/>
  <c r="BE209"/>
  <c r="BE212"/>
  <c r="BE218"/>
  <c r="BE306"/>
  <c r="BE309"/>
  <c r="BE317"/>
  <c r="BE321"/>
  <c r="BE328"/>
  <c r="BE350"/>
  <c r="BE352"/>
  <c r="BE356"/>
  <c r="BE359"/>
  <c r="BE373"/>
  <c r="BE379"/>
  <c r="BE384"/>
  <c r="BE390"/>
  <c r="BE404"/>
  <c r="BE415"/>
  <c r="BE417"/>
  <c r="BE420"/>
  <c r="BE425"/>
  <c r="BE431"/>
  <c r="BE434"/>
  <c r="E85"/>
  <c r="F125"/>
  <c r="BE146"/>
  <c r="BE148"/>
  <c r="BE183"/>
  <c r="BE187"/>
  <c r="BE191"/>
  <c r="BE239"/>
  <c r="BE257"/>
  <c r="BE260"/>
  <c r="BE283"/>
  <c r="BE341"/>
  <c r="BE344"/>
  <c r="BE406"/>
  <c r="BE408"/>
  <c r="BE412"/>
  <c r="BE428"/>
  <c r="BE131"/>
  <c r="BE150"/>
  <c r="BE152"/>
  <c r="BE154"/>
  <c r="BE157"/>
  <c r="BE169"/>
  <c r="BE171"/>
  <c r="BE173"/>
  <c r="BE175"/>
  <c r="BE179"/>
  <c r="BE185"/>
  <c r="BE189"/>
  <c r="BE197"/>
  <c r="BE201"/>
  <c r="BE206"/>
  <c r="BE235"/>
  <c r="BE251"/>
  <c r="BE262"/>
  <c r="BE270"/>
  <c r="BE273"/>
  <c r="BE286"/>
  <c r="BE289"/>
  <c r="BE293"/>
  <c r="BE324"/>
  <c r="BE332"/>
  <c r="BE347"/>
  <c r="BE364"/>
  <c r="BE369"/>
  <c r="BE381"/>
  <c r="BE395"/>
  <c r="BE449"/>
  <c r="BE455"/>
  <c r="BE457"/>
  <c r="BE463"/>
  <c r="BE137"/>
  <c r="BE139"/>
  <c r="BE141"/>
  <c r="BE163"/>
  <c r="BE167"/>
  <c r="BE177"/>
  <c r="BE181"/>
  <c r="BE195"/>
  <c r="BE199"/>
  <c r="BE215"/>
  <c r="BE221"/>
  <c r="BE224"/>
  <c r="BE227"/>
  <c r="BE231"/>
  <c r="BE243"/>
  <c r="BE247"/>
  <c r="BE249"/>
  <c r="BE253"/>
  <c r="BE266"/>
  <c r="BE276"/>
  <c r="BE278"/>
  <c r="BE280"/>
  <c r="BE297"/>
  <c r="BE300"/>
  <c r="BE303"/>
  <c r="BE313"/>
  <c r="BE334"/>
  <c r="BE338"/>
  <c r="BE377"/>
  <c r="BE388"/>
  <c r="BE399"/>
  <c r="BE401"/>
  <c r="BE422"/>
  <c r="BE436"/>
  <c r="BE439"/>
  <c r="BE442"/>
  <c r="BE445"/>
  <c r="BE451"/>
  <c r="BE453"/>
  <c r="BE459"/>
  <c r="BE461"/>
  <c i="3" r="J91"/>
  <c r="E146"/>
  <c r="F155"/>
  <c r="BE186"/>
  <c r="BE227"/>
  <c r="BE237"/>
  <c r="BE240"/>
  <c r="BE250"/>
  <c r="BE284"/>
  <c r="BE289"/>
  <c r="BE304"/>
  <c r="BE310"/>
  <c r="BE375"/>
  <c r="BE412"/>
  <c r="BE440"/>
  <c r="BE467"/>
  <c r="BE489"/>
  <c r="BE556"/>
  <c r="BE564"/>
  <c r="BE576"/>
  <c r="BE602"/>
  <c r="BE618"/>
  <c r="BE634"/>
  <c r="BE648"/>
  <c r="BE658"/>
  <c r="BE668"/>
  <c r="BE678"/>
  <c r="BE684"/>
  <c r="BE690"/>
  <c r="BE708"/>
  <c r="BE728"/>
  <c r="BE732"/>
  <c r="BE736"/>
  <c r="BE742"/>
  <c r="BE754"/>
  <c r="BE779"/>
  <c r="BE857"/>
  <c r="BE877"/>
  <c r="BE887"/>
  <c r="BE936"/>
  <c r="BE976"/>
  <c r="BE988"/>
  <c r="BE1049"/>
  <c r="BE1056"/>
  <c r="BE1067"/>
  <c r="BE1099"/>
  <c r="BE1109"/>
  <c r="BE1121"/>
  <c r="BE1179"/>
  <c r="BE1185"/>
  <c r="BE1188"/>
  <c r="BE1199"/>
  <c r="BE1215"/>
  <c r="BE1233"/>
  <c r="BE1237"/>
  <c r="BE1250"/>
  <c r="BE1257"/>
  <c r="BE1278"/>
  <c r="BE1294"/>
  <c r="BE1302"/>
  <c r="BE1326"/>
  <c r="BE1361"/>
  <c r="BE1368"/>
  <c r="BE1394"/>
  <c r="BE1396"/>
  <c r="BE1400"/>
  <c r="BE1406"/>
  <c r="BE1412"/>
  <c r="BE1421"/>
  <c r="BE1427"/>
  <c r="BE1440"/>
  <c r="BE1448"/>
  <c r="BE1467"/>
  <c r="BE1471"/>
  <c r="BE1484"/>
  <c r="BE1488"/>
  <c r="BE1493"/>
  <c r="BE1525"/>
  <c r="BE1530"/>
  <c r="BE1544"/>
  <c r="BE1566"/>
  <c r="BE1587"/>
  <c r="BE1594"/>
  <c r="BE1626"/>
  <c r="BE1641"/>
  <c r="BE1666"/>
  <c r="BE1673"/>
  <c r="BE1698"/>
  <c r="BE1711"/>
  <c r="BE1722"/>
  <c r="BE1728"/>
  <c r="BE2376"/>
  <c r="BE2380"/>
  <c r="BE2388"/>
  <c r="BE2403"/>
  <c r="BE2414"/>
  <c r="BE2428"/>
  <c r="BE2437"/>
  <c r="BE2440"/>
  <c r="BE2448"/>
  <c r="BE2477"/>
  <c r="BE2482"/>
  <c r="BE2490"/>
  <c r="BE2493"/>
  <c r="BE2494"/>
  <c r="BE2506"/>
  <c i="2" r="BK121"/>
  <c r="J121"/>
  <c i="3" r="J155"/>
  <c r="BE162"/>
  <c r="BE180"/>
  <c r="BE214"/>
  <c r="BE247"/>
  <c r="BE253"/>
  <c r="BE269"/>
  <c r="BE330"/>
  <c r="BE345"/>
  <c r="BE358"/>
  <c r="BE372"/>
  <c r="BE381"/>
  <c r="BE435"/>
  <c r="BE530"/>
  <c r="BE550"/>
  <c r="BE570"/>
  <c r="BE591"/>
  <c r="BE622"/>
  <c r="BE823"/>
  <c r="BE832"/>
  <c r="BE840"/>
  <c r="BE843"/>
  <c r="BE850"/>
  <c r="BE864"/>
  <c r="BE884"/>
  <c r="BE903"/>
  <c r="BE919"/>
  <c r="BE948"/>
  <c r="BE985"/>
  <c r="BE1043"/>
  <c r="BE1061"/>
  <c r="BE1151"/>
  <c r="BE1163"/>
  <c r="BE1211"/>
  <c r="BE1224"/>
  <c r="BE1227"/>
  <c r="BE1268"/>
  <c r="BE1286"/>
  <c r="BE1369"/>
  <c r="BE1376"/>
  <c r="BE1393"/>
  <c r="BE1498"/>
  <c r="BE1515"/>
  <c r="BE1520"/>
  <c r="BE1537"/>
  <c r="BE1554"/>
  <c r="BE1576"/>
  <c r="BE1582"/>
  <c r="BE1590"/>
  <c r="BE1593"/>
  <c r="BE1597"/>
  <c r="BE1610"/>
  <c r="BE1614"/>
  <c r="BE1620"/>
  <c r="BE1637"/>
  <c r="BE1643"/>
  <c r="BE1650"/>
  <c r="BE1654"/>
  <c r="BE1677"/>
  <c r="BE1684"/>
  <c r="BE1688"/>
  <c r="BE1709"/>
  <c r="BE1718"/>
  <c r="BE1754"/>
  <c r="BE1765"/>
  <c r="BE1769"/>
  <c r="BE1772"/>
  <c r="BE1801"/>
  <c r="BE1825"/>
  <c r="BE1828"/>
  <c r="BE1835"/>
  <c r="BE1838"/>
  <c r="BE1844"/>
  <c r="BE1848"/>
  <c r="BE1891"/>
  <c r="BE1896"/>
  <c r="BE1897"/>
  <c r="BE1907"/>
  <c r="BE1958"/>
  <c r="BE1960"/>
  <c r="BE1976"/>
  <c r="BE1992"/>
  <c r="BE1997"/>
  <c r="BE2008"/>
  <c r="BE2013"/>
  <c r="BE2017"/>
  <c r="BE2022"/>
  <c r="BE2025"/>
  <c r="BE2027"/>
  <c r="BE2038"/>
  <c r="BE2050"/>
  <c r="BE2062"/>
  <c r="BE2082"/>
  <c r="BE2087"/>
  <c r="BE2108"/>
  <c r="BE2109"/>
  <c r="BE2112"/>
  <c r="BE2114"/>
  <c r="BE2117"/>
  <c r="BE2118"/>
  <c r="BE2122"/>
  <c r="BE2127"/>
  <c r="BE2142"/>
  <c r="BE2184"/>
  <c r="BE2187"/>
  <c r="BE2193"/>
  <c r="BE2225"/>
  <c r="BE2229"/>
  <c r="BE2233"/>
  <c r="BE2259"/>
  <c r="BE2264"/>
  <c r="BE2295"/>
  <c r="BE174"/>
  <c r="BE208"/>
  <c r="BE220"/>
  <c r="BE234"/>
  <c r="BE256"/>
  <c r="BE260"/>
  <c r="BE274"/>
  <c r="BE296"/>
  <c r="BE318"/>
  <c r="BE324"/>
  <c r="BE334"/>
  <c r="BE341"/>
  <c r="BE352"/>
  <c r="BE364"/>
  <c r="BE421"/>
  <c r="BE424"/>
  <c r="BE430"/>
  <c r="BE445"/>
  <c r="BE475"/>
  <c r="BE518"/>
  <c r="BE537"/>
  <c r="BE585"/>
  <c r="BE596"/>
  <c r="BE607"/>
  <c r="BE621"/>
  <c r="BE628"/>
  <c r="BE640"/>
  <c r="BE699"/>
  <c r="BE711"/>
  <c r="BE717"/>
  <c r="BE720"/>
  <c r="BE769"/>
  <c r="BE793"/>
  <c r="BE809"/>
  <c r="BE814"/>
  <c r="BE874"/>
  <c r="BE896"/>
  <c r="BE912"/>
  <c r="BE945"/>
  <c r="BE967"/>
  <c r="BE1044"/>
  <c r="BE1053"/>
  <c r="BE1078"/>
  <c r="BE1082"/>
  <c r="BE1106"/>
  <c r="BE1112"/>
  <c r="BE1114"/>
  <c r="BE1136"/>
  <c r="BE1182"/>
  <c r="BE1194"/>
  <c r="BE1262"/>
  <c r="BE1265"/>
  <c r="BE1275"/>
  <c r="BE1311"/>
  <c r="BE1320"/>
  <c r="BE1323"/>
  <c r="BE1353"/>
  <c r="BE1365"/>
  <c r="BE1372"/>
  <c r="BE1384"/>
  <c r="BE1388"/>
  <c r="BE1391"/>
  <c r="BE1418"/>
  <c r="BE1424"/>
  <c r="BE1430"/>
  <c r="BE1444"/>
  <c r="BE1447"/>
  <c r="BE1454"/>
  <c r="BE1461"/>
  <c r="BE1468"/>
  <c r="BE1472"/>
  <c r="BE1473"/>
  <c r="BE1476"/>
  <c r="BE1478"/>
  <c r="BE1491"/>
  <c r="BE1504"/>
  <c r="BE1535"/>
  <c r="BE1547"/>
  <c r="BE1557"/>
  <c r="BE1561"/>
  <c r="BE1571"/>
  <c r="BE1579"/>
  <c r="BE1600"/>
  <c r="BE1602"/>
  <c r="BE1612"/>
  <c r="BE1632"/>
  <c r="BE1638"/>
  <c r="BE1649"/>
  <c r="BE1662"/>
  <c r="BE1668"/>
  <c r="BE1694"/>
  <c r="BE1705"/>
  <c r="BE1733"/>
  <c r="BE1739"/>
  <c r="BE1761"/>
  <c r="BE1768"/>
  <c r="BE1789"/>
  <c r="BE1798"/>
  <c r="BE1959"/>
  <c r="BE1968"/>
  <c r="BE1969"/>
  <c r="BE1973"/>
  <c r="BE1981"/>
  <c r="BE2003"/>
  <c r="BE2005"/>
  <c r="BE2009"/>
  <c r="BE2010"/>
  <c r="BE2021"/>
  <c r="BE2032"/>
  <c r="BE2044"/>
  <c r="BE2057"/>
  <c r="BE2063"/>
  <c r="BE2074"/>
  <c r="BE2078"/>
  <c r="BE2094"/>
  <c r="BE2103"/>
  <c r="BE2113"/>
  <c r="BE2115"/>
  <c r="BE2130"/>
  <c r="BE2136"/>
  <c r="BE2171"/>
  <c r="BE2181"/>
  <c r="BE2222"/>
  <c r="BE2228"/>
  <c r="BE2266"/>
  <c r="BE2270"/>
  <c r="BE2305"/>
  <c r="BE2338"/>
  <c r="BE2342"/>
  <c r="BE2370"/>
  <c r="BE2373"/>
  <c r="BE1744"/>
  <c r="BE1748"/>
  <c r="BE1760"/>
  <c r="BE1776"/>
  <c r="BE1780"/>
  <c r="BE1785"/>
  <c r="BE1807"/>
  <c r="BE1813"/>
  <c r="BE1816"/>
  <c r="BE1818"/>
  <c r="BE1855"/>
  <c r="BE1861"/>
  <c r="BE1870"/>
  <c r="BE1874"/>
  <c r="BE1879"/>
  <c r="BE1884"/>
  <c r="BE1885"/>
  <c r="BE1892"/>
  <c r="BE1893"/>
  <c r="BE1910"/>
  <c r="BE1916"/>
  <c r="BE1919"/>
  <c r="BE1923"/>
  <c r="BE1929"/>
  <c r="BE1932"/>
  <c r="BE1936"/>
  <c r="BE1939"/>
  <c r="BE1943"/>
  <c r="BE1946"/>
  <c r="BE1950"/>
  <c r="BE1953"/>
  <c r="BE1954"/>
  <c r="BE1957"/>
  <c r="BE1972"/>
  <c r="BE1978"/>
  <c r="BE1983"/>
  <c r="BE2014"/>
  <c r="BE2018"/>
  <c r="BE2028"/>
  <c r="BE2071"/>
  <c r="BE2077"/>
  <c r="BE2081"/>
  <c r="BE2089"/>
  <c r="BE2092"/>
  <c r="BE2097"/>
  <c r="BE2099"/>
  <c r="BE2101"/>
  <c r="BE2105"/>
  <c r="BE2107"/>
  <c r="BE2116"/>
  <c r="BE2133"/>
  <c r="BE2139"/>
  <c r="BE2151"/>
  <c r="BE2159"/>
  <c r="BE2168"/>
  <c r="BE2175"/>
  <c r="BE2190"/>
  <c r="BE2196"/>
  <c r="BE2239"/>
  <c r="BE2242"/>
  <c r="BE2262"/>
  <c r="BE2298"/>
  <c r="BE2301"/>
  <c r="BE2313"/>
  <c r="BE2364"/>
  <c r="BE2367"/>
  <c i="2" r="F118"/>
  <c r="BE131"/>
  <c r="BE133"/>
  <c r="J115"/>
  <c r="E85"/>
  <c r="J94"/>
  <c r="BE127"/>
  <c r="BE129"/>
  <c r="BE135"/>
  <c r="BE139"/>
  <c r="BE141"/>
  <c r="BE143"/>
  <c r="BE145"/>
  <c r="BE147"/>
  <c r="BE149"/>
  <c r="BE151"/>
  <c r="BE153"/>
  <c r="BE155"/>
  <c r="BE123"/>
  <c r="BE125"/>
  <c r="BE137"/>
  <c r="F39"/>
  <c i="1" r="BD96"/>
  <c r="BD95"/>
  <c r="AS94"/>
  <c i="3" r="F37"/>
  <c i="1" r="BB98"/>
  <c i="4" r="F37"/>
  <c i="1" r="BB99"/>
  <c i="4" r="F38"/>
  <c i="1" r="BC99"/>
  <c i="5" r="F39"/>
  <c i="1" r="BD100"/>
  <c i="6" r="J36"/>
  <c i="1" r="AW101"/>
  <c i="7" r="F38"/>
  <c i="1" r="BC102"/>
  <c i="7" r="F36"/>
  <c i="1" r="BA102"/>
  <c i="8" r="F37"/>
  <c i="1" r="BB103"/>
  <c i="9" r="F36"/>
  <c i="1" r="BA104"/>
  <c i="10" r="J36"/>
  <c i="1" r="AW105"/>
  <c i="11" r="F38"/>
  <c i="1" r="BC106"/>
  <c i="11" r="F36"/>
  <c i="1" r="BA106"/>
  <c i="12" r="F38"/>
  <c i="1" r="BC108"/>
  <c i="13" r="F39"/>
  <c i="1" r="BD109"/>
  <c i="13" r="F38"/>
  <c i="1" r="BC109"/>
  <c i="14" r="F38"/>
  <c i="1" r="BC110"/>
  <c i="15" r="F37"/>
  <c i="1" r="BB112"/>
  <c r="BB111"/>
  <c r="AX111"/>
  <c i="15" r="F39"/>
  <c i="1" r="BD112"/>
  <c r="BD111"/>
  <c i="16" r="F39"/>
  <c i="1" r="BD114"/>
  <c i="16" r="F36"/>
  <c i="1" r="BA114"/>
  <c i="17" r="F38"/>
  <c i="1" r="BC115"/>
  <c i="18" r="F36"/>
  <c i="1" r="BA116"/>
  <c i="19" r="F37"/>
  <c i="1" r="BB117"/>
  <c i="20" r="F39"/>
  <c i="1" r="BD119"/>
  <c i="21" r="J36"/>
  <c i="1" r="AW120"/>
  <c i="2" r="F37"/>
  <c i="1" r="BB96"/>
  <c r="BB95"/>
  <c r="AX95"/>
  <c i="3" r="F39"/>
  <c i="1" r="BD98"/>
  <c i="2" r="J32"/>
  <c i="4" r="J36"/>
  <c i="1" r="AW99"/>
  <c i="5" r="F36"/>
  <c i="1" r="BA100"/>
  <c i="5" r="J36"/>
  <c i="1" r="AW100"/>
  <c i="6" r="F37"/>
  <c i="1" r="BB101"/>
  <c i="6" r="F39"/>
  <c i="1" r="BD101"/>
  <c i="7" r="F39"/>
  <c i="1" r="BD102"/>
  <c i="8" r="F36"/>
  <c i="1" r="BA103"/>
  <c i="8" r="F38"/>
  <c i="1" r="BC103"/>
  <c i="9" r="F39"/>
  <c i="1" r="BD104"/>
  <c i="9" r="F38"/>
  <c i="1" r="BC104"/>
  <c i="10" r="F39"/>
  <c i="1" r="BD105"/>
  <c i="11" r="F39"/>
  <c i="1" r="BD106"/>
  <c i="12" r="F36"/>
  <c i="1" r="BA108"/>
  <c i="13" r="J36"/>
  <c i="1" r="AW109"/>
  <c i="14" r="J36"/>
  <c i="1" r="AW110"/>
  <c i="15" r="F38"/>
  <c i="1" r="BC112"/>
  <c r="BC111"/>
  <c r="AY111"/>
  <c i="16" r="J36"/>
  <c i="1" r="AW114"/>
  <c i="17" r="J36"/>
  <c i="1" r="AW115"/>
  <c i="18" r="J36"/>
  <c i="1" r="AW116"/>
  <c i="19" r="J36"/>
  <c i="1" r="AW117"/>
  <c i="19" r="F38"/>
  <c i="1" r="BC117"/>
  <c i="20" r="F36"/>
  <c i="1" r="BA119"/>
  <c i="20" r="F37"/>
  <c i="1" r="BB119"/>
  <c i="21" r="F39"/>
  <c i="1" r="BD120"/>
  <c r="AU95"/>
  <c i="2" r="F36"/>
  <c i="1" r="BA96"/>
  <c r="BA95"/>
  <c r="AW95"/>
  <c i="2" r="F38"/>
  <c i="1" r="BC96"/>
  <c r="BC95"/>
  <c r="AY95"/>
  <c i="3" r="F36"/>
  <c i="1" r="BA98"/>
  <c i="3" r="F38"/>
  <c i="1" r="BC98"/>
  <c i="6" r="F38"/>
  <c i="1" r="BC101"/>
  <c i="7" r="F37"/>
  <c i="1" r="BB102"/>
  <c i="8" r="J36"/>
  <c i="1" r="AW103"/>
  <c i="9" r="F37"/>
  <c i="1" r="BB104"/>
  <c i="10" r="F38"/>
  <c i="1" r="BC105"/>
  <c i="11" r="J36"/>
  <c i="1" r="AW106"/>
  <c i="12" r="F37"/>
  <c i="1" r="BB108"/>
  <c i="12" r="F39"/>
  <c i="1" r="BD108"/>
  <c i="13" r="F37"/>
  <c i="1" r="BB109"/>
  <c i="14" r="F37"/>
  <c i="1" r="BB110"/>
  <c i="14" r="F36"/>
  <c i="1" r="BA110"/>
  <c i="15" r="J36"/>
  <c i="1" r="AW112"/>
  <c i="16" r="F38"/>
  <c i="1" r="BC114"/>
  <c i="17" r="F39"/>
  <c i="1" r="BD115"/>
  <c i="18" r="F37"/>
  <c i="1" r="BB116"/>
  <c i="18" r="F39"/>
  <c i="1" r="BD116"/>
  <c i="19" r="F36"/>
  <c i="1" r="BA117"/>
  <c i="20" r="J36"/>
  <c i="1" r="AW119"/>
  <c i="21" r="F36"/>
  <c i="1" r="BA120"/>
  <c r="AU111"/>
  <c i="2" r="J36"/>
  <c i="1" r="AW96"/>
  <c i="3" r="J36"/>
  <c i="1" r="AW98"/>
  <c i="4" r="F39"/>
  <c i="1" r="BD99"/>
  <c i="4" r="F36"/>
  <c i="1" r="BA99"/>
  <c i="5" r="F37"/>
  <c i="1" r="BB100"/>
  <c i="5" r="F38"/>
  <c i="1" r="BC100"/>
  <c i="6" r="F36"/>
  <c i="1" r="BA101"/>
  <c i="7" r="J36"/>
  <c i="1" r="AW102"/>
  <c i="8" r="F39"/>
  <c i="1" r="BD103"/>
  <c i="9" r="J36"/>
  <c i="1" r="AW104"/>
  <c i="10" r="F36"/>
  <c i="1" r="BA105"/>
  <c i="10" r="F37"/>
  <c i="1" r="BB105"/>
  <c i="11" r="F37"/>
  <c i="1" r="BB106"/>
  <c i="12" r="J36"/>
  <c i="1" r="AW108"/>
  <c i="13" r="F36"/>
  <c i="1" r="BA109"/>
  <c i="14" r="F39"/>
  <c i="1" r="BD110"/>
  <c i="15" r="F36"/>
  <c i="1" r="BA112"/>
  <c r="BA111"/>
  <c r="AW111"/>
  <c i="16" r="F37"/>
  <c i="1" r="BB114"/>
  <c i="17" r="F36"/>
  <c i="1" r="BA115"/>
  <c i="17" r="F37"/>
  <c i="1" r="BB115"/>
  <c i="18" r="F38"/>
  <c i="1" r="BC116"/>
  <c i="19" r="F39"/>
  <c i="1" r="BD117"/>
  <c i="20" r="F38"/>
  <c i="1" r="BC119"/>
  <c i="21" r="F38"/>
  <c i="1" r="BC120"/>
  <c i="21" r="F37"/>
  <c i="1" r="BB120"/>
  <c i="6" l="1" r="R175"/>
  <c i="21" r="P124"/>
  <c i="1" r="AU120"/>
  <c i="19" r="R128"/>
  <c r="R127"/>
  <c i="17" r="R127"/>
  <c r="R126"/>
  <c i="3" r="R1496"/>
  <c i="13" r="P130"/>
  <c r="P129"/>
  <c i="1" r="AU109"/>
  <c i="10" r="T125"/>
  <c r="T124"/>
  <c i="9" r="T126"/>
  <c r="T125"/>
  <c i="3" r="P965"/>
  <c i="20" r="P124"/>
  <c i="1" r="AU119"/>
  <c i="13" r="T130"/>
  <c r="T129"/>
  <c i="11" r="R129"/>
  <c r="R128"/>
  <c i="9" r="P126"/>
  <c r="P125"/>
  <c i="1" r="AU104"/>
  <c i="12" r="T130"/>
  <c r="T129"/>
  <c i="6" r="R131"/>
  <c i="20" r="R124"/>
  <c i="18" r="T126"/>
  <c r="T125"/>
  <c i="14" r="P134"/>
  <c i="4" r="R129"/>
  <c r="R128"/>
  <c i="18" r="R126"/>
  <c r="R125"/>
  <c i="16" r="P127"/>
  <c r="P126"/>
  <c i="1" r="AU114"/>
  <c i="7" r="P123"/>
  <c i="1" r="AU102"/>
  <c i="5" r="P128"/>
  <c r="P127"/>
  <c i="1" r="AU100"/>
  <c i="16" r="R127"/>
  <c r="R126"/>
  <c i="3" r="BK160"/>
  <c i="4" r="P129"/>
  <c r="P128"/>
  <c i="1" r="AU99"/>
  <c i="19" r="T128"/>
  <c r="T127"/>
  <c i="6" r="T132"/>
  <c i="3" r="R160"/>
  <c i="21" r="R124"/>
  <c i="12" r="P130"/>
  <c r="P129"/>
  <c i="1" r="AU108"/>
  <c i="6" r="P175"/>
  <c r="P131"/>
  <c i="1" r="AU101"/>
  <c i="4" r="T129"/>
  <c r="T128"/>
  <c i="3" r="T1496"/>
  <c r="R1404"/>
  <c i="11" r="T129"/>
  <c r="T128"/>
  <c i="3" r="P1496"/>
  <c r="R965"/>
  <c i="6" r="T175"/>
  <c i="3" r="T160"/>
  <c i="21" r="T124"/>
  <c i="14" r="R209"/>
  <c r="R133"/>
  <c r="R132"/>
  <c i="11" r="P129"/>
  <c r="P128"/>
  <c i="1" r="AU106"/>
  <c i="5" r="T128"/>
  <c r="T127"/>
  <c i="3" r="P1404"/>
  <c i="17" r="T127"/>
  <c r="T126"/>
  <c i="14" r="P209"/>
  <c r="BK134"/>
  <c r="J134"/>
  <c r="J100"/>
  <c i="3" r="T965"/>
  <c r="T316"/>
  <c r="BK316"/>
  <c r="J316"/>
  <c r="J105"/>
  <c i="5" r="BK128"/>
  <c r="J128"/>
  <c r="J99"/>
  <c i="6" r="BK175"/>
  <c r="J175"/>
  <c r="J103"/>
  <c i="12" r="BK289"/>
  <c r="J289"/>
  <c r="J106"/>
  <c i="13" r="BK130"/>
  <c r="J130"/>
  <c r="J99"/>
  <c i="19" r="BK128"/>
  <c r="J128"/>
  <c r="J99"/>
  <c i="21" r="J145"/>
  <c r="J102"/>
  <c i="13" r="BK270"/>
  <c r="J270"/>
  <c r="J106"/>
  <c i="20" r="BK125"/>
  <c r="J125"/>
  <c r="J99"/>
  <c i="3" r="BK1496"/>
  <c r="J1496"/>
  <c r="J119"/>
  <c i="7" r="BK124"/>
  <c r="J124"/>
  <c r="J99"/>
  <c i="8" r="BK123"/>
  <c r="J123"/>
  <c r="J99"/>
  <c i="9" r="BK126"/>
  <c r="J126"/>
  <c r="J99"/>
  <c i="12" r="BK130"/>
  <c r="J130"/>
  <c r="J99"/>
  <c i="19" r="BK219"/>
  <c r="J219"/>
  <c r="J104"/>
  <c i="21" r="BK125"/>
  <c r="BK124"/>
  <c r="J124"/>
  <c r="J98"/>
  <c i="3" r="BK965"/>
  <c r="J965"/>
  <c r="J110"/>
  <c r="BK1404"/>
  <c r="J1404"/>
  <c r="J115"/>
  <c i="4" r="BK129"/>
  <c r="J129"/>
  <c r="J99"/>
  <c i="6" r="BK132"/>
  <c r="J132"/>
  <c r="J99"/>
  <c i="16" r="BK127"/>
  <c r="J127"/>
  <c r="J99"/>
  <c i="17" r="BK127"/>
  <c r="J127"/>
  <c r="J99"/>
  <c i="20" r="BK161"/>
  <c r="J161"/>
  <c r="J101"/>
  <c i="18" r="J126"/>
  <c r="J99"/>
  <c i="15" r="BK123"/>
  <c r="J123"/>
  <c r="J98"/>
  <c i="11" r="J129"/>
  <c r="J99"/>
  <c i="10" r="BK124"/>
  <c r="J124"/>
  <c r="J98"/>
  <c i="1" r="AG96"/>
  <c i="2" r="J98"/>
  <c r="J35"/>
  <c i="1" r="AV96"/>
  <c r="AT96"/>
  <c r="AN96"/>
  <c i="4" r="F35"/>
  <c i="1" r="AZ99"/>
  <c i="5" r="J35"/>
  <c i="1" r="AV100"/>
  <c r="AT100"/>
  <c i="6" r="J35"/>
  <c i="1" r="AV101"/>
  <c r="AT101"/>
  <c i="7" r="F35"/>
  <c i="1" r="AZ102"/>
  <c i="8" r="J35"/>
  <c i="1" r="AV103"/>
  <c r="AT103"/>
  <c i="9" r="J35"/>
  <c i="1" r="AV104"/>
  <c r="AT104"/>
  <c r="BB97"/>
  <c r="AX97"/>
  <c r="BC97"/>
  <c r="AY97"/>
  <c i="11" r="J35"/>
  <c i="1" r="AV106"/>
  <c r="AT106"/>
  <c i="13" r="F35"/>
  <c i="1" r="AZ109"/>
  <c r="BD107"/>
  <c i="15" r="J35"/>
  <c i="1" r="AV112"/>
  <c r="AT112"/>
  <c i="16" r="J35"/>
  <c i="1" r="AV114"/>
  <c r="AT114"/>
  <c i="17" r="J35"/>
  <c i="1" r="AV115"/>
  <c r="AT115"/>
  <c r="BB113"/>
  <c r="AX113"/>
  <c i="20" r="F35"/>
  <c i="1" r="AZ119"/>
  <c i="21" r="F35"/>
  <c i="1" r="AZ120"/>
  <c r="AG95"/>
  <c i="3" r="J35"/>
  <c i="1" r="AV98"/>
  <c r="AT98"/>
  <c i="10" r="F35"/>
  <c i="1" r="AZ105"/>
  <c r="BA97"/>
  <c r="AW97"/>
  <c i="11" r="J32"/>
  <c i="1" r="AG106"/>
  <c i="12" r="J35"/>
  <c i="1" r="AV108"/>
  <c r="AT108"/>
  <c r="BA107"/>
  <c r="AW107"/>
  <c i="14" r="J35"/>
  <c i="1" r="AV110"/>
  <c r="AT110"/>
  <c i="18" r="F35"/>
  <c i="1" r="AZ116"/>
  <c i="19" r="F35"/>
  <c i="1" r="AZ117"/>
  <c r="BC118"/>
  <c r="AY118"/>
  <c i="21" r="J35"/>
  <c i="1" r="AV120"/>
  <c r="AT120"/>
  <c r="AU113"/>
  <c i="2" r="F35"/>
  <c i="1" r="AZ96"/>
  <c r="AZ95"/>
  <c r="AV95"/>
  <c r="AT95"/>
  <c i="4" r="J35"/>
  <c i="1" r="AV99"/>
  <c r="AT99"/>
  <c i="5" r="F35"/>
  <c i="1" r="AZ100"/>
  <c i="6" r="F35"/>
  <c i="1" r="AZ101"/>
  <c i="7" r="J35"/>
  <c i="1" r="AV102"/>
  <c r="AT102"/>
  <c i="8" r="F35"/>
  <c i="1" r="AZ103"/>
  <c i="9" r="F35"/>
  <c i="1" r="AZ104"/>
  <c i="11" r="F35"/>
  <c i="1" r="AZ106"/>
  <c i="13" r="J35"/>
  <c i="1" r="AV109"/>
  <c r="AT109"/>
  <c r="BB107"/>
  <c r="AX107"/>
  <c i="15" r="F35"/>
  <c i="1" r="AZ112"/>
  <c r="AZ111"/>
  <c r="AV111"/>
  <c r="AT111"/>
  <c i="16" r="F35"/>
  <c i="1" r="AZ114"/>
  <c i="17" r="F35"/>
  <c i="1" r="AZ115"/>
  <c r="BA113"/>
  <c r="AW113"/>
  <c i="20" r="J35"/>
  <c i="1" r="AV119"/>
  <c r="AT119"/>
  <c i="3" r="F35"/>
  <c i="1" r="AZ98"/>
  <c i="10" r="J35"/>
  <c i="1" r="AV105"/>
  <c r="AT105"/>
  <c r="BD97"/>
  <c i="12" r="F35"/>
  <c i="1" r="AZ108"/>
  <c r="BC107"/>
  <c r="AY107"/>
  <c i="14" r="F35"/>
  <c i="1" r="AZ110"/>
  <c i="18" r="J35"/>
  <c i="1" r="AV116"/>
  <c r="AT116"/>
  <c i="18" r="J32"/>
  <c i="1" r="AG116"/>
  <c r="BC113"/>
  <c r="AY113"/>
  <c r="BD113"/>
  <c i="19" r="J35"/>
  <c i="1" r="AV117"/>
  <c r="AT117"/>
  <c r="BA118"/>
  <c r="AW118"/>
  <c r="BD118"/>
  <c r="BB118"/>
  <c r="AX118"/>
  <c i="3" l="1" r="P159"/>
  <c r="P158"/>
  <c i="1" r="AU98"/>
  <c i="3" r="T159"/>
  <c r="T158"/>
  <c i="6" r="T131"/>
  <c i="3" r="BK159"/>
  <c r="J159"/>
  <c r="J99"/>
  <c r="R159"/>
  <c r="R158"/>
  <c i="14" r="P133"/>
  <c r="P132"/>
  <c i="1" r="AU110"/>
  <c i="4" r="BK128"/>
  <c r="J128"/>
  <c r="J98"/>
  <c i="3" r="J160"/>
  <c r="J100"/>
  <c i="13" r="BK129"/>
  <c r="J129"/>
  <c r="J98"/>
  <c i="16" r="BK126"/>
  <c r="J126"/>
  <c r="J98"/>
  <c i="20" r="BK124"/>
  <c r="J124"/>
  <c i="21" r="J125"/>
  <c r="J99"/>
  <c i="6" r="BK131"/>
  <c r="J131"/>
  <c i="8" r="BK122"/>
  <c r="J122"/>
  <c r="J98"/>
  <c i="14" r="BK133"/>
  <c r="BK132"/>
  <c r="J132"/>
  <c i="17" r="BK126"/>
  <c r="J126"/>
  <c r="J98"/>
  <c i="5" r="BK127"/>
  <c r="J127"/>
  <c r="J98"/>
  <c i="7" r="BK123"/>
  <c r="J123"/>
  <c r="J98"/>
  <c i="9" r="BK125"/>
  <c r="J125"/>
  <c r="J98"/>
  <c i="12" r="BK129"/>
  <c r="J129"/>
  <c i="19" r="BK127"/>
  <c r="J127"/>
  <c r="J98"/>
  <c i="1" r="AN116"/>
  <c i="18" r="J41"/>
  <c i="1" r="AN106"/>
  <c i="11" r="J41"/>
  <c i="1" r="AN95"/>
  <c i="2" r="J41"/>
  <c i="1" r="AU97"/>
  <c i="20" r="J32"/>
  <c i="1" r="AG119"/>
  <c i="14" r="J32"/>
  <c i="1" r="AG110"/>
  <c i="12" r="J32"/>
  <c i="1" r="AG108"/>
  <c r="AZ107"/>
  <c r="AV107"/>
  <c r="AT107"/>
  <c r="AZ118"/>
  <c r="AV118"/>
  <c r="AT118"/>
  <c r="AU118"/>
  <c i="21" r="J32"/>
  <c i="1" r="AG120"/>
  <c i="6" r="J32"/>
  <c i="1" r="AG101"/>
  <c r="AZ97"/>
  <c r="AV97"/>
  <c r="AT97"/>
  <c r="AZ113"/>
  <c r="AV113"/>
  <c r="AT113"/>
  <c r="BD94"/>
  <c r="W33"/>
  <c r="AU107"/>
  <c i="10" r="J32"/>
  <c i="1" r="AG105"/>
  <c r="BC94"/>
  <c r="W32"/>
  <c r="BB94"/>
  <c r="AX94"/>
  <c i="15" r="J32"/>
  <c i="1" r="AG112"/>
  <c r="AG111"/>
  <c r="AN111"/>
  <c r="BA94"/>
  <c r="W30"/>
  <c i="20" l="1" r="J41"/>
  <c i="6" r="J41"/>
  <c i="21" r="J41"/>
  <c i="14" r="J41"/>
  <c i="12" r="J41"/>
  <c r="J98"/>
  <c i="6" r="J98"/>
  <c i="14" r="J98"/>
  <c i="3" r="BK158"/>
  <c r="J158"/>
  <c r="J98"/>
  <c i="20" r="J98"/>
  <c i="14" r="J133"/>
  <c r="J99"/>
  <c i="15" r="J41"/>
  <c i="1" r="AN112"/>
  <c i="10" r="J41"/>
  <c i="1" r="AN105"/>
  <c r="AN101"/>
  <c r="AN108"/>
  <c r="AN110"/>
  <c r="AN120"/>
  <c r="AN119"/>
  <c r="AU94"/>
  <c r="AG118"/>
  <c i="4" r="J32"/>
  <c i="1" r="AG99"/>
  <c i="5" r="J32"/>
  <c i="1" r="AG100"/>
  <c i="17" r="J32"/>
  <c i="1" r="AG115"/>
  <c i="7" r="J32"/>
  <c i="1" r="AG102"/>
  <c r="W31"/>
  <c i="9" r="J32"/>
  <c i="1" r="AG104"/>
  <c i="13" r="J32"/>
  <c i="1" r="AG109"/>
  <c r="AG107"/>
  <c r="AZ94"/>
  <c r="W29"/>
  <c i="8" r="J32"/>
  <c i="1" r="AG103"/>
  <c i="16" r="J32"/>
  <c i="1" r="AG114"/>
  <c i="19" r="J32"/>
  <c i="1" r="AG117"/>
  <c r="AW94"/>
  <c r="AK30"/>
  <c r="AY94"/>
  <c i="4" l="1" r="J41"/>
  <c i="9" r="J41"/>
  <c i="5" r="J41"/>
  <c i="19" r="J41"/>
  <c i="7" r="J41"/>
  <c i="16" r="J41"/>
  <c i="8" r="J41"/>
  <c i="17" r="J41"/>
  <c i="13" r="J41"/>
  <c i="1" r="AN100"/>
  <c r="AN103"/>
  <c r="AN104"/>
  <c r="AN114"/>
  <c r="AN115"/>
  <c r="AN99"/>
  <c r="AN102"/>
  <c r="AN109"/>
  <c r="AN117"/>
  <c r="AN107"/>
  <c r="AN118"/>
  <c r="AG113"/>
  <c i="3" r="J32"/>
  <c i="1" r="AG98"/>
  <c r="AN98"/>
  <c r="AV94"/>
  <c r="AK29"/>
  <c i="3" l="1" r="J41"/>
  <c i="1" r="AN113"/>
  <c r="AG97"/>
  <c r="AN97"/>
  <c r="AT94"/>
  <c l="1" r="AG94"/>
  <c r="AK26"/>
  <c l="1" r="AN9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<sst xmlns="http://schemas.openxmlformats.org/spreadsheetml/2006/main">
  <si>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</si>
  <si>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</si>
  <si>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</si>
  <si>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</si>
  <si>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</si>
  <si>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{f31097fc-7f6c-4258-93e8-f0afef90ad1f}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</si>
  <si>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</si>
  <si>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</si>
  <si>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</si>
  <si>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</si>
  <si>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</si>
  <si>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</si>
  <si>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</si>
  <si>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</si>
  <si>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23-028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</si>
  <si>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</si>
  <si>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</si>
  <si>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ZZS Kraje Vysočina – Výjezdová základna Bystřice nad Perštejnem</t>
  </si>
  <si>
    <t>KSO:</t>
  </si>
  <si>
    <t>CC-CZ:</t>
  </si>
  <si>
    <t>Místo:</t>
  </si>
  <si>
    <t>Bystřice nad Pernštejnem, ul. Větrná</t>
  </si>
  <si>
    <t>Datum:</t>
  </si>
  <si>
    <t>7. 12. 2023</t>
  </si>
  <si>
    <t>Zadavatel:</t>
  </si>
  <si>
    <t>IČ:</t>
  </si>
  <si>
    <t>70890749</t>
  </si>
  <si>
    <t>Kraj Vysočina</t>
  </si>
  <si>
    <t>DIČ:</t>
  </si>
  <si>
    <t>CZ70890749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</si>
  <si>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</si>
  <si>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</si>
  <si>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</si>
  <si>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</si>
  <si>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</si>
  <si>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</si>
  <si>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</si>
  <si>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</si>
  <si>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</si>
  <si>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</si>
  <si>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apod._x000d_
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</si>
  <si>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</si>
  <si>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</si>
  <si>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</si>
  <si>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</si>
  <si>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</si>
  <si>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</si>
  <si>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</si>
  <si>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</si>
  <si>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</si>
  <si>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</si>
  <si>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</si>
  <si>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</si>
  <si>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</si>
  <si>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</si>
  <si>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</si>
  <si>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</si>
  <si>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</si>
  <si>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</si>
  <si>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</si>
  <si>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</si>
  <si>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</si>
  <si>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</si>
  <si>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</si>
  <si>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</si>
  <si>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</si>
  <si>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</si>
  <si>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</si>
  <si>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</si>
  <si>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</si>
  <si>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</si>
  <si>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</si>
  <si>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</si>
  <si>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</si>
  <si>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</si>
  <si>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</si>
  <si>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</si>
  <si>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</si>
  <si>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</si>
  <si>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</si>
  <si>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</si>
  <si>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</si>
  <si>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</si>
  <si>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</si>
  <si>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</si>
  <si>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</si>
  <si>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</si>
  <si>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</si>
  <si>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</si>
  <si>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{57e514df-1a24-41a5-9896-8d85417270b8}</t>
  </si>
  <si>
    <t>2</t>
  </si>
  <si>
    <t>/</t>
  </si>
  <si>
    <t>Vedlejší a ostatní náklady</t>
  </si>
  <si>
    <t>Soupis</t>
  </si>
  <si>
    <t>{83e7cbb9-4901-4bd7-8fdb-19f767f539bc}</t>
  </si>
  <si>
    <t>SO-01</t>
  </si>
  <si>
    <t>Výjezdová základna ZZS Kraje Vysočina</t>
  </si>
  <si>
    <t>STA</t>
  </si>
  <si>
    <t>{8b433e5b-84df-4d55-8656-04c011eaaf19}</t>
  </si>
  <si>
    <t>01_01</t>
  </si>
  <si>
    <t>Architektonicko-stavební řešení</t>
  </si>
  <si>
    <t>{5c277075-db3d-4730-99bb-7916505af314}</t>
  </si>
  <si>
    <t>8011911</t>
  </si>
  <si>
    <t>01A</t>
  </si>
  <si>
    <t>Zařízení pro vytápění staveb</t>
  </si>
  <si>
    <t>{0c9233e7-616f-4843-9975-013c38e11c7c}</t>
  </si>
  <si>
    <t>01B</t>
  </si>
  <si>
    <t>Zařízení vzduchotechniky</t>
  </si>
  <si>
    <t>{21639c3c-587e-4357-aeeb-0568ef4bd610}</t>
  </si>
  <si>
    <t>01C</t>
  </si>
  <si>
    <t>Zařízení zdravotnětechnických instalací</t>
  </si>
  <si>
    <t>{2184944b-7014-4015-9022-b9f429737cee}</t>
  </si>
  <si>
    <t>01D_a</t>
  </si>
  <si>
    <t>Zařízení silnoproudé elektrotechniky</t>
  </si>
  <si>
    <t>{830abd33-37bf-4ed6-a0be-a5bcac3fc655}</t>
  </si>
  <si>
    <t>01D_b</t>
  </si>
  <si>
    <t>Bleskosvod</t>
  </si>
  <si>
    <t>{bfadc4a8-b5ae-42fc-9664-4a0c47189a10}</t>
  </si>
  <si>
    <t>01E</t>
  </si>
  <si>
    <t>Zařízení slaboproudé elektroinstalace</t>
  </si>
  <si>
    <t>{149a2971-ce9e-4bde-a227-fba7c8a1f2a5}</t>
  </si>
  <si>
    <t>01F</t>
  </si>
  <si>
    <t>Maření a regulace</t>
  </si>
  <si>
    <t>{ad6b5f58-5e65-470f-9fd9-f3061fdefb91}</t>
  </si>
  <si>
    <t>01G</t>
  </si>
  <si>
    <t>Fotovoltaická elektrárna</t>
  </si>
  <si>
    <t>{3a3445ea-d704-497b-9953-bc0c32b8f072}</t>
  </si>
  <si>
    <t>IO-01</t>
  </si>
  <si>
    <t>Zpevněné plochy a oplocení</t>
  </si>
  <si>
    <t>ING</t>
  </si>
  <si>
    <t>{9ad5114b-e02b-4c33-b418-e025eb2a63ee}</t>
  </si>
  <si>
    <t>IO-01a</t>
  </si>
  <si>
    <t>Vnější opěrná stěna OS1</t>
  </si>
  <si>
    <t>{d35b55fc-e9da-472d-a89c-6bd447b9d3fe}</t>
  </si>
  <si>
    <t>815 41 11</t>
  </si>
  <si>
    <t>IO-01b</t>
  </si>
  <si>
    <t>Vnější opěrná stěna OS2</t>
  </si>
  <si>
    <t>{b89bc046-f85f-4eb3-bdd9-243e60eb86a7}</t>
  </si>
  <si>
    <t>IO-01c</t>
  </si>
  <si>
    <t>Zpevněné plochy</t>
  </si>
  <si>
    <t>{c7b70ba3-9901-4755-b425-24832d470212}</t>
  </si>
  <si>
    <t>822 59 71</t>
  </si>
  <si>
    <t>IO-02</t>
  </si>
  <si>
    <t>Sadové a čisté terénní úpravy</t>
  </si>
  <si>
    <t>{c5a6b23a-5dba-4471-ba89-431bc1dff5fa}</t>
  </si>
  <si>
    <t xml:space="preserve">Sadové úpravy </t>
  </si>
  <si>
    <t>{df22f3df-d164-49e0-a054-134dc146f2e3}</t>
  </si>
  <si>
    <t>823 29 11</t>
  </si>
  <si>
    <t>IO-03</t>
  </si>
  <si>
    <t>Kanalizace a vodovod</t>
  </si>
  <si>
    <t>{6e9d2ee0-06aa-449d-805f-0b8d7a444e00}</t>
  </si>
  <si>
    <t>IO-03a</t>
  </si>
  <si>
    <t>Přípojka jednotné kanalizace</t>
  </si>
  <si>
    <t>{51c88614-82da-4cd1-9718-2ac0fa9f9013}</t>
  </si>
  <si>
    <t>827 29 11</t>
  </si>
  <si>
    <t>IO-03b</t>
  </si>
  <si>
    <t>Areálová kanalizace</t>
  </si>
  <si>
    <t>{fae9dc17-a4fe-4ba6-aeb3-722437e38d89}</t>
  </si>
  <si>
    <t>IO-03c</t>
  </si>
  <si>
    <t>Vodovodní přípojka</t>
  </si>
  <si>
    <t>{2a8e8b87-0396-44af-8435-148d15af9f5a}</t>
  </si>
  <si>
    <t>827 19 11</t>
  </si>
  <si>
    <t>IO-03d</t>
  </si>
  <si>
    <t>Areálový rozvod vody</t>
  </si>
  <si>
    <t>{e3f4d024-5a53-4cd4-a39a-b6febbf80a49}</t>
  </si>
  <si>
    <t>IO-04</t>
  </si>
  <si>
    <t>Přípojka NN a SLP</t>
  </si>
  <si>
    <t>{9afaaf48-31b3-4550-996a-96fa494a6fc8}</t>
  </si>
  <si>
    <t>IO-04a</t>
  </si>
  <si>
    <t>Přípojka NN</t>
  </si>
  <si>
    <t>{593bddfe-d60b-44a8-be73-c0693501938c}</t>
  </si>
  <si>
    <t>828 73 11</t>
  </si>
  <si>
    <t>IO-04b</t>
  </si>
  <si>
    <t>Přípojka SLP-ROWANet</t>
  </si>
  <si>
    <t>{e2794eb8-a4cf-4323-9b33-84ade4b33666}</t>
  </si>
  <si>
    <t>828 89 11</t>
  </si>
  <si>
    <t>KRYCÍ LIST SOUPISU PRACÍ</t>
  </si>
  <si>
    <t>Objekt:</t>
  </si>
  <si>
    <t>VRN - Vedlejší a ostatní rozpočtové náklady</t>
  </si>
  <si>
    <t>Soupis:</t>
  </si>
  <si>
    <t>VRN - Vedlejší a ostatní náklady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</si>
  <si>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 a inženýrské objekty v zakázce. - Vzhledem k výše uvedenému nelze stanovit jednotné JKSO pro tento objekt, zakázka obsahuje tyto objekty dle JKSO : 801 1911, 815 4111, 822 5971, 823 2911, 827 2911, 827 1911, 828 7311, 828 8911</t>
  </si>
  <si>
    <t>REKAPITULACE ČLENĚNÍ SOUPISU PRACÍ</t>
  </si>
  <si>
    <t>Kód dílu - Popis</t>
  </si>
  <si>
    <t>Cena celkem [CZK]</t>
  </si>
  <si>
    <t>Náklady ze soupisu prací</t>
  </si>
  <si>
    <t>-1</t>
  </si>
  <si>
    <t>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</si>
  <si>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</si>
  <si>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</si>
  <si>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</si>
  <si>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</si>
  <si>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</si>
  <si>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</si>
  <si>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</si>
  <si>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</si>
  <si>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</si>
  <si>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</si>
  <si>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</si>
  <si>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</si>
  <si>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</si>
  <si>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O02</t>
  </si>
  <si>
    <t>4</t>
  </si>
  <si>
    <t>ROZPOCET</t>
  </si>
  <si>
    <t>K</t>
  </si>
  <si>
    <t>0101</t>
  </si>
  <si>
    <t>Zařízení staveniště, BOZP</t>
  </si>
  <si>
    <t>kpl</t>
  </si>
  <si>
    <t>1394522077</t>
  </si>
  <si>
    <t>PP</t>
  </si>
  <si>
    <t>Veškeré náklady a činnosti související s vybudováním, provozem a likvidací staveniště, včetně zajištění připojení na elektrickou energii, vodu a odvodnění staveniště, provádění každodenního hrubého úklidu staveniště a průběžné likvidace vznikajících odpadů oprávněnou osobou. Čištění a úklid příjezdových a přístupových komunikací.
Standardní prvky BOZP (oplocení staveniště, mobilní oplocení, výstražné značení, přechody výkopů vč. oplocení, zábradlí, atd - vč. jejich dodávky, montáže, údržby a demontáže, resp. likvidace) a povinosti vyplývající z plánu BOZP vč. připomínek příslušných úřadů.</t>
  </si>
  <si>
    <t>0102</t>
  </si>
  <si>
    <t>Dočasné dopravní opatření</t>
  </si>
  <si>
    <t>-449053838</t>
  </si>
  <si>
    <t xml:space="preserve">Náklady na vyhotovení návrhu dočasného dopravního značení a zvláštního užívání komunikace, vč. projednání, odsouhlasení s dotčenými orgány a organizacemi a zajištění správních rozhodnutí, dodání dopravních značek a světelné signalizace, jejich rozmístění a přemísťování a jejich údržba v průběhu výstavby včetně následného odstranění, poplatky za správní řízení, splnění podmínek správních rozhodnutí a orgánu DOSS.   </t>
  </si>
  <si>
    <t>3</t>
  </si>
  <si>
    <t>0104</t>
  </si>
  <si>
    <t>Zábory veřejných prostranství, vč.komunikací</t>
  </si>
  <si>
    <t>-2073356022</t>
  </si>
  <si>
    <t>Náklady spojené se zábory veřejných prostranství, vč.komunikací (poplatky za zřízení záboru a nájemné za užívání veřejných ploch)</t>
  </si>
  <si>
    <t>0103</t>
  </si>
  <si>
    <t>Publicita akce a propagace zadavatele dle podmínek dotačního titulu</t>
  </si>
  <si>
    <t>533039845</t>
  </si>
  <si>
    <t>Náklady na zhotovení a osazení informačního panelu s údaji :
1) Logo Kraje Vysočina
2) Prohlášení: „STAVÍME PRO VÁS“
3) Název akce
4) Investor: „Kraj Vysočina, Žižkova 57/1882, 587 33 Jihlava“
5) Generální dodavatel
6) Projektant
7) Stavbyvedoucí
8) Technický dozor
10) Koordinátor BOZP
11) Termín realizace stavby
o rozměrech 5,1 x 2,40 m včetně nákladů na jeho údržbu po dobu trvání stavby.
Informační panel (grafický potisk na plachtu s oky) bude osazen na dočasnou ocelovou kci, kotvenou do země sloupky.
Dle standardu Kraje : https://www.kr-vysocina.cz/stavime-pro-vas-propagace-stavebnich-cinnosti-na-majetku-kraje-vysocina-prostrednictvim-informacniho-panelu/d-4026757/p1=36303</t>
  </si>
  <si>
    <t>5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</si>
  <si>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</si>
  <si>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</si>
  <si>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</si>
  <si>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.....). 
O veškerých úkonech zhotovitele směrem k DOSS a správců inženýrských sítí, bude zhotovitelem informován TDI, TDS, investor a zástupce Nemocnice Pelhřimov.</t>
  </si>
  <si>
    <t>6</t>
  </si>
  <si>
    <t>0301</t>
  </si>
  <si>
    <t xml:space="preserve">Vytýčení stávajících inženýrských sítí </t>
  </si>
  <si>
    <t>1880854393</t>
  </si>
  <si>
    <t>Vytýčení stávajících inženýrských sítí i jejich správci, bude provedeno vč. stabiliztace bodů pro potřeby stavby</t>
  </si>
  <si>
    <t>7</t>
  </si>
  <si>
    <t>0302</t>
  </si>
  <si>
    <t xml:space="preserve">Geodetické vytýčení a činnost geodeta během výstavby  </t>
  </si>
  <si>
    <t>-672985676</t>
  </si>
  <si>
    <t xml:space="preserve">Vytýčení nově budovaných inženýrských sítí a stavebních objektů, kontrolní měření během výstavby.
Vytyčení fixního bodu + zajitění po dobu stavby </t>
  </si>
  <si>
    <t>8</t>
  </si>
  <si>
    <t>0304</t>
  </si>
  <si>
    <t>Geodetické zaměření řešených objektů po dokončení díla</t>
  </si>
  <si>
    <t>305024399</t>
  </si>
  <si>
    <t>Geodetické zaměření řešených objektů ve 3 tištěných vyhotoveních + 1x elektronicky CD)</t>
  </si>
  <si>
    <t>9</t>
  </si>
  <si>
    <t>0305</t>
  </si>
  <si>
    <t>Geometrický plán</t>
  </si>
  <si>
    <t>170500802</t>
  </si>
  <si>
    <t xml:space="preserve">Geometrický plán objektů podléhajících vkladu do katastru nemovitostí (budovy, inženýrské sítě, věcná břemena k částem pozemků) v 6ti tištěných vyhotoveních + 1x elektronicky CD </t>
  </si>
  <si>
    <t>10</t>
  </si>
  <si>
    <t>0401</t>
  </si>
  <si>
    <t>Projektová dokumentace skutečného provedení</t>
  </si>
  <si>
    <t>-1773495778</t>
  </si>
  <si>
    <t xml:space="preserve">Projektová dokumentace skutečného provedení 3x tištěně a 1x elektronicky na CD
Součástí dokumentace skutečného provedení je zpracování  výkresů dle Metodického pokynu pro úpravu digitálních grafických dat, který je součástí zadávací dokumentace v požadovaném formátu a kvalitě.
</t>
  </si>
  <si>
    <t>11</t>
  </si>
  <si>
    <t>0501</t>
  </si>
  <si>
    <t xml:space="preserve">Měření radonu </t>
  </si>
  <si>
    <t>-77820749</t>
  </si>
  <si>
    <t>1x Měření objemové aktivity radonu po provedení HTÚ (pro ověření návrhových parametrů)
1x Měření objemové aktivity radonu po dokončení stavby, před kolaudací.</t>
  </si>
  <si>
    <t>12</t>
  </si>
  <si>
    <t>0505</t>
  </si>
  <si>
    <t>Kompletace dokladové části stavby k předání, převzetí a kolaudaci díla</t>
  </si>
  <si>
    <t>1047780156</t>
  </si>
  <si>
    <t xml:space="preserve"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</si>
  <si>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13</t>
  </si>
  <si>
    <t>0601</t>
  </si>
  <si>
    <t xml:space="preserve">Zpracování a předložení harmonogramů </t>
  </si>
  <si>
    <t>1477048399</t>
  </si>
  <si>
    <t>Náklady na vyhotovení a předložení finančního a časového harmonogramu prací a plnění vč. průběžných aktualizací.</t>
  </si>
  <si>
    <t>14</t>
  </si>
  <si>
    <t>0608</t>
  </si>
  <si>
    <t>Zkoušky toxicity jednotlivých druhů odpadů vzniklých na stavbě - výluhem</t>
  </si>
  <si>
    <t>soubor</t>
  </si>
  <si>
    <t>2121852142</t>
  </si>
  <si>
    <t>Zkoušky akutní toxicity s naředěním vodním výluhem odpadu dle ktuální legislativy.</t>
  </si>
  <si>
    <t>0609</t>
  </si>
  <si>
    <t>Dílenská dokumentace</t>
  </si>
  <si>
    <t>-1035843045</t>
  </si>
  <si>
    <t>Zpracování dílenské dokumentace :
 - železobetonové prefa. stropní kce
 - ocelová kce pro VZT
 - nosná kce FVE
 - záchytný systém
 - výlez na střechu
 - zábradlí</t>
  </si>
  <si>
    <t>16</t>
  </si>
  <si>
    <t>0720</t>
  </si>
  <si>
    <t>Blower door test (vzduchotěsnost objektu)</t>
  </si>
  <si>
    <t>-507050363</t>
  </si>
  <si>
    <t>Blower door test (vzduchotěsnost objektu) - provedení testu, příprava + konzultace, vyhledání netěsností, kladný protokol, termovizní měření</t>
  </si>
  <si>
    <t>17</t>
  </si>
  <si>
    <t>0810</t>
  </si>
  <si>
    <t>Plán zdolávání požáru</t>
  </si>
  <si>
    <t>-1807602417</t>
  </si>
  <si>
    <t>F101</t>
  </si>
  <si>
    <t>Skladba F.1.01</t>
  </si>
  <si>
    <t>m2</t>
  </si>
  <si>
    <t>87,9</t>
  </si>
  <si>
    <t>F102</t>
  </si>
  <si>
    <t>Skladba F.1.02</t>
  </si>
  <si>
    <t>32,42</t>
  </si>
  <si>
    <t>F103</t>
  </si>
  <si>
    <t>Skladba F.1.03</t>
  </si>
  <si>
    <t>16,48</t>
  </si>
  <si>
    <t>F104</t>
  </si>
  <si>
    <t>Skladba F.1.04</t>
  </si>
  <si>
    <t>31,16</t>
  </si>
  <si>
    <t>F105</t>
  </si>
  <si>
    <t>Skladba F.1.05</t>
  </si>
  <si>
    <t>95,38</t>
  </si>
  <si>
    <t>SO-01 - Výjezdová základna ZZS Kraje Vysočina</t>
  </si>
  <si>
    <t>01_01 - Architektonicko-stavební řešení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</si>
  <si>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1.1 ARCHITEKTONICKO-STAVEBNÍ ŘEŠENÍ 1.1.01 TECHNICKÁ ZPRÁVA PŘÍLOHA Č.1 SKLADBY KONSTRUKCÍ 1.1.02 PŮDORYS 1.NP 1.1.03 STŘECHA 1.1.04 ŘEZY A-A´, B-B´ 1.1.05 POHLEDY 1.1.06 VIZUALIZACE 1.1.07 TABULKY PSV 1.1.08 SCHÉMATICKÉ DETAILY 1.1.09 PŮDORYS 1.NP-RASTR PODHLEDU 1.2 STAVEBNĚ KONSTRUKČNÍ ŘEŠENÍ 1.2.01 TECHNICKÁ ZPRÁVA – KONSTRUKCE 1.2.02 ZÁKLADY 1.2.03 STROPNÍ KONSTRUKCE NAD 1.NP 1.2.04 OCELOVÁ KCE PRO VZT 1.3 POŽÁRNĚ BEZPEČNOSTNÍ ŘEŠENÍ 1.3.01 TECHNICKÁ ZPRÁVA – PBŘ 1.3.02 PŮDORYS 1.NP – PBŘ 1.3.03 SITUACE – PBŘ</t>
  </si>
  <si>
    <t>HSV - Práce a dodávky HSV</t>
  </si>
  <si>
    <t xml:space="preserve">    1 - Zemní práce</t>
  </si>
  <si>
    <t xml:space="preserve">      13 - Zemní práce - hloubené vykopávky</t>
  </si>
  <si>
    <t xml:space="preserve">      16-1 - Zemní práce - přemístění výkopku - zemina pro další použití</t>
  </si>
  <si>
    <t xml:space="preserve">      16-2 - Zemní práce - přemístění výkopku - přebytečná zemina</t>
  </si>
  <si>
    <t xml:space="preserve">      17 - Zemní práce - konstrukce ze zemin</t>
  </si>
  <si>
    <t xml:space="preserve">    2 - Zakládání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</si>
  <si>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</si>
  <si>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</si>
  <si>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</si>
  <si>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</si>
  <si>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</si>
  <si>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</si>
  <si>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</si>
  <si>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</si>
  <si>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</si>
  <si>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</si>
  <si>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</si>
  <si>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</si>
  <si>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</si>
  <si>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</si>
  <si>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</si>
  <si>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</si>
  <si>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</si>
  <si>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</si>
  <si>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</si>
  <si>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</si>
  <si>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</si>
  <si>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</si>
  <si>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</si>
  <si>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</si>
  <si>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</si>
  <si>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</si>
  <si>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</si>
  <si>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</si>
  <si>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</si>
  <si>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</si>
  <si>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</si>
  <si>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</si>
  <si>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</si>
  <si>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Zemní práce</t>
  </si>
  <si>
    <t>Zemní práce - hloubené vykopávky</t>
  </si>
  <si>
    <t>131251104</t>
  </si>
  <si>
    <t>Hloubení jam nezapažených v hornině třídy těžitelnosti I skupiny 3 objem do 500 m3 strojně</t>
  </si>
  <si>
    <t>m3</t>
  </si>
  <si>
    <t>CS ÚRS 2023 02</t>
  </si>
  <si>
    <t>-195061176</t>
  </si>
  <si>
    <t>Hloubení nezapažených jam a zářezů strojně s urovnáním dna do předepsaného profilu a spádu v hornině třídy těžitelnosti I skupiny 3 přes 100 do 500 m3</t>
  </si>
  <si>
    <t>Online PSC</t>
  </si>
  <si>
    <t>https://podminky.urs.cz/item/CS_URS_2023_02/131251104</t>
  </si>
  <si>
    <t>VV</t>
  </si>
  <si>
    <t>č.1.2.02 - Základy</t>
  </si>
  <si>
    <t>80%</t>
  </si>
  <si>
    <t>HTU - měřeno CAD</t>
  </si>
  <si>
    <t>550</t>
  </si>
  <si>
    <t>jímky</t>
  </si>
  <si>
    <t>(0,6+1,35+0,6)*(0,6+1,05+0,6)*(1,4-0,65)*2</t>
  </si>
  <si>
    <t>Mezisoučet</t>
  </si>
  <si>
    <t>-558,606*0,20</t>
  </si>
  <si>
    <t>Součet</t>
  </si>
  <si>
    <t>131351104</t>
  </si>
  <si>
    <t>Hloubení jam nezapažených v hornině třídy těžitelnosti II skupiny 4 objem do 500 m3 strojně</t>
  </si>
  <si>
    <t>1638430867</t>
  </si>
  <si>
    <t>Hloubení nezapažených jam a zářezů strojně s urovnáním dna do předepsaného profilu a spádu v hornině třídy těžitelnosti II skupiny 4 přes 100 do 500 m3</t>
  </si>
  <si>
    <t>https://podminky.urs.cz/item/CS_URS_2023_02/131351104</t>
  </si>
  <si>
    <t>15%</t>
  </si>
  <si>
    <t>558,606*0,15</t>
  </si>
  <si>
    <t>131451104</t>
  </si>
  <si>
    <t>Hloubení jam nezapažených v hornině třídy těžitelnosti II skupiny 5 objem do 500 m3 strojně</t>
  </si>
  <si>
    <t>-218348076</t>
  </si>
  <si>
    <t>Hloubení nezapažených jam a zářezů strojně s urovnáním dna do předepsaného profilu a spádu v hornině třídy těžitelnosti II skupiny 5 přes 100 do 500 m3</t>
  </si>
  <si>
    <t>https://podminky.urs.cz/item/CS_URS_2023_02/131451104</t>
  </si>
  <si>
    <t>5%</t>
  </si>
  <si>
    <t>558,606*0,05</t>
  </si>
  <si>
    <t>132251104</t>
  </si>
  <si>
    <t>Hloubení rýh nezapažených š do 800 mm v hornině třídy těžitelnosti I skupiny 3 objem přes 100 m3 strojně</t>
  </si>
  <si>
    <t>1179672099</t>
  </si>
  <si>
    <t>Hloubení nezapažených rýh šířky do 800 mm strojně s urovnáním dna do předepsaného profilu a spádu v hornině třídy těžitelnosti I skupiny 3 přes 100 m3</t>
  </si>
  <si>
    <t>https://podminky.urs.cz/item/CS_URS_2023_02/132251104</t>
  </si>
  <si>
    <t>obvodové pasy</t>
  </si>
  <si>
    <t>(27,24+12,24)*2*0,8*(1,4-0,65)*2</t>
  </si>
  <si>
    <t>-(1,6+1+1+1)*0,8*(1,4-0,65)</t>
  </si>
  <si>
    <t>(1,6+1+1+1)*0,8*(1,9-0,65)</t>
  </si>
  <si>
    <t>středové pasy</t>
  </si>
  <si>
    <t>(10,64+16,27)*0,8*(1,4-0,65)</t>
  </si>
  <si>
    <t>-(1,5+1)*0,8*(1,4-0,65)</t>
  </si>
  <si>
    <t>(1,5+1)*0,8*(1,9-0,65)</t>
  </si>
  <si>
    <t>(16,27+2,72*2)*0,5*(1,4-0,65)</t>
  </si>
  <si>
    <t>T.Č.</t>
  </si>
  <si>
    <t>1*0,3*1*2</t>
  </si>
  <si>
    <t>rohy - OS - prohloubení</t>
  </si>
  <si>
    <t>1,5*0,8*(2,55-1,9)</t>
  </si>
  <si>
    <t>1,5*0,8*(2,17-1,9)</t>
  </si>
  <si>
    <t>-123,583*0,20</t>
  </si>
  <si>
    <t>132351104</t>
  </si>
  <si>
    <t>Hloubení rýh nezapažených š do 800 mm v hornině třídy těžitelnosti II skupiny 4 objem přes 100 m3 strojně</t>
  </si>
  <si>
    <t>1287865243</t>
  </si>
  <si>
    <t>Hloubení nezapažených rýh šířky do 800 mm strojně s urovnáním dna do předepsaného profilu a spádu v hornině třídy těžitelnosti II skupiny 4 přes 100 m3</t>
  </si>
  <si>
    <t>https://podminky.urs.cz/item/CS_URS_2023_02/132351104</t>
  </si>
  <si>
    <t>123,583*0,15</t>
  </si>
  <si>
    <t>132451104</t>
  </si>
  <si>
    <t>Hloubení rýh nezapažených š do 800 mm v hornině třídy těžitelnosti II skupiny 5 objem přes 100 m3 strojně</t>
  </si>
  <si>
    <t>750475424</t>
  </si>
  <si>
    <t>Hloubení nezapažených rýh šířky do 800 mm strojně s urovnáním dna do předepsaného profilu a spádu v hornině třídy těžitelnosti II skupiny 5 přes 100 m3</t>
  </si>
  <si>
    <t>https://podminky.urs.cz/item/CS_URS_2023_02/132451104</t>
  </si>
  <si>
    <t>123,583*0,05</t>
  </si>
  <si>
    <t>131111323</t>
  </si>
  <si>
    <t>Vrtání jamek pro plotové sloupky D přes 200 do 300 mm ručně s mechanickým vrtákem</t>
  </si>
  <si>
    <t>m</t>
  </si>
  <si>
    <t>-1999076245</t>
  </si>
  <si>
    <t>Vrtání jamek ručně mechanickým vrtákem průměru přes 200 do 300 mm</t>
  </si>
  <si>
    <t>https://podminky.urs.cz/item/CS_URS_2023_02/131111323</t>
  </si>
  <si>
    <t>oplocení TČ</t>
  </si>
  <si>
    <t>1*5</t>
  </si>
  <si>
    <t>16-1</t>
  </si>
  <si>
    <t>Zemní práce - přemístění výkopku - zemina pro další použití</t>
  </si>
  <si>
    <t>162251102</t>
  </si>
  <si>
    <t>Vodorovné přemístění přes 20 do 50 m výkopku/sypaniny z horniny třídy těžitelnosti I skupiny 1 až 3</t>
  </si>
  <si>
    <t>2129811562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</si>
  <si>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</si>
  <si>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</si>
  <si>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>odvoz zeminy pro zásypy a násypy</t>
  </si>
  <si>
    <t>154*0,50</t>
  </si>
  <si>
    <t>6,48*0,50</t>
  </si>
  <si>
    <t>171251201</t>
  </si>
  <si>
    <t>Uložení sypaniny na skládky nebo meziskládky</t>
  </si>
  <si>
    <t>-823816409</t>
  </si>
  <si>
    <t>Uložení sypaniny na skládky nebo meziskládky bez hutnění s upravením uložené sypaniny do předepsaného tvaru</t>
  </si>
  <si>
    <t>https://podminky.urs.cz/item/CS_URS_2023_02/171251201</t>
  </si>
  <si>
    <t>167151101</t>
  </si>
  <si>
    <t>Nakládání výkopku z hornin třídy těžitelnosti I skupiny 1 až 3 do 100 m3</t>
  </si>
  <si>
    <t>15669162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</si>
  <si>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</si>
  <si>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</si>
  <si>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5897215</t>
  </si>
  <si>
    <t>dovoz zeminy pro zásypy a násypy</t>
  </si>
  <si>
    <t>162251122</t>
  </si>
  <si>
    <t>Vodorovné přemístění přes 20 do 50 m výkopku/sypaniny z horniny třídy těžitelnosti II skupiny 4 a 5</t>
  </si>
  <si>
    <t>639971394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</si>
  <si>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</si>
  <si>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https://podminky.urs.cz/item/CS_URS_2023_02/162251122</t>
  </si>
  <si>
    <t>-260257506</t>
  </si>
  <si>
    <t>167151102</t>
  </si>
  <si>
    <t>Nakládání výkopku z hornin třídy těžitelnosti II skupiny 4 a 5 do 100 m3</t>
  </si>
  <si>
    <t>-1710500056</t>
  </si>
  <si>
    <t>Nakládání, skládání a překládání neulehlého výkopku nebo sypaniny strojně nakládání, množství do 100 m3, z horniny třídy těžitelnosti II, skupiny 4 a 5</t>
  </si>
  <si>
    <t>https://podminky.urs.cz/item/CS_URS_2023_02/167151102</t>
  </si>
  <si>
    <t>598622034</t>
  </si>
  <si>
    <t>16-2</t>
  </si>
  <si>
    <t>Zemní práce - přemístění výkopku - přebytečná zemina</t>
  </si>
  <si>
    <t>162751117</t>
  </si>
  <si>
    <t>Vodorovné přemístění přes 9 000 do 10000 m výkopku/sypaniny z horniny třídy těžitelnosti I skupiny 1 až 3</t>
  </si>
  <si>
    <t>-353824053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</si>
  <si>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</si>
  <si>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</si>
  <si>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446,885</t>
  </si>
  <si>
    <t>98,866</t>
  </si>
  <si>
    <t>3,14*0,125*0,125*1*5</t>
  </si>
  <si>
    <t>-6,48*0,50</t>
  </si>
  <si>
    <t>-154*0,50</t>
  </si>
  <si>
    <t>162751119</t>
  </si>
  <si>
    <t>Příplatek k vodorovnému přemístění výkopku/sypaniny z horniny třídy těžitelnosti I skupiny 1 až 3 ZKD 1000 m přes 10000 m</t>
  </si>
  <si>
    <t>-2025638066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</si>
  <si>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</si>
  <si>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</si>
  <si>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465,756*4</t>
  </si>
  <si>
    <t>18</t>
  </si>
  <si>
    <t>162751137</t>
  </si>
  <si>
    <t>Vodorovné přemístění přes 9 000 do 10000 m výkopku/sypaniny z horniny třídy těžitelnosti II skupiny 4 a 5</t>
  </si>
  <si>
    <t>1691216722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</si>
  <si>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</si>
  <si>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https://podminky.urs.cz/item/CS_URS_2023_02/162751137</t>
  </si>
  <si>
    <t>83,791</t>
  </si>
  <si>
    <t>27,93</t>
  </si>
  <si>
    <t>18,537</t>
  </si>
  <si>
    <t>6,179</t>
  </si>
  <si>
    <t>19</t>
  </si>
  <si>
    <t>162751139</t>
  </si>
  <si>
    <t>Příplatek k vodorovnému přemístění výkopku/sypaniny z horniny třídy těžitelnosti II skupiny 4 a 5 ZKD 1000 m přes 10000 m</t>
  </si>
  <si>
    <t>1230644775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</si>
  <si>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</si>
  <si>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https://podminky.urs.cz/item/CS_URS_2023_02/162751139</t>
  </si>
  <si>
    <t>56,197*4</t>
  </si>
  <si>
    <t>20</t>
  </si>
  <si>
    <t>171201231</t>
  </si>
  <si>
    <t>Poplatek za uložení zeminy a kamení na recyklační skládce (skládkovné) kód odpadu 17 05 04</t>
  </si>
  <si>
    <t>t</t>
  </si>
  <si>
    <t>65163411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</si>
  <si>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</si>
  <si>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</si>
  <si>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465,756*2,1</t>
  </si>
  <si>
    <t>224,788*2,1</t>
  </si>
  <si>
    <t>Zemní práce - konstrukce ze zemin</t>
  </si>
  <si>
    <t>174111101</t>
  </si>
  <si>
    <t>Zásyp jam, šachet rýh nebo kolem objektů sypaninou se zhutněním ručně</t>
  </si>
  <si>
    <t>353630383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</si>
  <si>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</si>
  <si>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</si>
  <si>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jímka</t>
  </si>
  <si>
    <t>-1,35*1,05*(1,4-0,65)*2</t>
  </si>
  <si>
    <t>22</t>
  </si>
  <si>
    <t>171151103</t>
  </si>
  <si>
    <t>Uložení sypaniny z hornin soudržných do násypů zhutněných strojně z jakékoliv třídy těžitelnosti</t>
  </si>
  <si>
    <t>-884941675</t>
  </si>
  <si>
    <t>Uložení sypanin do násypů strojně s rozprostřením sypaniny ve vrstvách a s hrubým urovnáním zhutněných z hornin soudržných jakékoliv třídy těžitelnosti</t>
  </si>
  <si>
    <t>https://podminky.urs.cz/item/CS_URS_2023_02/171151103</t>
  </si>
  <si>
    <t>měřeno CAD</t>
  </si>
  <si>
    <t>154</t>
  </si>
  <si>
    <t>23</t>
  </si>
  <si>
    <t>181951114</t>
  </si>
  <si>
    <t>Úprava pláně v hornině třídy těžitelnosti II skupiny 4 a 5 se zhutněním strojně</t>
  </si>
  <si>
    <t>-176162087</t>
  </si>
  <si>
    <t>Úprava pláně vyrovnáním výškových rozdílů strojně v hornině třídy těžitelnosti II, skupiny 4 a 5 se zhutněním</t>
  </si>
  <si>
    <t>https://podminky.urs.cz/item/CS_URS_2023_02/181951114</t>
  </si>
  <si>
    <t>(1+27,24+1)*(1+12,24+1)</t>
  </si>
  <si>
    <t>Zakládání</t>
  </si>
  <si>
    <t>Zakládání - úprava podloží a základové spáry, zlepšování vlastností hornin</t>
  </si>
  <si>
    <t>24</t>
  </si>
  <si>
    <t>218111113</t>
  </si>
  <si>
    <t>Odvětrání radonu vodorovné drenážní kladené do štěrkového podsypu z plastových perforovaných trubek DN přes 80 do 100 mm včetně tvarovek</t>
  </si>
  <si>
    <t>-1234994705</t>
  </si>
  <si>
    <t>Odvětrání radonu vodorovné kladené do štěrkového podsypu drenážní z plastových perforovaných trubek, vnitřní průměr přes 80 do 100 mm</t>
  </si>
  <si>
    <t>https://podminky.urs.cz/item/CS_URS_2023_02/218111113</t>
  </si>
  <si>
    <t>16*4</t>
  </si>
  <si>
    <t>25</t>
  </si>
  <si>
    <t>218111123</t>
  </si>
  <si>
    <t>Odvětrání radonu vodorovné sběrné kladené do štěrkového podsypu z plastových trubek DN přes 125 do 160 mm včetně tvarovek</t>
  </si>
  <si>
    <t>580934260</t>
  </si>
  <si>
    <t>Odvětrání radonu vodorovné kladené do štěrkového podsypu sběrné z plastových trubek, vnitřní průměr přes 125 do 160 mm</t>
  </si>
  <si>
    <t>https://podminky.urs.cz/item/CS_URS_2023_02/218111123</t>
  </si>
  <si>
    <t>26</t>
  </si>
  <si>
    <t>218121113</t>
  </si>
  <si>
    <t>Odvětrání radonu svislé z plastových trubek DN přes 125 do 160 mm</t>
  </si>
  <si>
    <t>-1118286844</t>
  </si>
  <si>
    <t>Odvětrání radonu svislé z plastových trubek, vnitřní průměr přes 125 do 160 mm</t>
  </si>
  <si>
    <t>https://podminky.urs.cz/item/CS_URS_2023_02/218121113</t>
  </si>
  <si>
    <t>27</t>
  </si>
  <si>
    <t>Zakládání - základy</t>
  </si>
  <si>
    <t>213141111</t>
  </si>
  <si>
    <t>Zřízení vrstvy z geotextilie v rovině nebo ve sklonu do 1:5 š do 3 m</t>
  </si>
  <si>
    <t>-42873069</t>
  </si>
  <si>
    <t>Zřízení vrstvy z geotextilie filtrační, separační, odvodňovací, ochranné, výztužné nebo protierozní v rovině nebo ve sklonu do 1:5, šířky do 3 m</t>
  </si>
  <si>
    <t>https://podminky.urs.cz/item/CS_URS_2023_02/213141111</t>
  </si>
  <si>
    <t>(0,2+10,64+0,2)*(0,2+8,57+0,2)*2</t>
  </si>
  <si>
    <t>(0,2+16,27+0,2)*(0,2+5,37+0,2+0,2+1,25+0,1+0,1+2,72+0,2)*2</t>
  </si>
  <si>
    <t>28</t>
  </si>
  <si>
    <t>M</t>
  </si>
  <si>
    <t>69311081</t>
  </si>
  <si>
    <t>geotextilie netkaná separační, ochranná, filtrační, drenážní PES 300g/m2</t>
  </si>
  <si>
    <t>-566103365</t>
  </si>
  <si>
    <t>542,794*1,15</t>
  </si>
  <si>
    <t>29</t>
  </si>
  <si>
    <t>271532212</t>
  </si>
  <si>
    <t>Podsyp pod základové konstrukce se zhutněním z hrubého kameniva frakce 16 až 32 mm</t>
  </si>
  <si>
    <t>-595734346</t>
  </si>
  <si>
    <t>Podsyp pod základové konstrukce se zhutněním a urovnáním povrchu z kameniva hrubého, frakce 16 - 32 mm</t>
  </si>
  <si>
    <t>https://podminky.urs.cz/item/CS_URS_2023_02/271532212</t>
  </si>
  <si>
    <t>(0,2+10,64+0,2)*(0,2+8,57+0,2)*0,25</t>
  </si>
  <si>
    <t>(0,2+16,27+0,2)*(0,2+5,37+0,2+0,2+1,25+0,1+0,1+2,72+0,2)*0,25</t>
  </si>
  <si>
    <t>30</t>
  </si>
  <si>
    <t>273313611</t>
  </si>
  <si>
    <t>Základové desky z betonu tř. C 16/20</t>
  </si>
  <si>
    <t>-1559867055</t>
  </si>
  <si>
    <t>Základy z betonu prostého desky z betonu kamenem neprokládaného tř. C 16/20</t>
  </si>
  <si>
    <t>https://podminky.urs.cz/item/CS_URS_2023_02/273313611</t>
  </si>
  <si>
    <t>č.1.4C.04 - Odvodňovací žlab</t>
  </si>
  <si>
    <t>(0,1+0,94+0,1)*(0,1+1,9+0,1)*0,1*2</t>
  </si>
  <si>
    <t>31</t>
  </si>
  <si>
    <t>273321411</t>
  </si>
  <si>
    <t>Základové desky ze ŽB bez zvýšených nároků na prostředí tř. C 20/25</t>
  </si>
  <si>
    <t>-1812961376</t>
  </si>
  <si>
    <t>Základy z betonu železového (bez výztuže) desky z betonu bez zvláštních nároků na prostředí tř. C 20/25</t>
  </si>
  <si>
    <t>https://podminky.urs.cz/item/CS_URS_2023_02/273321411</t>
  </si>
  <si>
    <t>27*12*0,15</t>
  </si>
  <si>
    <t>32</t>
  </si>
  <si>
    <t>273351121</t>
  </si>
  <si>
    <t>Zřízení bednění základových desek</t>
  </si>
  <si>
    <t>1305412490</t>
  </si>
  <si>
    <t>Bednění základů desek zřízení</t>
  </si>
  <si>
    <t>https://podminky.urs.cz/item/CS_URS_2023_02/273351121</t>
  </si>
  <si>
    <t>(27+12)*2*0,65</t>
  </si>
  <si>
    <t>(0,1+0,94+0,1+0,1+1,9+0,1)*2*0,1*2</t>
  </si>
  <si>
    <t>33</t>
  </si>
  <si>
    <t>273351122</t>
  </si>
  <si>
    <t>Odstranění bednění základových desek</t>
  </si>
  <si>
    <t>149761705</t>
  </si>
  <si>
    <t>Bednění základů desek odstranění</t>
  </si>
  <si>
    <t>https://podminky.urs.cz/item/CS_URS_2023_02/273351122</t>
  </si>
  <si>
    <t>34</t>
  </si>
  <si>
    <t>273362021</t>
  </si>
  <si>
    <t>Výztuž základových desek svařovanými sítěmi Kari</t>
  </si>
  <si>
    <t>-1431584562</t>
  </si>
  <si>
    <t>Výztuž základů desek ze svařovaných sítí z drátů typu KARI</t>
  </si>
  <si>
    <t>https://podminky.urs.cz/item/CS_URS_2023_02/273362021</t>
  </si>
  <si>
    <t>27*12*0,00444*2*1,15</t>
  </si>
  <si>
    <t>35</t>
  </si>
  <si>
    <t>274313611</t>
  </si>
  <si>
    <t>Základové pásy z betonu tř. C 16/20</t>
  </si>
  <si>
    <t>597123027</t>
  </si>
  <si>
    <t>Základy z betonu prostého pasy betonu kamenem neprokládaného tř. C 16/20</t>
  </si>
  <si>
    <t>https://podminky.urs.cz/item/CS_URS_2023_02/274313611</t>
  </si>
  <si>
    <t>(0,5+0,8+8,57)*0,8*(1,9-1,4)</t>
  </si>
  <si>
    <t>(0,8+0,8)*0,8*(2,4-1,4)</t>
  </si>
  <si>
    <t>(9,5-0,8+0,5+2,9+0,5+2,87+3,75)*0,8*(1,9-1,4)</t>
  </si>
  <si>
    <t>1*0,8*(2,4-1,4)</t>
  </si>
  <si>
    <t>(7,49+0,5)*0,8*(1,9-1,4)</t>
  </si>
  <si>
    <t>1*0,8*(1,9-0,9)</t>
  </si>
  <si>
    <t>(16,27-1,5+0,8+8,57+0,8+10,64-1,5)*0,8*(1,4-0,9)</t>
  </si>
  <si>
    <t>(10,64-1,5)*0,8*(1,4-0,9)</t>
  </si>
  <si>
    <t>0,5*0,8*(1,9-1,4)</t>
  </si>
  <si>
    <t>(16,27-1,5)*0,8*(1,4-0,9)</t>
  </si>
  <si>
    <t>(16,27+2,72*2)*0,5*(1,4-0,9)</t>
  </si>
  <si>
    <t>1*0,3*(1,9-0,8)*2</t>
  </si>
  <si>
    <t>stojan na kola</t>
  </si>
  <si>
    <t>1*0,3*0,6*2</t>
  </si>
  <si>
    <t>51,26*0,10</t>
  </si>
  <si>
    <t>36</t>
  </si>
  <si>
    <t>274351121</t>
  </si>
  <si>
    <t>Zřízení bednění základových pasů rovného</t>
  </si>
  <si>
    <t>-603824169</t>
  </si>
  <si>
    <t>Bednění základů pasů rovné zřízení</t>
  </si>
  <si>
    <t>https://podminky.urs.cz/item/CS_URS_2023_02/274351121</t>
  </si>
  <si>
    <t>(1+0,3)*2*0,5*2</t>
  </si>
  <si>
    <t>(1+0,3)*2*0,6*2</t>
  </si>
  <si>
    <t>37</t>
  </si>
  <si>
    <t>274351122</t>
  </si>
  <si>
    <t>Odstranění bednění základových pasů rovného</t>
  </si>
  <si>
    <t>-1067049955</t>
  </si>
  <si>
    <t>Bednění základů pasů rovné odstranění</t>
  </si>
  <si>
    <t>https://podminky.urs.cz/item/CS_URS_2023_02/274351122</t>
  </si>
  <si>
    <t>38</t>
  </si>
  <si>
    <t>275313711</t>
  </si>
  <si>
    <t>Základové patky z betonu tř. C 20/25</t>
  </si>
  <si>
    <t>2127281288</t>
  </si>
  <si>
    <t>Základy z betonu prostého patky a bloky z betonu kamenem neprokládaného tř. C 20/25</t>
  </si>
  <si>
    <t>https://podminky.urs.cz/item/CS_URS_2023_02/275313711</t>
  </si>
  <si>
    <t>3,14*0,125*0,125*1*5*1,1</t>
  </si>
  <si>
    <t>39</t>
  </si>
  <si>
    <t>274353121</t>
  </si>
  <si>
    <t>Bednění kotevních otvorů v základových pásech průřezu přes 0,02 do 0,05 m2 hl do 0,5 m</t>
  </si>
  <si>
    <t>kus</t>
  </si>
  <si>
    <t>-1515182783</t>
  </si>
  <si>
    <t>Bednění kotevních otvorů a prostupů v základových konstrukcích v pasech včetně polohového zajištění a odbednění, popř. ztraceného bednění z pletiva apod. průřezu přes 0,02 do 0,05 m2, hl. do 0,50 m</t>
  </si>
  <si>
    <t>https://podminky.urs.cz/item/CS_URS_2023_02/274353121</t>
  </si>
  <si>
    <t>4+5+5+1+2</t>
  </si>
  <si>
    <t>40</t>
  </si>
  <si>
    <t>274353122</t>
  </si>
  <si>
    <t>Bednění kotevních otvorů v základových pásech průřezu přes 0,02 do 0,05 m2 hl přes 0,5 do 1 m</t>
  </si>
  <si>
    <t>2019472384</t>
  </si>
  <si>
    <t>Bednění kotevních otvorů a prostupů v základových konstrukcích v pasech včetně polohového zajištění a odbednění, popř. ztraceného bednění z pletiva apod. průřezu přes 0,02 do 0,05 m2, hl. přes 0,50 do 1,00 m</t>
  </si>
  <si>
    <t>https://podminky.urs.cz/item/CS_URS_2023_02/274353122</t>
  </si>
  <si>
    <t>1+1</t>
  </si>
  <si>
    <t>41</t>
  </si>
  <si>
    <t>274353131</t>
  </si>
  <si>
    <t>Bednění kotevních otvorů v základových pásech průřezu přes 0,05 do 0,10 m2 hl do 1 m</t>
  </si>
  <si>
    <t>-1816497152</t>
  </si>
  <si>
    <t>Bednění kotevních otvorů a prostupů v základových konstrukcích v pasech včetně polohového zajištění a odbednění, popř. ztraceného bednění z pletiva apod. průřezu přes 0,05 do 0,10 m2, hl. do 1,00 m</t>
  </si>
  <si>
    <t>https://podminky.urs.cz/item/CS_URS_2023_02/274353131</t>
  </si>
  <si>
    <t>2+2+3+4+1</t>
  </si>
  <si>
    <t>42</t>
  </si>
  <si>
    <t>274361821</t>
  </si>
  <si>
    <t>Výztuž základových pasů betonářskou ocelí 10 505 (R)</t>
  </si>
  <si>
    <t>1539544012</t>
  </si>
  <si>
    <t>Výztuž základů pasů z betonářské oceli 10 505 (R) nebo BSt 500</t>
  </si>
  <si>
    <t>https://podminky.urs.cz/item/CS_URS_2023_02/274361821</t>
  </si>
  <si>
    <t>č.1.2.02 - Základy = zavázání bednících dílců</t>
  </si>
  <si>
    <t>tyč R12 dl.1,75m 8kusů/bm nebo dl.1,25m 8kusů/bm</t>
  </si>
  <si>
    <t>č.40cm</t>
  </si>
  <si>
    <t>1,75*0,0009*140</t>
  </si>
  <si>
    <t>1,75*0,0009*40</t>
  </si>
  <si>
    <t>1,25*0,0009*160</t>
  </si>
  <si>
    <t>1,25*0,0009*42</t>
  </si>
  <si>
    <t>1,75*0,0009*4</t>
  </si>
  <si>
    <t>1,25*0,0009*70</t>
  </si>
  <si>
    <t>š.30cm</t>
  </si>
  <si>
    <t>1,25*0,0009*14</t>
  </si>
  <si>
    <t>0,697*0,10</t>
  </si>
  <si>
    <t>43</t>
  </si>
  <si>
    <t>279113144</t>
  </si>
  <si>
    <t>Základová zeď tl přes 250 do 300 mm z tvárnic ztraceného bednění včetně výplně z betonu tř. C 20/25</t>
  </si>
  <si>
    <t>464528514</t>
  </si>
  <si>
    <t>Základové zdi z tvárnic ztraceného bednění včetně výplně z betonu bez zvláštních nároků na vliv prostředí třídy C 20/25, tloušťky zdiva přes 250 do 300 mm</t>
  </si>
  <si>
    <t>https://podminky.urs.cz/item/CS_URS_2023_02/279113144</t>
  </si>
  <si>
    <t>(0,2+16,27+0,2)*(0,9-0,4)</t>
  </si>
  <si>
    <t>(0,1+2,72+0,2)*(0,9-0,4)*2</t>
  </si>
  <si>
    <t>44</t>
  </si>
  <si>
    <t>279113145</t>
  </si>
  <si>
    <t>Základová zeď tl přes 300 do 400 mm z tvárnic ztraceného bednění včetně výplně z betonu tř. C 20/25</t>
  </si>
  <si>
    <t>218467746</t>
  </si>
  <si>
    <t>Základové zdi z tvárnic ztraceného bednění včetně výplně z betonu bez zvláštních nároků na vliv prostředí třídy C 20/25, tloušťky zdiva přes 300 do 400 mm</t>
  </si>
  <si>
    <t>https://podminky.urs.cz/item/CS_URS_2023_02/279113145</t>
  </si>
  <si>
    <t>(0,5+0,2+0,4+0,2+8,57+0,8+9,5+0,5+2,9+0,5+2,87+0,2+3,75)*(1,4-0,4)</t>
  </si>
  <si>
    <t>(1+7,49+0,2+0,5)*(1,4-0,4)</t>
  </si>
  <si>
    <t>(16,27-0,5+0,8+8,57+0,6+0,2+10,64-0,5)*(0,9-0,4)</t>
  </si>
  <si>
    <t>(0,2+10,64-0,5)*(0,9-0,4)</t>
  </si>
  <si>
    <t>(0,5+0,2)*(1,4-0,4)</t>
  </si>
  <si>
    <t>(0,2+16,27-0,5)*(0,9-0,4)</t>
  </si>
  <si>
    <t>45</t>
  </si>
  <si>
    <t>279361821</t>
  </si>
  <si>
    <t>Výztuž základových zdí nosných betonářskou ocelí 10 505</t>
  </si>
  <si>
    <t>468065675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</si>
  <si>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</si>
  <si>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</si>
  <si>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tyč R12 2kusy/spára - vodorovná výztuž</t>
  </si>
  <si>
    <t>š.40cm</t>
  </si>
  <si>
    <t>(0,5+0,2+0,4+0,2+8,57+0,8+9,5+0,5+2,9+0,5+2,87+0,2+3,75)*2*0,0009*4</t>
  </si>
  <si>
    <t>(1+7,49+0,2+0,5)*2*0,0009*4</t>
  </si>
  <si>
    <t>(16,27-0,5+0,8+8,57+0,6+0,2+10,64-0,5)*2*0,0009*2</t>
  </si>
  <si>
    <t>(0,2+10,64-0,5)*2*0,0009*2</t>
  </si>
  <si>
    <t>(0,5+0,2)*2*0,0009*4</t>
  </si>
  <si>
    <t>(0,2+16,27-0,5)*2*0,0009*2</t>
  </si>
  <si>
    <t>š30cm</t>
  </si>
  <si>
    <t>(0,2+16,27+0,2)*2*0,0009*2</t>
  </si>
  <si>
    <t>(0,1+2,72+0,2)*2*0,0009*2*2</t>
  </si>
  <si>
    <t>rohy - tyč R12 dl.2,5m 4kusy/roh</t>
  </si>
  <si>
    <t>2,5*0,0009*4*(4+4+4+4+4+4+4)</t>
  </si>
  <si>
    <t>2,5*0,0009*4*(2+2+2)</t>
  </si>
  <si>
    <t>2,5*0,0009*4*(2+2+2+2)</t>
  </si>
  <si>
    <t>0,982*0,10</t>
  </si>
  <si>
    <t>Svislé a kompletní konstrukce</t>
  </si>
  <si>
    <t>46</t>
  </si>
  <si>
    <t>311238652</t>
  </si>
  <si>
    <t>Zdivo jednovrstvé tepelně izolační z cihel broušených P8 s vnitřní izolací z minerální vlny na tenkovrstvou maltu U přes 0,14 do 0,18 W/m2K tl 380 mm</t>
  </si>
  <si>
    <t>2047032270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</si>
  <si>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</si>
  <si>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https://podminky.urs.cz/item/CS_URS_2023_02/311238652</t>
  </si>
  <si>
    <t>č.1.1.02 - Půdorys 1.NP</t>
  </si>
  <si>
    <t xml:space="preserve">Obvodové zdivo - 2 šáry </t>
  </si>
  <si>
    <t>(27+12)*2*0,50</t>
  </si>
  <si>
    <t>-3*0,25*2</t>
  </si>
  <si>
    <t>-(1+1,1)*0,25</t>
  </si>
  <si>
    <t>-1,5*0,25</t>
  </si>
  <si>
    <t>atika</t>
  </si>
  <si>
    <t>(27+12)*2*0,5</t>
  </si>
  <si>
    <t>47</t>
  </si>
  <si>
    <t>311238939</t>
  </si>
  <si>
    <t>Založení zdiva z cihel děrovaných broušených na zakládací maltu tloušťky přes 300 do 380mm</t>
  </si>
  <si>
    <t>-1935208409</t>
  </si>
  <si>
    <t>Založení zdiva z broušených cihel na zakládací maltu, tlouštky zdiva přes 300 do 380 mm</t>
  </si>
  <si>
    <t>https://podminky.urs.cz/item/CS_URS_2023_02/311238939</t>
  </si>
  <si>
    <t>Obvodové zdivo - 1.šár</t>
  </si>
  <si>
    <t>(27+12)*2</t>
  </si>
  <si>
    <t>48</t>
  </si>
  <si>
    <t>311238656</t>
  </si>
  <si>
    <t>Zdivo jednovrstvé tepelně izolační z cihel broušených P8 s vnitřní izolací z minerální vlny na tenkovrstvou maltu U do 0,14 W/m2K tl 500 mm</t>
  </si>
  <si>
    <t>888688258</t>
  </si>
  <si>
    <t>Zdivo jednovrstvé tepelně izolační z cihel děrovaných broušených s integrovanou izolací z hydrofobizované minerální vlny na tenkovrstvou maltu, součinitel prostupu tepla U do 0,14, pevnost cihel P8, tl. zdiva 500 mm</t>
  </si>
  <si>
    <t>https://podminky.urs.cz/item/CS_URS_2023_02/311238656</t>
  </si>
  <si>
    <t xml:space="preserve">Obvodové zdivo </t>
  </si>
  <si>
    <t>(27+12)*2*(3,27-0,27)</t>
  </si>
  <si>
    <t>-1,25*1,75*(1+5)</t>
  </si>
  <si>
    <t>-1*0,87*2</t>
  </si>
  <si>
    <t>-3*(3-0,25)*2</t>
  </si>
  <si>
    <t>-1,1*(2,27-0,25)</t>
  </si>
  <si>
    <t>-1*0,87*(5+4)</t>
  </si>
  <si>
    <t>-1,5*(2,7-0,25)</t>
  </si>
  <si>
    <t>49</t>
  </si>
  <si>
    <t>311238967</t>
  </si>
  <si>
    <t>Zakládací vrstva zdiva z cihel broušených hydrofobizovaných s integrovanou izolací tloušťky 300 mm</t>
  </si>
  <si>
    <t>1743499136</t>
  </si>
  <si>
    <t>Zakládací vrstva z hydrofobizovaných broušených cihel s integrovanou izolací výšky 250 mm, tloušťky 300 mm</t>
  </si>
  <si>
    <t>https://podminky.urs.cz/item/CS_URS_2023_02/311238967</t>
  </si>
  <si>
    <t>50</t>
  </si>
  <si>
    <t>311238650</t>
  </si>
  <si>
    <t>Zdivo jednovrstvé tepelně izolační z cihel broušených P8 s vnitřní izolací z minerální vlny na tenkovrstvou maltu U přes 0,18 do 0,22 W/m2K tl 300 mm</t>
  </si>
  <si>
    <t>-1351954131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</si>
  <si>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</si>
  <si>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https://podminky.urs.cz/item/CS_URS_2023_02/311238650</t>
  </si>
  <si>
    <t>11*3,25</t>
  </si>
  <si>
    <t>-0,9*2,05</t>
  </si>
  <si>
    <t>-1,1*2,05</t>
  </si>
  <si>
    <t>51</t>
  </si>
  <si>
    <t>311238937</t>
  </si>
  <si>
    <t>Založení zdiva z cihel děrovaných broušených na zakládací maltu tloušťky přes 250 do 300 mm</t>
  </si>
  <si>
    <t>638937538</t>
  </si>
  <si>
    <t>Založení zdiva z broušených cihel na zakládací maltu, tlouštky zdiva přes 250 do 300 mm</t>
  </si>
  <si>
    <t>https://podminky.urs.cz/item/CS_URS_2023_02/311238937</t>
  </si>
  <si>
    <t>52</t>
  </si>
  <si>
    <t>364036970</t>
  </si>
  <si>
    <t>16,7</t>
  </si>
  <si>
    <t>53</t>
  </si>
  <si>
    <t>311235161</t>
  </si>
  <si>
    <t>Zdivo jednovrstvé z cihel broušených přes P10 do P15 na tenkovrstvou maltu tl 300 mm</t>
  </si>
  <si>
    <t>1495248111</t>
  </si>
  <si>
    <t>Zdivo jednovrstvé z cihel děrovaných broušených na celoplošnou tenkovrstvou maltu, pevnost cihel přes P10 do P15, tl. zdiva 300 mm</t>
  </si>
  <si>
    <t>https://podminky.urs.cz/item/CS_URS_2023_02/311235161</t>
  </si>
  <si>
    <t>16,7*3,25</t>
  </si>
  <si>
    <t>-0,8*2*2</t>
  </si>
  <si>
    <t>-0,9*2*3</t>
  </si>
  <si>
    <t>-1,65*3,25</t>
  </si>
  <si>
    <t>54</t>
  </si>
  <si>
    <t>621531545</t>
  </si>
  <si>
    <t>55</t>
  </si>
  <si>
    <t>311236301A</t>
  </si>
  <si>
    <t>Zdivo jednovrstvé zvukově izolační na tenkovrstvou maltu z cihel děrovaných broušených do P15 tl 200 mm</t>
  </si>
  <si>
    <t>-731915681</t>
  </si>
  <si>
    <t>(16,7+3,05*2)*(3,5+0,25)</t>
  </si>
  <si>
    <t>56</t>
  </si>
  <si>
    <t>311238933</t>
  </si>
  <si>
    <t>Založení zdiva z cihel děrovaných broušených na zakládací maltu tloušťky přes 175 do 200 mm</t>
  </si>
  <si>
    <t>536716506</t>
  </si>
  <si>
    <t>Založení zdiva z broušených cihel na zakládací maltu, tlouštky zdiva přes 175 do 200 mm</t>
  </si>
  <si>
    <t>https://podminky.urs.cz/item/CS_URS_2023_02/311238933</t>
  </si>
  <si>
    <t>(16,7+3,05*2)</t>
  </si>
  <si>
    <t>57</t>
  </si>
  <si>
    <t>311238650A</t>
  </si>
  <si>
    <t>Zdivo jednovrstvé tepelně izolační z cihel broušených P8 s vnitřní izolací z minerální vlny na tenkovrstvou maltu tl 200 mm</t>
  </si>
  <si>
    <t>1282282281</t>
  </si>
  <si>
    <t>č.1.2.03 - Stropní konstrukce nad 1.NP</t>
  </si>
  <si>
    <t>obezdívka stropu a věnce</t>
  </si>
  <si>
    <t>58</t>
  </si>
  <si>
    <t>311238912</t>
  </si>
  <si>
    <t>Výplň kapes obvodového zdiva extrudovaným polystyrénem lepeným do drážky</t>
  </si>
  <si>
    <t>-501691256</t>
  </si>
  <si>
    <t>Výplň kapes zdiva z děrovaných cihel polystyrénem extrudovaným tl. 30 mm lepeným do drážky</t>
  </si>
  <si>
    <t>https://podminky.urs.cz/item/CS_URS_2023_02/311238912</t>
  </si>
  <si>
    <t>č.1.1.02 - Půdorys 1.NP - pozn.29</t>
  </si>
  <si>
    <t>(1,25+1,75*2)*(1+5)</t>
  </si>
  <si>
    <t>(1+0,88*2)*2</t>
  </si>
  <si>
    <t>(1,1+2,27*2)*1</t>
  </si>
  <si>
    <t>(1+0,88*2)*(5+4)</t>
  </si>
  <si>
    <t>(1,5+2,77*2)*1</t>
  </si>
  <si>
    <t>59</t>
  </si>
  <si>
    <t>317121101</t>
  </si>
  <si>
    <t>Montáž prefabrikovaných překladů délky do 1500 mm</t>
  </si>
  <si>
    <t>-1468434350</t>
  </si>
  <si>
    <t>https://podminky.urs.cz/item/CS_URS_2023_02/317121101</t>
  </si>
  <si>
    <t>60</t>
  </si>
  <si>
    <t>59640022A</t>
  </si>
  <si>
    <t>překlad keramický 1500x125mm - ozn.P13 - atyp</t>
  </si>
  <si>
    <t>-542203687</t>
  </si>
  <si>
    <t>61</t>
  </si>
  <si>
    <t>317168012</t>
  </si>
  <si>
    <t>Překlad keramický plochý š 115 mm dl 1250 mm</t>
  </si>
  <si>
    <t>-1244129427</t>
  </si>
  <si>
    <t>Překlady keramické ploché osazené do maltového lože, výšky překladu 71 mm šířky 115 mm, délky 1250 mm</t>
  </si>
  <si>
    <t>https://podminky.urs.cz/item/CS_URS_2023_02/317168012</t>
  </si>
  <si>
    <t>P2</t>
  </si>
  <si>
    <t>62</t>
  </si>
  <si>
    <t>317168021</t>
  </si>
  <si>
    <t>Překlad keramický plochý š 145 mm dl 1000 mm</t>
  </si>
  <si>
    <t>-197360589</t>
  </si>
  <si>
    <t>Překlady keramické ploché osazené do maltového lože, výšky překladu 71 mm šířky 145 mm, délky 1000 mm</t>
  </si>
  <si>
    <t>https://podminky.urs.cz/item/CS_URS_2023_02/317168021</t>
  </si>
  <si>
    <t>P16</t>
  </si>
  <si>
    <t>1*3</t>
  </si>
  <si>
    <t>63</t>
  </si>
  <si>
    <t>317168022</t>
  </si>
  <si>
    <t>Překlad keramický plochý š 145 mm dl 1250 mm</t>
  </si>
  <si>
    <t>-269123582</t>
  </si>
  <si>
    <t>Překlady keramické ploché osazené do maltového lože, výšky překladu 71 mm šířky 145 mm, délky 1250 mm</t>
  </si>
  <si>
    <t>https://podminky.urs.cz/item/CS_URS_2023_02/317168022</t>
  </si>
  <si>
    <t>P1</t>
  </si>
  <si>
    <t>64</t>
  </si>
  <si>
    <t>317168051</t>
  </si>
  <si>
    <t>Překlad keramický vysoký v 238 mm dl 1000 mm</t>
  </si>
  <si>
    <t>-1224650243</t>
  </si>
  <si>
    <t>Překlady keramické vysoké osazené do maltového lože, šířky překladu 70 mm výšky 238 mm, délky 1000 mm</t>
  </si>
  <si>
    <t>https://podminky.urs.cz/item/CS_URS_2023_02/317168051</t>
  </si>
  <si>
    <t>P8</t>
  </si>
  <si>
    <t>4*1</t>
  </si>
  <si>
    <t>P17</t>
  </si>
  <si>
    <t>2*1</t>
  </si>
  <si>
    <t>65</t>
  </si>
  <si>
    <t>317168052</t>
  </si>
  <si>
    <t>Překlad keramický vysoký v 238 mm dl 1250 mm</t>
  </si>
  <si>
    <t>1002796337</t>
  </si>
  <si>
    <t>Překlady keramické vysoké osazené do maltového lože, šířky překladu 70 mm výšky 238 mm, délky 1250 mm</t>
  </si>
  <si>
    <t>https://podminky.urs.cz/item/CS_URS_2023_02/317168052</t>
  </si>
  <si>
    <t>P4</t>
  </si>
  <si>
    <t>2*3</t>
  </si>
  <si>
    <t>P7</t>
  </si>
  <si>
    <t>4*3</t>
  </si>
  <si>
    <t>P10</t>
  </si>
  <si>
    <t>5*9</t>
  </si>
  <si>
    <t>66</t>
  </si>
  <si>
    <t>317168053</t>
  </si>
  <si>
    <t>Překlad keramický vysoký v 238 mm dl 1500 mm</t>
  </si>
  <si>
    <t>-194301195</t>
  </si>
  <si>
    <t>Překlady keramické vysoké osazené do maltového lože, šířky překladu 70 mm výšky 238 mm, délky 1500 mm</t>
  </si>
  <si>
    <t>https://podminky.urs.cz/item/CS_URS_2023_02/317168053</t>
  </si>
  <si>
    <t>P3</t>
  </si>
  <si>
    <t>4*4</t>
  </si>
  <si>
    <t>P9</t>
  </si>
  <si>
    <t>5*4</t>
  </si>
  <si>
    <t>P15</t>
  </si>
  <si>
    <t>67</t>
  </si>
  <si>
    <t>317168054</t>
  </si>
  <si>
    <t>Překlad keramický vysoký v 238 mm dl 1750 mm</t>
  </si>
  <si>
    <t>1606469210</t>
  </si>
  <si>
    <t>Překlady keramické vysoké osazené do maltového lože, šířky překladu 70 mm výšky 238 mm, délky 1750 mm</t>
  </si>
  <si>
    <t>https://podminky.urs.cz/item/CS_URS_2023_02/317168054</t>
  </si>
  <si>
    <t>P5</t>
  </si>
  <si>
    <t>P11</t>
  </si>
  <si>
    <t>5*1</t>
  </si>
  <si>
    <t>P14</t>
  </si>
  <si>
    <t>3*5</t>
  </si>
  <si>
    <t>68</t>
  </si>
  <si>
    <t>317168060</t>
  </si>
  <si>
    <t>Překlad keramický vysoký v 238 mm dl 3250 mm</t>
  </si>
  <si>
    <t>1545158403</t>
  </si>
  <si>
    <t>Překlady keramické vysoké osazené do maltového lože, šířky překladu 70 mm výšky 238 mm, délky 3250 mm</t>
  </si>
  <si>
    <t>https://podminky.urs.cz/item/CS_URS_2023_02/317168060</t>
  </si>
  <si>
    <t>P6</t>
  </si>
  <si>
    <t>69</t>
  </si>
  <si>
    <t>317168252</t>
  </si>
  <si>
    <t>Překlad keramický roletový pro zabudování rolety nebo žaluzie š přes 400 do 500 mm dl 1500 mm</t>
  </si>
  <si>
    <t>999501709</t>
  </si>
  <si>
    <t>Překlady keramické roletové určené pro zabudování rolet nebo žaluzií osazené do maltového lože, výšky překladu 238 mm pro tloušťku zdiva přes 400 do 500 mm, délky 1500 mm</t>
  </si>
  <si>
    <t>https://podminky.urs.cz/item/CS_URS_2023_02/317168252</t>
  </si>
  <si>
    <t>P12</t>
  </si>
  <si>
    <t>70</t>
  </si>
  <si>
    <t>317321511</t>
  </si>
  <si>
    <t>Překlad ze ŽB tř. C 20/25</t>
  </si>
  <si>
    <t>277057311</t>
  </si>
  <si>
    <t>Překlady z betonu železového (bez výztuže) tř. C 20/25</t>
  </si>
  <si>
    <t>https://podminky.urs.cz/item/CS_URS_2023_02/317321511</t>
  </si>
  <si>
    <t>OP1</t>
  </si>
  <si>
    <t>2,15*0,4*0,16*1</t>
  </si>
  <si>
    <t>OP2</t>
  </si>
  <si>
    <t>3,5*0,4*0,2*2</t>
  </si>
  <si>
    <t>71</t>
  </si>
  <si>
    <t>317351107</t>
  </si>
  <si>
    <t>Zřízení bednění překladů v do 4 m</t>
  </si>
  <si>
    <t>1411602247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</si>
  <si>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</si>
  <si>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https://podminky.urs.cz/item/CS_URS_2023_02/317351107</t>
  </si>
  <si>
    <t>2,15*0,4*1</t>
  </si>
  <si>
    <t>3,5*0,4*2</t>
  </si>
  <si>
    <t>72</t>
  </si>
  <si>
    <t>317351108</t>
  </si>
  <si>
    <t>Odstranění bednění překladů v do 4 m</t>
  </si>
  <si>
    <t>-992858297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</si>
  <si>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</si>
  <si>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https://podminky.urs.cz/item/CS_URS_2023_02/317351108</t>
  </si>
  <si>
    <t>73</t>
  </si>
  <si>
    <t>317941121</t>
  </si>
  <si>
    <t>Osazování ocelových válcovaných nosníků na zdivu I, IE, U, UE nebo L do č. 12 nebo výšky do 120 mm</t>
  </si>
  <si>
    <t>-1024511916</t>
  </si>
  <si>
    <t>Osazování ocelových válcovaných nosníků na zdivu I nebo IE nebo U nebo UE nebo L do č. 12 nebo výšky do 120 mm</t>
  </si>
  <si>
    <t>https://podminky.urs.cz/item/CS_URS_2023_02/317941121</t>
  </si>
  <si>
    <t>OP3</t>
  </si>
  <si>
    <t>0,039</t>
  </si>
  <si>
    <t>74</t>
  </si>
  <si>
    <t>13010428</t>
  </si>
  <si>
    <t>úhelník ocelový rovnostranný jakost S235JR (11 375) 70x70x6mm</t>
  </si>
  <si>
    <t>1667467984</t>
  </si>
  <si>
    <t>0,039*1,08</t>
  </si>
  <si>
    <t>75</t>
  </si>
  <si>
    <t>317941123</t>
  </si>
  <si>
    <t>Osazování ocelových válcovaných nosníků na zdivu I, IE, U, UE nebo L přes č. 14 do č. 22 nebo výšky do 220 mm</t>
  </si>
  <si>
    <t>1830033824</t>
  </si>
  <si>
    <t>Osazování ocelových válcovaných nosníků na zdivu I nebo IE nebo U nebo UE nebo L č. 14 až 22 nebo výšky do 220 mm</t>
  </si>
  <si>
    <t>https://podminky.urs.cz/item/CS_URS_2023_02/317941123</t>
  </si>
  <si>
    <t>0,072</t>
  </si>
  <si>
    <t>0,495</t>
  </si>
  <si>
    <t>76</t>
  </si>
  <si>
    <t>13010748</t>
  </si>
  <si>
    <t>ocel profilová jakost S235JR (11 375) průřez IPE 160</t>
  </si>
  <si>
    <t>-412377840</t>
  </si>
  <si>
    <t>0,072*1,08</t>
  </si>
  <si>
    <t>77</t>
  </si>
  <si>
    <t>13010752</t>
  </si>
  <si>
    <t>ocel profilová jakost S235JR (11 375) průřez IPE 200</t>
  </si>
  <si>
    <t>148233495</t>
  </si>
  <si>
    <t>0,495*1,08</t>
  </si>
  <si>
    <t>78</t>
  </si>
  <si>
    <t>317998112</t>
  </si>
  <si>
    <t>Tepelná izolace mezi překlady v 24 cm z EPS tl přes 50 do 70 mm</t>
  </si>
  <si>
    <t>1033427082</t>
  </si>
  <si>
    <t>Izolace tepelná mezi překlady z pěnového polystyrenu výšky 24 cm, tloušťky přes 50 do 70 mm</t>
  </si>
  <si>
    <t>https://podminky.urs.cz/item/CS_URS_2023_02/317998112</t>
  </si>
  <si>
    <t>1,25*4</t>
  </si>
  <si>
    <t>79</t>
  </si>
  <si>
    <t>317998115</t>
  </si>
  <si>
    <t>Tepelná izolace mezi překlady v 24 cm z EPS tl 100 mm</t>
  </si>
  <si>
    <t>-1429753866</t>
  </si>
  <si>
    <t>Izolace tepelná mezi překlady z pěnového polystyrenu výšky 24 cm, tloušťky 100 mm</t>
  </si>
  <si>
    <t>https://podminky.urs.cz/item/CS_URS_2023_02/317998115</t>
  </si>
  <si>
    <t>1,5*4</t>
  </si>
  <si>
    <t>1,25*9</t>
  </si>
  <si>
    <t>1,75*1</t>
  </si>
  <si>
    <t>1*2</t>
  </si>
  <si>
    <t>80</t>
  </si>
  <si>
    <t>317998111</t>
  </si>
  <si>
    <t>Tepelná izolace mezi překlady v 24 cm z EPS tl přes 30 do 50 mm</t>
  </si>
  <si>
    <t>-2057359653</t>
  </si>
  <si>
    <t>Izolace tepelná mezi překlady z pěnového polystyrenu výšky 24 cm, tloušťky přes 30 do 50 mm</t>
  </si>
  <si>
    <t>https://podminky.urs.cz/item/CS_URS_2023_02/317998111</t>
  </si>
  <si>
    <t>1,5*5</t>
  </si>
  <si>
    <t>detail nadpraží</t>
  </si>
  <si>
    <t>(27+12)*2*2</t>
  </si>
  <si>
    <t>81</t>
  </si>
  <si>
    <t>342244211</t>
  </si>
  <si>
    <t>Příčka z cihel broušených na tenkovrstvou maltu tloušťky 115 mm</t>
  </si>
  <si>
    <t>401642400</t>
  </si>
  <si>
    <t>Příčky jednoduché z cihel děrovaných broušených, na tenkovrstvou maltu, pevnost cihel do P15, tl. příčky 115 mm</t>
  </si>
  <si>
    <t>https://podminky.urs.cz/item/CS_URS_2023_02/342244211</t>
  </si>
  <si>
    <t>č108+111</t>
  </si>
  <si>
    <t>(3,25+1,25+3,25)*(3,52+0,25)</t>
  </si>
  <si>
    <t>-0,8*2*4</t>
  </si>
  <si>
    <t>č119-120</t>
  </si>
  <si>
    <t>5,5*(3,52+0,25)</t>
  </si>
  <si>
    <t>82</t>
  </si>
  <si>
    <t>342244221</t>
  </si>
  <si>
    <t>Příčka z cihel broušených na tenkovrstvou maltu tloušťky 140 mm</t>
  </si>
  <si>
    <t>1710388245</t>
  </si>
  <si>
    <t>Příčky jednoduché z cihel děrovaných broušených, na tenkovrstvou maltu, pevnost cihel do P15, tl. příčky 140 mm</t>
  </si>
  <si>
    <t>https://podminky.urs.cz/item/CS_URS_2023_02/342244221</t>
  </si>
  <si>
    <t>č106-114</t>
  </si>
  <si>
    <t>5,8*(3,52+0,25)*6</t>
  </si>
  <si>
    <t>2,7*(3,52+0,25)</t>
  </si>
  <si>
    <t>-1,1*2</t>
  </si>
  <si>
    <t>č116-118</t>
  </si>
  <si>
    <t>(9+2,83*2)*(3,52+0,25)</t>
  </si>
  <si>
    <t>1*(3,52+0,25)</t>
  </si>
  <si>
    <t>83</t>
  </si>
  <si>
    <t>342291112</t>
  </si>
  <si>
    <t>Ukotvení příček montážní polyuretanovou pěnou tl příčky přes 100 mm</t>
  </si>
  <si>
    <t>493143770</t>
  </si>
  <si>
    <t>Ukotvení příček polyuretanovou pěnou, tl. příčky přes 100 mm</t>
  </si>
  <si>
    <t>https://podminky.urs.cz/item/CS_URS_2023_02/342291112</t>
  </si>
  <si>
    <t>(3,25+1,25+3,25)</t>
  </si>
  <si>
    <t>5,5</t>
  </si>
  <si>
    <t>5,8*6</t>
  </si>
  <si>
    <t>2,7</t>
  </si>
  <si>
    <t>(9+2,83*2)</t>
  </si>
  <si>
    <t>84</t>
  </si>
  <si>
    <t>342291121</t>
  </si>
  <si>
    <t>Ukotvení příček k cihelným konstrukcím plochými kotvami</t>
  </si>
  <si>
    <t>1233471859</t>
  </si>
  <si>
    <t>Ukotvení příček plochými kotvami, do konstrukce cihelné</t>
  </si>
  <si>
    <t>https://podminky.urs.cz/item/CS_URS_2023_02/342291121</t>
  </si>
  <si>
    <t>(3,52+0,25)*(4+12)</t>
  </si>
  <si>
    <t>85</t>
  </si>
  <si>
    <t>346272256</t>
  </si>
  <si>
    <t>Přizdívka z pórobetonových tvárnic tl 150 mm</t>
  </si>
  <si>
    <t>916797011</t>
  </si>
  <si>
    <t>Přizdívky z pórobetonových tvárnic objemová hmotnost do 500 kg/m3, na tenké maltové lože, tloušťka přizdívky 150 mm</t>
  </si>
  <si>
    <t>https://podminky.urs.cz/item/CS_URS_2023_02/346272256</t>
  </si>
  <si>
    <t>č109+112</t>
  </si>
  <si>
    <t>2,05*3,25*2</t>
  </si>
  <si>
    <t>č114</t>
  </si>
  <si>
    <t>1,25*3,2</t>
  </si>
  <si>
    <t>86</t>
  </si>
  <si>
    <t>380321441</t>
  </si>
  <si>
    <t>Kompletní konstrukce ČOV, nádrží, vodojemů, žlabů nebo kanálů ze ŽB tř. C 25/30 tl přes 80 do 150 mm</t>
  </si>
  <si>
    <t>2108508407</t>
  </si>
  <si>
    <t>Kompletní konstrukce čistíren odpadních vod, nádrží, vodojemů, kanálů z betonu železového bez výztuže a bednění bez zvýšených nároků na prostředí tř. C 25/30, tl. přes 80 do 150 mm</t>
  </si>
  <si>
    <t>https://podminky.urs.cz/item/CS_URS_2023_02/380321441</t>
  </si>
  <si>
    <t>1,6*0,95*0,15*2</t>
  </si>
  <si>
    <t>1,3*0,65*0,15*2</t>
  </si>
  <si>
    <t>(1,6+0,95)*2*0,15*0,3*2</t>
  </si>
  <si>
    <t>(1,3+0,65)*2*0,15*0,3*2</t>
  </si>
  <si>
    <t>87</t>
  </si>
  <si>
    <t>380356211</t>
  </si>
  <si>
    <t>Bednění kompletních konstrukcí ČOV, nádrží nebo vodojemů omítaných ploch rovinných zřízení</t>
  </si>
  <si>
    <t>-1971874130</t>
  </si>
  <si>
    <t>Bednění kompletních konstrukcí čistíren odpadních vod, nádrží, vodojemů, kanálů konstrukcí omítaných z betonu prostého nebo železového ploch rovinných zřízení</t>
  </si>
  <si>
    <t>https://podminky.urs.cz/item/CS_URS_2023_02/380356211</t>
  </si>
  <si>
    <t>(1,6+0,95)*2*0,15*2</t>
  </si>
  <si>
    <t>(1,6+1,3+0,95+0,65)*2*0,3*2</t>
  </si>
  <si>
    <t>(1,3+1+0,65+0,35)*2*0,3*2</t>
  </si>
  <si>
    <t>88</t>
  </si>
  <si>
    <t>380356212</t>
  </si>
  <si>
    <t>Bednění kompletních konstrukcí ČOV, nádrží nebo vodojemů omítaných ploch rovinných odstranění</t>
  </si>
  <si>
    <t>969247431</t>
  </si>
  <si>
    <t>Bednění kompletních konstrukcí čistíren odpadních vod, nádrží, vodojemů, kanálů konstrukcí omítaných z betonu prostého nebo železového ploch rovinných odstranění</t>
  </si>
  <si>
    <t>https://podminky.urs.cz/item/CS_URS_2023_02/380356212</t>
  </si>
  <si>
    <t>89</t>
  </si>
  <si>
    <t>380361006</t>
  </si>
  <si>
    <t>Výztuž kompletních konstrukcí ČOV, nádrží nebo vodojemů z betonářské oceli 10 505</t>
  </si>
  <si>
    <t>-1238780426</t>
  </si>
  <si>
    <t>Výztuž kompletních konstrukcí čistíren odpadních vod, nádrží, vodojemů, kanálů z oceli 10 505 (R) nebo BSt 500</t>
  </si>
  <si>
    <t>https://podminky.urs.cz/item/CS_URS_2023_02/380361006</t>
  </si>
  <si>
    <t>1,6*0,95*0,00444*2*1,15*2</t>
  </si>
  <si>
    <t>(1,6+0,95)*2*0,3*2*0,00444*1,15*2</t>
  </si>
  <si>
    <t>90</t>
  </si>
  <si>
    <t>389361001</t>
  </si>
  <si>
    <t>Doplňující výztuž prefabrikovaných konstrukcí z betonářské oceli</t>
  </si>
  <si>
    <t>1815460959</t>
  </si>
  <si>
    <t>Doplňující výztuž prefabrikovaných konstrukcí pro každý druh a stavební díl z betonářské oceli</t>
  </si>
  <si>
    <t>https://podminky.urs.cz/item/CS_URS_2023_02/389361001</t>
  </si>
  <si>
    <t>dovyztužení spár 1x tyč R12</t>
  </si>
  <si>
    <t>(26,2*11,25)/1,2*0,0009*1,5</t>
  </si>
  <si>
    <t>91</t>
  </si>
  <si>
    <t>389381001</t>
  </si>
  <si>
    <t>Dobetonování prefabrikovaných konstrukcí</t>
  </si>
  <si>
    <t>-709701065</t>
  </si>
  <si>
    <t>https://podminky.urs.cz/item/CS_URS_2023_02/389381001</t>
  </si>
  <si>
    <t>zalití spár 6,8L/1m2</t>
  </si>
  <si>
    <t>26,2*11,25*0,0068</t>
  </si>
  <si>
    <t>92</t>
  </si>
  <si>
    <t>389941021</t>
  </si>
  <si>
    <t>Montáž kovových doplňkových konstrukcí do 1 kg pro montáž prefabrikovaných dílců</t>
  </si>
  <si>
    <t>kg</t>
  </si>
  <si>
    <t>-1576613137</t>
  </si>
  <si>
    <t>Montáž kovových doplňkových konstrukcí pro montáž prefabrikovaných dílců hmotnosti jednoho kusu do 1 kg</t>
  </si>
  <si>
    <t>https://podminky.urs.cz/item/CS_URS_2023_02/389941021</t>
  </si>
  <si>
    <t>pozn.13</t>
  </si>
  <si>
    <t>0,2*5*5</t>
  </si>
  <si>
    <t>0,4*5*(7+7)</t>
  </si>
  <si>
    <t>93</t>
  </si>
  <si>
    <t>13010218</t>
  </si>
  <si>
    <t>tyč ocelová plochá jakost S235JR (11 375) 50x5mm</t>
  </si>
  <si>
    <t>-1883926006</t>
  </si>
  <si>
    <t>Vodorovné konstrukce</t>
  </si>
  <si>
    <t>94</t>
  </si>
  <si>
    <t>411135001</t>
  </si>
  <si>
    <t>Montáž stropních panelů z předpjatého betonu hmotnosti do 1,5 t</t>
  </si>
  <si>
    <t>-2003418477</t>
  </si>
  <si>
    <t>https://podminky.urs.cz/item/CS_URS_2023_02/411135001</t>
  </si>
  <si>
    <t>S04</t>
  </si>
  <si>
    <t>95</t>
  </si>
  <si>
    <t>59346862A</t>
  </si>
  <si>
    <t>panel stropní předpjatý š 300mm v 250mm</t>
  </si>
  <si>
    <t>1671136288</t>
  </si>
  <si>
    <t>9,25*1,02</t>
  </si>
  <si>
    <t>96</t>
  </si>
  <si>
    <t>411135002</t>
  </si>
  <si>
    <t>Montáž stropních panelů z předpjatého betonu hmotnosti přes 1,5 do 3 t</t>
  </si>
  <si>
    <t>400378275</t>
  </si>
  <si>
    <t xml:space="preserve">Montáž stropních panelů z předpjatého betonu  hmotnosti přes 1,5 do 3 t</t>
  </si>
  <si>
    <t>https://podminky.urs.cz/item/CS_URS_2023_02/411135002</t>
  </si>
  <si>
    <t>S01</t>
  </si>
  <si>
    <t>S02</t>
  </si>
  <si>
    <t>97</t>
  </si>
  <si>
    <t>411135003</t>
  </si>
  <si>
    <t>Montáž stropních panelů z předpjatého betonu hmotnosti přes 3 do 5 t</t>
  </si>
  <si>
    <t>892868489</t>
  </si>
  <si>
    <t>https://podminky.urs.cz/item/CS_URS_2023_02/411135003</t>
  </si>
  <si>
    <t>S03</t>
  </si>
  <si>
    <t>98</t>
  </si>
  <si>
    <t>59346862</t>
  </si>
  <si>
    <t xml:space="preserve">panel stropní předpjatý š 1190mm v 250mm </t>
  </si>
  <si>
    <t>-570350467</t>
  </si>
  <si>
    <t>5,15*14*1,02</t>
  </si>
  <si>
    <t>6,05*14*1,02</t>
  </si>
  <si>
    <t>9,25*9*1,02</t>
  </si>
  <si>
    <t>99</t>
  </si>
  <si>
    <t>417238243</t>
  </si>
  <si>
    <t>Obezdívka věnce oboustranná věncovkou keramickou v přes 210 do 250 mm bez tepelné izolace</t>
  </si>
  <si>
    <t>1422260310</t>
  </si>
  <si>
    <t>Obezdívka ztužujícího věnce keramickými věncovkami bez tepelné izolace oboustranná, výška věnce přes 210 do 250 mm</t>
  </si>
  <si>
    <t>https://podminky.urs.cz/item/CS_URS_2023_02/417238243</t>
  </si>
  <si>
    <t>V03</t>
  </si>
  <si>
    <t>78,4</t>
  </si>
  <si>
    <t>100</t>
  </si>
  <si>
    <t>417321414</t>
  </si>
  <si>
    <t>Ztužující pásy a věnce ze ŽB tř. C 20/25</t>
  </si>
  <si>
    <t>-1665984702</t>
  </si>
  <si>
    <t>Ztužující pásy a věnce z betonu železového (bez výztuže) tř. C 20/25</t>
  </si>
  <si>
    <t>https://podminky.urs.cz/item/CS_URS_2023_02/417321414</t>
  </si>
  <si>
    <t>V01.1</t>
  </si>
  <si>
    <t>76,08*0,26*0,25</t>
  </si>
  <si>
    <t>V1.02</t>
  </si>
  <si>
    <t>28,78*0,3*0,25</t>
  </si>
  <si>
    <t>V02.1</t>
  </si>
  <si>
    <t>45,12*0,14*0,25</t>
  </si>
  <si>
    <t>V02.2</t>
  </si>
  <si>
    <t>29,75*0,21*0,25</t>
  </si>
  <si>
    <t>V02.3</t>
  </si>
  <si>
    <t>11,52*0,13*0,25</t>
  </si>
  <si>
    <t>78,4*0,22*0,25</t>
  </si>
  <si>
    <t>101</t>
  </si>
  <si>
    <t>417351115</t>
  </si>
  <si>
    <t>Zřízení bednění ztužujících věnců</t>
  </si>
  <si>
    <t>-1854731459</t>
  </si>
  <si>
    <t>Bednění bočnic ztužujících pásů a věnců včetně vzpěr zřízení</t>
  </si>
  <si>
    <t>https://podminky.urs.cz/item/CS_URS_2023_02/417351115</t>
  </si>
  <si>
    <t>76,08*0,25</t>
  </si>
  <si>
    <t>28,78*(0,25+0,25)</t>
  </si>
  <si>
    <t>102</t>
  </si>
  <si>
    <t>417351116</t>
  </si>
  <si>
    <t>Odstranění bednění ztužujících věnců</t>
  </si>
  <si>
    <t>-756436201</t>
  </si>
  <si>
    <t>Bednění bočnic ztužujících pásů a věnců včetně vzpěr odstranění</t>
  </si>
  <si>
    <t>https://podminky.urs.cz/item/CS_URS_2023_02/417351116</t>
  </si>
  <si>
    <t>103</t>
  </si>
  <si>
    <t>417361821</t>
  </si>
  <si>
    <t>Výztuž ztužujících pásů a věnců betonářskou ocelí 10 505</t>
  </si>
  <si>
    <t>-1693689305</t>
  </si>
  <si>
    <t>Výztuž ztužujících pásů a věnců z betonářské oceli 10 505 (R) nebo BSt 500</t>
  </si>
  <si>
    <t>https://podminky.urs.cz/item/CS_URS_2023_02/417361821</t>
  </si>
  <si>
    <t>76,08*0,007</t>
  </si>
  <si>
    <t>28,78*0,007</t>
  </si>
  <si>
    <t>45,12*0,006</t>
  </si>
  <si>
    <t>29,75*0,007</t>
  </si>
  <si>
    <t>11,52*0,006</t>
  </si>
  <si>
    <t>78,4*0,007</t>
  </si>
  <si>
    <t>Úpravy povrchů, podlahy a osazování výplní</t>
  </si>
  <si>
    <t>Úprava povrchů vnitřních</t>
  </si>
  <si>
    <t>104</t>
  </si>
  <si>
    <t>611135011</t>
  </si>
  <si>
    <t>Vyrovnání podkladu vnitřních stropů tmelem tl do 2 mm</t>
  </si>
  <si>
    <t>-238681218</t>
  </si>
  <si>
    <t>Vyrovnání nerovností podkladu vnitřních omítaných ploch tmelem, tloušťky do 2 mm stropů</t>
  </si>
  <si>
    <t>https://podminky.urs.cz/item/CS_URS_2023_02/611135011</t>
  </si>
  <si>
    <t>detail schéma soklu = zatření spodní hrany cihelného bloku</t>
  </si>
  <si>
    <t>vnější</t>
  </si>
  <si>
    <t>(27+12)*2*0,08</t>
  </si>
  <si>
    <t>vnitřní</t>
  </si>
  <si>
    <t>(26+11)*2*0,04</t>
  </si>
  <si>
    <t>105</t>
  </si>
  <si>
    <t>611131121</t>
  </si>
  <si>
    <t>Penetrační disperzní nátěr vnitřních stropů nanášený ručně</t>
  </si>
  <si>
    <t>-1961862503</t>
  </si>
  <si>
    <t>Podkladní a spojovací vrstva vnitřních omítaných ploch penetrace disperzní nanášená ručně stropů</t>
  </si>
  <si>
    <t>https://podminky.urs.cz/item/CS_URS_2023_02/611131121</t>
  </si>
  <si>
    <t>č.114-118 = podhled P2</t>
  </si>
  <si>
    <t>19,95+11,21+5,44+11,89+6,56</t>
  </si>
  <si>
    <t>č.119+120 = podhled P3</t>
  </si>
  <si>
    <t>35,76+35,73</t>
  </si>
  <si>
    <t>106</t>
  </si>
  <si>
    <t>611381006</t>
  </si>
  <si>
    <t>Tenkovrstvá minerální zatíraná (škrábaná) omítka zrnitost 1,0 mm vnitřních stropů rovných</t>
  </si>
  <si>
    <t>1269737837</t>
  </si>
  <si>
    <t>Omítka tenkovrstvá minerální vnitřních ploch bez penetrace zatíraná (škrábaná), zrnitost 1,0 mm vodorovných konstrukcí stropů rovných</t>
  </si>
  <si>
    <t>https://podminky.urs.cz/item/CS_URS_2023_02/611381006</t>
  </si>
  <si>
    <t>107</t>
  </si>
  <si>
    <t>612131101</t>
  </si>
  <si>
    <t>Cementový postřik vnitřních stěn nanášený celoplošně ručně včetně navlhčení</t>
  </si>
  <si>
    <t>1746121279</t>
  </si>
  <si>
    <t>Podkladní a spojovací vrstva vnitřních omítaných ploch cementový postřik nanášený ručně celoplošně stěn</t>
  </si>
  <si>
    <t>https://podminky.urs.cz/item/CS_URS_2023_02/612131101</t>
  </si>
  <si>
    <t>skladba I01</t>
  </si>
  <si>
    <t>č101</t>
  </si>
  <si>
    <t>(5,8+1,65)*2*3,65</t>
  </si>
  <si>
    <t>-1,5*2,77+(1,65+2,9*2)*0,35</t>
  </si>
  <si>
    <t>-1,65*3,45+(1,65+3,45*2)*0,3</t>
  </si>
  <si>
    <t>(16,7+1,65)*2*3,65</t>
  </si>
  <si>
    <t>-1,65*3,45</t>
  </si>
  <si>
    <t>-0,9*2,05+(1,1+2,15*2)*0,15</t>
  </si>
  <si>
    <t>-0,9*2*6</t>
  </si>
  <si>
    <t>-1,25*1,75+(1,25+1,75*2)*0,35</t>
  </si>
  <si>
    <t>č102-105</t>
  </si>
  <si>
    <t>(3,2+3,2+3,2+9,9+3,05*3)*2*3,65</t>
  </si>
  <si>
    <t>-1,25*1,75*5+(1,25+1,75*2)*0,35*5</t>
  </si>
  <si>
    <t>č106</t>
  </si>
  <si>
    <t>(5,8+2,8)*2*3,65</t>
  </si>
  <si>
    <t>-0,8*2</t>
  </si>
  <si>
    <t>-0,9*2+(1,1+2,15*2)*0,15</t>
  </si>
  <si>
    <t>-1,25*0,87+(1,25+0,87*2)*0,15</t>
  </si>
  <si>
    <t>č107-112</t>
  </si>
  <si>
    <t>(1,55+1,4)*2*3,65*2</t>
  </si>
  <si>
    <t>(2,1+2,15)*2*3,65*2</t>
  </si>
  <si>
    <t>(2,03+1,55)*2*3,65*2</t>
  </si>
  <si>
    <t>-0,8*2*12+(1+2,15*2)*0,15*2</t>
  </si>
  <si>
    <t>-1*0,87*2+(1+0,87*2)*0,35*2</t>
  </si>
  <si>
    <t>č113</t>
  </si>
  <si>
    <t>-1,25*0,87+(1,25+0,87*2)*0,35</t>
  </si>
  <si>
    <t>č114+115</t>
  </si>
  <si>
    <t>(5,8+2+5,8+3,45)*2*3,65</t>
  </si>
  <si>
    <t>-1,1*2*3+(1,3+2,15*2)*0,15</t>
  </si>
  <si>
    <t>-1*0,87+(1+0,87*2)*0,35</t>
  </si>
  <si>
    <t>(2+4,2+2,5+2,83*3)*2*3,65</t>
  </si>
  <si>
    <t>-0,9*2*2</t>
  </si>
  <si>
    <t>-0,9*2,17+(1,1+2,27*2)*0,35</t>
  </si>
  <si>
    <t>-1*0,87*4+(1+0,87*2)*0,35*4</t>
  </si>
  <si>
    <t>č119+120</t>
  </si>
  <si>
    <t>(9+8,02+5,5+0,125)*2*3,65</t>
  </si>
  <si>
    <t>-1,1*2,05+(1,3+2,15*2)*0,15</t>
  </si>
  <si>
    <t>-3*3*2</t>
  </si>
  <si>
    <t>108</t>
  </si>
  <si>
    <t>612131121A</t>
  </si>
  <si>
    <t>Penetrační paropropustný nátěr vnitřních stěn nanášený ručně</t>
  </si>
  <si>
    <t>-1177830144</t>
  </si>
  <si>
    <t>109</t>
  </si>
  <si>
    <t>612211011</t>
  </si>
  <si>
    <t>Montáž kontaktního zateplení vnitřních stěn lepením a mechanickým kotvením polystyrénových desek do betonu a zdiva tl přes 40 do 80 mm</t>
  </si>
  <si>
    <t>1504863988</t>
  </si>
  <si>
    <t>Montáž kontaktního zateplení lepením a mechanickým kotvením z polystyrenových desek na vnější stěny, na podklad betonový nebo z lehčeného betonu, z tvárnic keramických nebo vápenopískových, tloušťky desek přes 40 do 80 mm</t>
  </si>
  <si>
    <t>č.1.1.02 - Půdorys 1.NP - pozn.30</t>
  </si>
  <si>
    <t>(26+11)*2*0,5</t>
  </si>
  <si>
    <t>110</t>
  </si>
  <si>
    <t>28376416</t>
  </si>
  <si>
    <t>deska XPS hrana polodrážková a hladký povrch 300kPA tl 40mm</t>
  </si>
  <si>
    <t>-1238817133</t>
  </si>
  <si>
    <t>37*1,05</t>
  </si>
  <si>
    <t>111</t>
  </si>
  <si>
    <t>612321341</t>
  </si>
  <si>
    <t>Vápenocementová omítka štuková dvouvrstvá vnitřních stěn nanášená strojně tloušťky jádrové omítky do 10 mm a tloušťky štuku do 3 mm</t>
  </si>
  <si>
    <t>-1857555217</t>
  </si>
  <si>
    <t>Omítka vápenocementová vnitřních ploch nanášená strojně dvouvrstvá, tloušťky jádrové omítky do 10 mm a tloušťky štuku do 3 mm štuková svislých konstrukcí stěn</t>
  </si>
  <si>
    <t>https://podminky.urs.cz/item/CS_URS_2023_02/612321341</t>
  </si>
  <si>
    <t>112</t>
  </si>
  <si>
    <t>612321391</t>
  </si>
  <si>
    <t>Příplatek k vápenocementové omítce vnitřních stěn za každých dalších 5 mm tloušťky strojně</t>
  </si>
  <si>
    <t>-1892034676</t>
  </si>
  <si>
    <t>Omítka vápenocementová vnitřních ploch nanášená strojně Příplatek k cenám za každých dalších i započatých 5 mm tloušťky omítky přes 10 mm stěn</t>
  </si>
  <si>
    <t>https://podminky.urs.cz/item/CS_URS_2023_02/612321391</t>
  </si>
  <si>
    <t>1001,492*2</t>
  </si>
  <si>
    <t>113</t>
  </si>
  <si>
    <t>612142001</t>
  </si>
  <si>
    <t>Potažení vnitřních stěn sklovláknitým pletivem vtlačeným do tenkovrstvé hmoty</t>
  </si>
  <si>
    <t>-93115854</t>
  </si>
  <si>
    <t>Potažení vnitřních ploch pletivem v ploše nebo pruzích, na plném podkladu sklovláknitým vtlačením do tmelu stěn</t>
  </si>
  <si>
    <t>https://podminky.urs.cz/item/CS_URS_2023_02/612142001</t>
  </si>
  <si>
    <t>30% plochy</t>
  </si>
  <si>
    <t>1001,492*0,30</t>
  </si>
  <si>
    <t>114</t>
  </si>
  <si>
    <t>612143004</t>
  </si>
  <si>
    <t>Montáž omítkových samolepících začišťovacích profilů pro spojení s okenním rámem</t>
  </si>
  <si>
    <t>-1692296853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</si>
  <si>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</si>
  <si>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https://podminky.urs.cz/item/CS_URS_2023_02/612143004</t>
  </si>
  <si>
    <t>viz tab.PSV ozn.W01-W06</t>
  </si>
  <si>
    <t>(1+0,88*2)*9</t>
  </si>
  <si>
    <t>(1,25+1,75*2)*5</t>
  </si>
  <si>
    <t>(1,25+1,75*2)*1</t>
  </si>
  <si>
    <t>(1,25+0,88*2)*2</t>
  </si>
  <si>
    <t>(0,9+2,17*2)*1</t>
  </si>
  <si>
    <t>115</t>
  </si>
  <si>
    <t>59051476</t>
  </si>
  <si>
    <t>profil začišťovací PVC 9mm s výztužnou tkaninou pro ostění ETICS</t>
  </si>
  <si>
    <t>-851104494</t>
  </si>
  <si>
    <t>71,64*1,05</t>
  </si>
  <si>
    <t>116</t>
  </si>
  <si>
    <t>619991011</t>
  </si>
  <si>
    <t>Obalení konstrukcí a prvků fólií přilepenou lepící páskou</t>
  </si>
  <si>
    <t>-1032940274</t>
  </si>
  <si>
    <t>Zakrytí vnitřních ploch před znečištěním včetně pozdějšího odkrytí konstrukcí a prvků obalením fólií a přelepením páskou</t>
  </si>
  <si>
    <t>https://podminky.urs.cz/item/CS_URS_2023_02/619991011</t>
  </si>
  <si>
    <t>1*0,88*9</t>
  </si>
  <si>
    <t>1,25*1,75*5</t>
  </si>
  <si>
    <t>1,25*1,75*1</t>
  </si>
  <si>
    <t>1,25*0,88*2</t>
  </si>
  <si>
    <t>1,5*2,77*1</t>
  </si>
  <si>
    <t>3*3*2</t>
  </si>
  <si>
    <t>0,9*2,17*1</t>
  </si>
  <si>
    <t>D06</t>
  </si>
  <si>
    <t>1,1*2,05*2*1</t>
  </si>
  <si>
    <t>D09</t>
  </si>
  <si>
    <t>0,9*2,05*2*1</t>
  </si>
  <si>
    <t>Úprava povrchů vnějších</t>
  </si>
  <si>
    <t>117</t>
  </si>
  <si>
    <t>622143001</t>
  </si>
  <si>
    <t>Montáž omítkových plastových nebo pozinkovaných soklových profilů</t>
  </si>
  <si>
    <t>1760172104</t>
  </si>
  <si>
    <t>Montáž omítkových profilů plastových, pozinkovaných nebo dřevěných upevněných vtlačením do podkladní vrstvy nebo přibitím soklových</t>
  </si>
  <si>
    <t>https://podminky.urs.cz/item/CS_URS_2023_02/622143001</t>
  </si>
  <si>
    <t>-3*2</t>
  </si>
  <si>
    <t>118</t>
  </si>
  <si>
    <t>55343010</t>
  </si>
  <si>
    <t xml:space="preserve">profil soklový  </t>
  </si>
  <si>
    <t>-1152766735</t>
  </si>
  <si>
    <t>72*1,05</t>
  </si>
  <si>
    <t>119</t>
  </si>
  <si>
    <t>622143004</t>
  </si>
  <si>
    <t>-1648796489</t>
  </si>
  <si>
    <t>https://podminky.urs.cz/item/CS_URS_2023_02/622143004</t>
  </si>
  <si>
    <t>120</t>
  </si>
  <si>
    <t>1698412013</t>
  </si>
  <si>
    <t>121</t>
  </si>
  <si>
    <t>622143003</t>
  </si>
  <si>
    <t>Montáž omítkových plastových nebo pozinkovaných rohových profilů s tkaninou</t>
  </si>
  <si>
    <t>-2037411049</t>
  </si>
  <si>
    <t>Montáž omítkových profilů plastových, pozinkovaných nebo dřevěných upevněných vtlačením do podkladní vrstvy nebo přibitím rohových s tkaninou</t>
  </si>
  <si>
    <t>https://podminky.urs.cz/item/CS_URS_2023_02/622143003</t>
  </si>
  <si>
    <t>94,24</t>
  </si>
  <si>
    <t>21,6</t>
  </si>
  <si>
    <t>122</t>
  </si>
  <si>
    <t>63127464</t>
  </si>
  <si>
    <t>profil rohový Al 15x15mm s výztužnou tkaninou š 100mm pro ETICS</t>
  </si>
  <si>
    <t>1370141150</t>
  </si>
  <si>
    <t>(0,88+0,88)*9</t>
  </si>
  <si>
    <t>(1,75+1,75)*5</t>
  </si>
  <si>
    <t>(1,75+1,75)*1</t>
  </si>
  <si>
    <t>(0,88+0,88)*2</t>
  </si>
  <si>
    <t>(2,77+2,77)*1</t>
  </si>
  <si>
    <t>(3+3)*4</t>
  </si>
  <si>
    <t>(2,17+2,17)*1</t>
  </si>
  <si>
    <t>rohy budovy</t>
  </si>
  <si>
    <t>94,24*0,05</t>
  </si>
  <si>
    <t>123</t>
  </si>
  <si>
    <t>59051510</t>
  </si>
  <si>
    <t>profil začišťovací s okapnicí PVC s výztužnou tkaninou pro nadpraží ETICS</t>
  </si>
  <si>
    <t>1596973570</t>
  </si>
  <si>
    <t>1*9</t>
  </si>
  <si>
    <t>1,25*5</t>
  </si>
  <si>
    <t>1,25*1</t>
  </si>
  <si>
    <t>1,25*2</t>
  </si>
  <si>
    <t>1,5*1</t>
  </si>
  <si>
    <t>3*4</t>
  </si>
  <si>
    <t>1,1*1</t>
  </si>
  <si>
    <t>detail atiky</t>
  </si>
  <si>
    <t>(27,1+12,1)*2</t>
  </si>
  <si>
    <t>112*0,05</t>
  </si>
  <si>
    <t>124</t>
  </si>
  <si>
    <t>59051512</t>
  </si>
  <si>
    <t>profil začišťovací s okapnicí PVC s výztužnou tkaninou pro parapet ETICS</t>
  </si>
  <si>
    <t>-892702656</t>
  </si>
  <si>
    <t>21,6*0,05</t>
  </si>
  <si>
    <t>125</t>
  </si>
  <si>
    <t>622131101</t>
  </si>
  <si>
    <t>Cementový postřik vnějších stěn nanášený celoplošně ručně včetně navlhčení</t>
  </si>
  <si>
    <t>-1192302253</t>
  </si>
  <si>
    <t>Podkladní a spojovací vrstva vnějších omítaných ploch cementový postřik nanášený ručně celoplošně stěn</t>
  </si>
  <si>
    <t>https://podminky.urs.cz/item/CS_URS_2023_02/622131101</t>
  </si>
  <si>
    <t>Skladba K01+K03</t>
  </si>
  <si>
    <t>(27,1+12,1)*2*(4,65-0,27+0,05)</t>
  </si>
  <si>
    <t>-1*0,88*9</t>
  </si>
  <si>
    <t>-1,25*1,75*5</t>
  </si>
  <si>
    <t>-1,25*1,75*1</t>
  </si>
  <si>
    <t>-1,25*0,88*2</t>
  </si>
  <si>
    <t>1,5*(2,77-0,25)*1</t>
  </si>
  <si>
    <t>-3*(3-0,25)*2+(3+2,75*2)*0,5*2</t>
  </si>
  <si>
    <t>-0,9*(2,17-0,25)*1+(1,1+2,15*2)*0,2</t>
  </si>
  <si>
    <t>ostění - skladba K05</t>
  </si>
  <si>
    <t>146,16*0,20</t>
  </si>
  <si>
    <t>126</t>
  </si>
  <si>
    <t>622811002</t>
  </si>
  <si>
    <t>Tepelně izolační jednovrstvá omítka vnějších stěn tloušťky do 30 mm</t>
  </si>
  <si>
    <t>877036780</t>
  </si>
  <si>
    <t>Omítka tepelně izolační vnějších ploch stěn prováděná ručně v 1 vrstvě, tloušťky přes 20 do 30 mm</t>
  </si>
  <si>
    <t>https://podminky.urs.cz/item/CS_URS_2023_02/622811002</t>
  </si>
  <si>
    <t>127</t>
  </si>
  <si>
    <t>622131121</t>
  </si>
  <si>
    <t>Penetrační nátěr vnějších stěn nanášený ručně</t>
  </si>
  <si>
    <t>-714873806</t>
  </si>
  <si>
    <t>Podkladní a spojovací vrstva vnějších omítaných ploch penetrace nanášená ručně stěn</t>
  </si>
  <si>
    <t>https://podminky.urs.cz/item/CS_URS_2023_02/622131121</t>
  </si>
  <si>
    <t>128</t>
  </si>
  <si>
    <t>622142001</t>
  </si>
  <si>
    <t>Potažení vnějších stěn sklovláknitým pletivem vtlačeným do tenkovrstvé hmoty</t>
  </si>
  <si>
    <t>-21030354</t>
  </si>
  <si>
    <t>Potažení vnějších ploch pletivem v ploše nebo pruzích, na plném podkladu sklovláknitým vtlačením do tmelu stěn</t>
  </si>
  <si>
    <t>https://podminky.urs.cz/item/CS_URS_2023_02/622142001</t>
  </si>
  <si>
    <t>129</t>
  </si>
  <si>
    <t>622212061</t>
  </si>
  <si>
    <t>Montáž kontaktního zateplení vnějšího ostění, nadpraží nebo parapetu hl. špalety do 400 mm lepením desek z polystyrenu tl do 80 mm</t>
  </si>
  <si>
    <t>-15862427</t>
  </si>
  <si>
    <t>Montáž kontaktního zateplení vnějšího ostění, nadpraží nebo parapetu lepením z polystyrenových desek hloubky špalet přes 200 do 400 mm, tloušťky desek přes 40 do 80 mm</t>
  </si>
  <si>
    <t>https://podminky.urs.cz/item/CS_URS_2023_02/622212061</t>
  </si>
  <si>
    <t>detail nadpraží nad vraty</t>
  </si>
  <si>
    <t>3,5*3*2</t>
  </si>
  <si>
    <t>130</t>
  </si>
  <si>
    <t>28375800</t>
  </si>
  <si>
    <t>deska EPS 70 fasádní λ=0,039 tl 70mm</t>
  </si>
  <si>
    <t>1481488768</t>
  </si>
  <si>
    <t>3,5*(0,2+0,5+0,2)*2*1,1</t>
  </si>
  <si>
    <t>131</t>
  </si>
  <si>
    <t>622212001</t>
  </si>
  <si>
    <t>Montáž kontaktního zateplení vnějšího ostění, nadpraží nebo parapetu hl. špalety do 200 mm lepením desek z polystyrenu tl do 40 mm</t>
  </si>
  <si>
    <t>221327198</t>
  </si>
  <si>
    <t>Montáž kontaktního zateplení vnějšího ostění, nadpraží nebo parapetu lepením z polystyrenových desek hloubky špalet do 200 mm, tloušťky desek do 40 mm</t>
  </si>
  <si>
    <t>https://podminky.urs.cz/item/CS_URS_2023_02/622212001</t>
  </si>
  <si>
    <t>pozn.29 - skladba K05</t>
  </si>
  <si>
    <t>(1+0,88)*2*9</t>
  </si>
  <si>
    <t>(1,25+1,75)*2*5</t>
  </si>
  <si>
    <t>(1,25+1,75)*2*1</t>
  </si>
  <si>
    <t>(1,25+0,88)*2*2</t>
  </si>
  <si>
    <t>(1,65+29)*2*1</t>
  </si>
  <si>
    <t>(1,1+2,15)*2*1</t>
  </si>
  <si>
    <t>132</t>
  </si>
  <si>
    <t>28376414</t>
  </si>
  <si>
    <t>deska XPS hrana polodrážková a hladký povrch 300kPA tl 20mm</t>
  </si>
  <si>
    <t>-2110636462</t>
  </si>
  <si>
    <t>146,16*0,2*1,1</t>
  </si>
  <si>
    <t>133</t>
  </si>
  <si>
    <t>622151031</t>
  </si>
  <si>
    <t>Penetrační silikonový nátěr vnějších pastovitých tenkovrstvých omítek stěn</t>
  </si>
  <si>
    <t>1836588278</t>
  </si>
  <si>
    <t>Penetrační nátěr vnějších pastovitých tenkovrstvých omítek silikonový stěn</t>
  </si>
  <si>
    <t>https://podminky.urs.cz/item/CS_URS_2023_02/622151031</t>
  </si>
  <si>
    <t>skladba K01+K03+K05</t>
  </si>
  <si>
    <t>348,43</t>
  </si>
  <si>
    <t>skladba K02</t>
  </si>
  <si>
    <t>27*(1,3+0,4)</t>
  </si>
  <si>
    <t>12*(1,3+0,4)</t>
  </si>
  <si>
    <t>134</t>
  </si>
  <si>
    <t>622531012</t>
  </si>
  <si>
    <t>Tenkovrstvá silikonová zrnitá omítka zrnitost 1,5 mm vnějších stěn - specifikace viz skladba K01+K03</t>
  </si>
  <si>
    <t>249772673</t>
  </si>
  <si>
    <t>Omítka tenkovrstvá silikonová vnějších ploch probarvená bez penetrace zatíraná (škrábaná), zrnitost 1,5 mm stěn</t>
  </si>
  <si>
    <t>https://podminky.urs.cz/item/CS_URS_2023_02/622531012</t>
  </si>
  <si>
    <t>135</t>
  </si>
  <si>
    <t>622211011</t>
  </si>
  <si>
    <t>Montáž kontaktního zateplení vnějších stěn lepením a mechanickým kotvením polystyrénových desek do betonu a zdiva tl přes 40 do 80 mm</t>
  </si>
  <si>
    <t>-746806314</t>
  </si>
  <si>
    <t>https://podminky.urs.cz/item/CS_URS_2023_02/622211011</t>
  </si>
  <si>
    <t>(27+12)*2*1,2</t>
  </si>
  <si>
    <t>136</t>
  </si>
  <si>
    <t>28376349</t>
  </si>
  <si>
    <t>deska perimetrická pro zateplení spodních staveb 200kPa λ=0,034 tl 60mm</t>
  </si>
  <si>
    <t>-1703202201</t>
  </si>
  <si>
    <t>93,6*1,05</t>
  </si>
  <si>
    <t>137</t>
  </si>
  <si>
    <t>629991011</t>
  </si>
  <si>
    <t>Zakrytí výplní otvorů a svislých ploch fólií přilepenou lepící páskou</t>
  </si>
  <si>
    <t>-108143068</t>
  </si>
  <si>
    <t>Zakrytí vnějších ploch před znečištěním včetně pozdějšího odkrytí výplní otvorů a svislých ploch fólií přilepenou lepící páskou</t>
  </si>
  <si>
    <t>https://podminky.urs.cz/item/CS_URS_2023_02/629991011</t>
  </si>
  <si>
    <t>viz tab.PSV ozn.W01-W07</t>
  </si>
  <si>
    <t>Podlahy a podlahové konstrukce</t>
  </si>
  <si>
    <t>138</t>
  </si>
  <si>
    <t>631311125</t>
  </si>
  <si>
    <t>Mazanina tl přes 80 do 120 mm z betonu prostého bez zvýšených nároků na prostředí tř. C 20/25</t>
  </si>
  <si>
    <t>580795801</t>
  </si>
  <si>
    <t>Mazanina z betonu prostého bez zvýšených nároků na prostředí tl. přes 80 do 120 mm tř. C 20/25</t>
  </si>
  <si>
    <t>https://podminky.urs.cz/item/CS_URS_2023_02/631311125</t>
  </si>
  <si>
    <t>rohož Z01 + Z10</t>
  </si>
  <si>
    <t>2,05*1,3*0,1</t>
  </si>
  <si>
    <t>1,5*1,1*0,1</t>
  </si>
  <si>
    <t>139</t>
  </si>
  <si>
    <t>631311135</t>
  </si>
  <si>
    <t>Mazanina tl přes 120 do 240 mm z betonu prostého bez zvýšených nároků na prostředí tř. C 20/25</t>
  </si>
  <si>
    <t>1868684707</t>
  </si>
  <si>
    <t>Mazanina z betonu prostého bez zvýšených nároků na prostředí tl. přes 120 do 240 mm tř. C 20/25</t>
  </si>
  <si>
    <t>https://podminky.urs.cz/item/CS_URS_2023_02/631311135</t>
  </si>
  <si>
    <t>F105*0,15</t>
  </si>
  <si>
    <t>140</t>
  </si>
  <si>
    <t>631319173</t>
  </si>
  <si>
    <t>Příplatek k mazanině tl přes 80 do 120 mm za stržení povrchu spodní vrstvy před vložením výztuže</t>
  </si>
  <si>
    <t>-1756281112</t>
  </si>
  <si>
    <t>Příplatek k cenám mazanin za stržení povrchu spodní vrstvy mazaniny latí před vložením výztuže nebo pletiva pro tl. obou vrstev mazaniny přes 80 do 120 mm</t>
  </si>
  <si>
    <t>https://podminky.urs.cz/item/CS_URS_2023_02/631319173</t>
  </si>
  <si>
    <t>141</t>
  </si>
  <si>
    <t>631319175</t>
  </si>
  <si>
    <t>Příplatek k mazanině tl přes 120 do 240 mm za stržení povrchu spodní vrstvy před vložením výztuže</t>
  </si>
  <si>
    <t>-1821809261</t>
  </si>
  <si>
    <t>Příplatek k cenám mazanin za stržení povrchu spodní vrstvy mazaniny latí před vložením výztuže nebo pletiva pro tl. obou vrstev mazaniny přes 120 do 240 mm</t>
  </si>
  <si>
    <t>https://podminky.urs.cz/item/CS_URS_2023_02/631319175</t>
  </si>
  <si>
    <t>142</t>
  </si>
  <si>
    <t>631351101</t>
  </si>
  <si>
    <t>Zřízení bednění rýh a hran v podlahách</t>
  </si>
  <si>
    <t>-1412076472</t>
  </si>
  <si>
    <t>Bednění v podlahách rýh a hran zřízení</t>
  </si>
  <si>
    <t>https://podminky.urs.cz/item/CS_URS_2023_02/631351101</t>
  </si>
  <si>
    <t>rohož Z01+Z10</t>
  </si>
  <si>
    <t>(2,05+1,3)*2*0,1</t>
  </si>
  <si>
    <t>(1,5+1,1)*2*0,1</t>
  </si>
  <si>
    <t>143</t>
  </si>
  <si>
    <t>631351102</t>
  </si>
  <si>
    <t>Odstranění bednění rýh a hran v podlahách</t>
  </si>
  <si>
    <t>267071732</t>
  </si>
  <si>
    <t>Bednění v podlahách rýh a hran odstranění</t>
  </si>
  <si>
    <t>https://podminky.urs.cz/item/CS_URS_2023_02/631351102</t>
  </si>
  <si>
    <t>144</t>
  </si>
  <si>
    <t>631362021</t>
  </si>
  <si>
    <t>Výztuž mazanin svařovanými sítěmi Kari</t>
  </si>
  <si>
    <t>-525348866</t>
  </si>
  <si>
    <t>Výztuž mazanin ze svařovaných sítí z drátů typu KARI</t>
  </si>
  <si>
    <t>https://podminky.urs.cz/item/CS_URS_2023_02/631362021</t>
  </si>
  <si>
    <t>F105*0,00444*1,15</t>
  </si>
  <si>
    <t>2,05*1,3*0,0031*1,15</t>
  </si>
  <si>
    <t>1,5*1,1*0,0031*1,15</t>
  </si>
  <si>
    <t>145</t>
  </si>
  <si>
    <t>632451254</t>
  </si>
  <si>
    <t>Potěr cementový samonivelační litý C30 tl přes 45 do 50 mm</t>
  </si>
  <si>
    <t>1714823688</t>
  </si>
  <si>
    <t>Potěr cementový samonivelační litý tř. C 30, tl. přes 45 do 50 mm</t>
  </si>
  <si>
    <t>https://podminky.urs.cz/item/CS_URS_2023_02/632451254</t>
  </si>
  <si>
    <t>146</t>
  </si>
  <si>
    <t>632451293</t>
  </si>
  <si>
    <t>Příplatek k cementovému samonivelačnímu litému potěru C30 ZKD 5 mm tl přes 50 mm</t>
  </si>
  <si>
    <t>-716867601</t>
  </si>
  <si>
    <t>Potěr cementový samonivelační litý Příplatek k cenám za každých dalších i započatých 5 mm tloušťky přes 50 mm tř. C 30</t>
  </si>
  <si>
    <t>https://podminky.urs.cz/item/CS_URS_2023_02/632451293</t>
  </si>
  <si>
    <t>F101*6</t>
  </si>
  <si>
    <t>F102*6</t>
  </si>
  <si>
    <t>F103*4</t>
  </si>
  <si>
    <t>F104*6</t>
  </si>
  <si>
    <t>147</t>
  </si>
  <si>
    <t>632481213</t>
  </si>
  <si>
    <t>Separační vrstva z PE fólie</t>
  </si>
  <si>
    <t>-34930196</t>
  </si>
  <si>
    <t>Separační vrstva k oddělení podlahových vrstev z polyetylénové fólie</t>
  </si>
  <si>
    <t>https://podminky.urs.cz/item/CS_URS_2023_02/632481213</t>
  </si>
  <si>
    <t>148</t>
  </si>
  <si>
    <t>632481215</t>
  </si>
  <si>
    <t>Separační vrstva z geotextilie (min.200g/1m2)</t>
  </si>
  <si>
    <t>-1699188240</t>
  </si>
  <si>
    <t>Separační vrstva k oddělení podlahových vrstev z geotextilie</t>
  </si>
  <si>
    <t>https://podminky.urs.cz/item/CS_URS_2023_02/632481215</t>
  </si>
  <si>
    <t>149</t>
  </si>
  <si>
    <t>633811111</t>
  </si>
  <si>
    <t>Broušení nerovností betonových podlah do 2 mm - stržení šlemu</t>
  </si>
  <si>
    <t>-1017296037</t>
  </si>
  <si>
    <t>Broušení betonových podlah nerovností do 2 mm (stržení šlemu)</t>
  </si>
  <si>
    <t>https://podminky.urs.cz/item/CS_URS_2023_02/633811111</t>
  </si>
  <si>
    <t>150</t>
  </si>
  <si>
    <t>633991111</t>
  </si>
  <si>
    <t>Nástřik betonových povrchů proti odpařování vody</t>
  </si>
  <si>
    <t>398505011</t>
  </si>
  <si>
    <t>Nástřik proti odpařování vody betonových povrchů</t>
  </si>
  <si>
    <t>https://podminky.urs.cz/item/CS_URS_2023_02/633991111</t>
  </si>
  <si>
    <t>151</t>
  </si>
  <si>
    <t>634112112</t>
  </si>
  <si>
    <t>Obvodová dilatace podlahovým páskem z pěnového PE mezi stěnou a mazaninou nebo potěrem v 100 mm</t>
  </si>
  <si>
    <t>-313397698</t>
  </si>
  <si>
    <t>Obvodová dilatace mezi stěnou a mazaninou nebo potěrem podlahovým páskem z pěnového PE tl. do 10 mm, výšky 100 mm</t>
  </si>
  <si>
    <t>https://podminky.urs.cz/item/CS_URS_2023_02/634112112</t>
  </si>
  <si>
    <t>(5,8+1,65+16,7+1,65)*2</t>
  </si>
  <si>
    <t>(3,2+3,2+3,2+9,9+3,05*3)*2</t>
  </si>
  <si>
    <t>(5,8+2,8)*2</t>
  </si>
  <si>
    <t>(1,55+1,4)*2*2</t>
  </si>
  <si>
    <t>(2,1+2,15)*2*2</t>
  </si>
  <si>
    <t>(2,03+1,55)*2*2</t>
  </si>
  <si>
    <t>(5,8+2+5,8+3,45)*2</t>
  </si>
  <si>
    <t>(2+4,2+2,5+2,83*3)*2</t>
  </si>
  <si>
    <t>(9+8,02+5,5+0,125)*2*2</t>
  </si>
  <si>
    <t>pozn.8</t>
  </si>
  <si>
    <t>4,5*4*2</t>
  </si>
  <si>
    <t>1,45+2,05</t>
  </si>
  <si>
    <t>152</t>
  </si>
  <si>
    <t>634661111</t>
  </si>
  <si>
    <t>Výplň dilatačních spar šířky do 5 mm v mazaninách silikonovým tmelem</t>
  </si>
  <si>
    <t>-592185217</t>
  </si>
  <si>
    <t>Výplň dilatačních spar mazanin silikonovým tmelem, šířka spáry do 5 mm</t>
  </si>
  <si>
    <t>https://podminky.urs.cz/item/CS_URS_2023_02/634661111</t>
  </si>
  <si>
    <t>153</t>
  </si>
  <si>
    <t>634911113</t>
  </si>
  <si>
    <t>Řezání dilatačních spár š 5 mm hl přes 20 do 50 mm v čerstvé betonové mazanině</t>
  </si>
  <si>
    <t>-2036412951</t>
  </si>
  <si>
    <t>Řezání dilatačních nebo smršťovacích spár v čerstvé betonové mazanině nebo potěru šířky do 5 mm, hloubky přes 20 do 50 mm</t>
  </si>
  <si>
    <t>https://podminky.urs.cz/item/CS_URS_2023_02/634911113</t>
  </si>
  <si>
    <t>Osazování výplní otvorů</t>
  </si>
  <si>
    <t>642942111</t>
  </si>
  <si>
    <t>Osazování zárubní nebo rámů dveřních kovových do 2,5 m2 na MC</t>
  </si>
  <si>
    <t>-187271037</t>
  </si>
  <si>
    <t>Osazování zárubní nebo rámů kovových dveřních lisovaných nebo z úhelníků bez dveřních křídel na cementovou maltu, plochy otvoru do 2,5 m2</t>
  </si>
  <si>
    <t>https://podminky.urs.cz/item/CS_URS_2023_02/642942111</t>
  </si>
  <si>
    <t>155</t>
  </si>
  <si>
    <t>55343548-Z05</t>
  </si>
  <si>
    <t>dvířka revizní s otvory na plynová měřidla dvoukřídlá 900x600mm - specifikace viz tab.PSV ozn.Z05</t>
  </si>
  <si>
    <t>914319081</t>
  </si>
  <si>
    <t>156</t>
  </si>
  <si>
    <t>786721937</t>
  </si>
  <si>
    <t>157</t>
  </si>
  <si>
    <t>55331568</t>
  </si>
  <si>
    <t>zárubeň jednokřídlá ocelová pro zdění s protipožární úpravou tl stěny 160-200mm rozměru 900/1970mm</t>
  </si>
  <si>
    <t>-1245788640</t>
  </si>
  <si>
    <t>Zr03</t>
  </si>
  <si>
    <t>158</t>
  </si>
  <si>
    <t>55331562</t>
  </si>
  <si>
    <t>zárubeň jednokřídlá ocelová pro zdění s protipožární úpravou tl stěny 110-150mm rozměru 800/1970mm</t>
  </si>
  <si>
    <t>1014066853</t>
  </si>
  <si>
    <t>Zr04</t>
  </si>
  <si>
    <t>Zr05</t>
  </si>
  <si>
    <t>zr07</t>
  </si>
  <si>
    <t>159</t>
  </si>
  <si>
    <t>55331563</t>
  </si>
  <si>
    <t>zárubeň jednokřídlá ocelová pro zdění s protipožární úpravou tl stěny 110-150mm rozměru 900/1970mm</t>
  </si>
  <si>
    <t>-381665307</t>
  </si>
  <si>
    <t>Zr08</t>
  </si>
  <si>
    <t>160</t>
  </si>
  <si>
    <t>642946112</t>
  </si>
  <si>
    <t>Osazování pouzdra posuvných dveří s jednou kapsou pro jedno křídlo š přes 800 do 1200 mm do zděné příčky</t>
  </si>
  <si>
    <t>-1034502667</t>
  </si>
  <si>
    <t>Osazení stavebního pouzdra posuvných dveří do zděné příčky s jednou kapsou pro jedno dveřní křídlo průchozí šířky přes 800 do 1200 mm</t>
  </si>
  <si>
    <t>https://podminky.urs.cz/item/CS_URS_2023_02/642946112</t>
  </si>
  <si>
    <t>161</t>
  </si>
  <si>
    <t>642944121</t>
  </si>
  <si>
    <t>Osazování ocelových zárubní dodatečné pl do 2,5 m2</t>
  </si>
  <si>
    <t>88318979</t>
  </si>
  <si>
    <t>https://podminky.urs.cz/item/CS_URS_2023_02/642944121</t>
  </si>
  <si>
    <t>162</t>
  </si>
  <si>
    <t>553-D07</t>
  </si>
  <si>
    <t>pouzdro pro posuvné dveře vč.ocelové zárubně, vodících lišt. povrchová úprava 1100x1970mm - viz tab.PSV ozn.D07 + Zr06</t>
  </si>
  <si>
    <t>642360729</t>
  </si>
  <si>
    <t>163</t>
  </si>
  <si>
    <t>-839226066</t>
  </si>
  <si>
    <t>164</t>
  </si>
  <si>
    <t>55331452</t>
  </si>
  <si>
    <t>zárubeň jednokřídlá ocelová pro dodatečnou montáž tl stěny 260-300mm rozměru 800/1970mm</t>
  </si>
  <si>
    <t>-1377704893</t>
  </si>
  <si>
    <t>Zr01</t>
  </si>
  <si>
    <t>165</t>
  </si>
  <si>
    <t>55331453</t>
  </si>
  <si>
    <t>zárubeň jednokřídlá ocelová pro dodatečnou montáž tl stěny 260-300mm rozměru 900/1970mm</t>
  </si>
  <si>
    <t>94337266</t>
  </si>
  <si>
    <t>Zr02</t>
  </si>
  <si>
    <t>Ostatní konstrukce a práce, bourání</t>
  </si>
  <si>
    <t>Lešení a stavební výtahy</t>
  </si>
  <si>
    <t>166</t>
  </si>
  <si>
    <t>941211111</t>
  </si>
  <si>
    <t>Montáž lešení řadového rámového lehkého zatížení do 200 kg/m2 š od 0,6 do 0,9 m v do 10 m</t>
  </si>
  <si>
    <t>1330799201</t>
  </si>
  <si>
    <t>Montáž lešení řadového rámového lehkého pracovního s podlahami s provozním zatížením tř. 3 do 200 kg/m2 šířky tř. SW06 od 0,6 do 0,9 m, výšky do 10 m</t>
  </si>
  <si>
    <t>https://podminky.urs.cz/item/CS_URS_2023_02/941211111</t>
  </si>
  <si>
    <t>(27+12+0,9*2)*2*5</t>
  </si>
  <si>
    <t>167</t>
  </si>
  <si>
    <t>941211211</t>
  </si>
  <si>
    <t>Příplatek k lešení řadovému rámovému lehkému š 0,9 m v přes 10 do 25 m za první a ZKD den použití</t>
  </si>
  <si>
    <t>-417999270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</si>
  <si>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</si>
  <si>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https://podminky.urs.cz/item/CS_URS_2023_02/941211211</t>
  </si>
  <si>
    <t>pronájem 9 měsíců</t>
  </si>
  <si>
    <t>408*30*9</t>
  </si>
  <si>
    <t>168</t>
  </si>
  <si>
    <t>941211811</t>
  </si>
  <si>
    <t>Demontáž lešení řadového rámového lehkého zatížení do 200 kg/m2 š od 0,6 do 0,9 m v do 10 m</t>
  </si>
  <si>
    <t>1324097557</t>
  </si>
  <si>
    <t>Demontáž lešení řadového rámového lehkého pracovního s provozním zatížením tř. 3 do 200 kg/m2 šířky tř. SW06 od 0,6 do 0,9 m, výšky do 10 m</t>
  </si>
  <si>
    <t>https://podminky.urs.cz/item/CS_URS_2023_02/941211811</t>
  </si>
  <si>
    <t>169</t>
  </si>
  <si>
    <t>944511111</t>
  </si>
  <si>
    <t>Montáž ochranné sítě z textilie z umělých vláken</t>
  </si>
  <si>
    <t>270953508</t>
  </si>
  <si>
    <t>Montáž ochranné sítě zavěšené na konstrukci lešení z textilie z umělých vláken</t>
  </si>
  <si>
    <t>https://podminky.urs.cz/item/CS_URS_2023_02/944511111</t>
  </si>
  <si>
    <t>170</t>
  </si>
  <si>
    <t>944511211</t>
  </si>
  <si>
    <t>Příplatek k ochranné síti za první a ZKD den použití</t>
  </si>
  <si>
    <t>-1754214867</t>
  </si>
  <si>
    <t>Montáž ochranné sítě Příplatek za první a každý další den použití sítě k ceně -1111</t>
  </si>
  <si>
    <t>https://podminky.urs.cz/item/CS_URS_2023_02/944511211</t>
  </si>
  <si>
    <t>171</t>
  </si>
  <si>
    <t>944511811</t>
  </si>
  <si>
    <t>Demontáž ochranné sítě z textilie z umělých vláken</t>
  </si>
  <si>
    <t>-1241954302</t>
  </si>
  <si>
    <t>Demontáž ochranné sítě zavěšené na konstrukci lešení z textilie z umělých vláken</t>
  </si>
  <si>
    <t>https://podminky.urs.cz/item/CS_URS_2023_02/944511811</t>
  </si>
  <si>
    <t>172</t>
  </si>
  <si>
    <t>949101111</t>
  </si>
  <si>
    <t>Lešení pomocné pro objekty pozemních staveb s lešeňovou podlahou v do 1,9 m zatížení do 150 kg/m2</t>
  </si>
  <si>
    <t>542566651</t>
  </si>
  <si>
    <t>Lešení pomocné pracovní pro objekty pozemních staveb pro zatížení do 150 kg/m2, o výšce lešeňové podlahy do 1,9 m</t>
  </si>
  <si>
    <t>https://podminky.urs.cz/item/CS_URS_2023_02/949101111</t>
  </si>
  <si>
    <t>38,18+9,76+9,76+30,2+16,24+2,17+3,23+2,84+2,17</t>
  </si>
  <si>
    <t>3,23+2,84+16,18+19,95+11,21+5,44+11,89+6,56+35,76+35,73</t>
  </si>
  <si>
    <t>263,340</t>
  </si>
  <si>
    <t>173</t>
  </si>
  <si>
    <t>993111111</t>
  </si>
  <si>
    <t>Dovoz a odvoz lešení řadového včetně naložení a složení</t>
  </si>
  <si>
    <t>-1846360839</t>
  </si>
  <si>
    <t>Dovoz a odvoz lešení včetně naložení a složení řadového</t>
  </si>
  <si>
    <t>https://podminky.urs.cz/item/CS_URS_2023_02/993111111</t>
  </si>
  <si>
    <t>Různé dokončovací konstrukce a práce pozemních staveb</t>
  </si>
  <si>
    <t>174</t>
  </si>
  <si>
    <t>936174311</t>
  </si>
  <si>
    <t>Montáž stojanu na kola pro 5 kol kotevními šrouby na pevný podklad</t>
  </si>
  <si>
    <t>1985771852</t>
  </si>
  <si>
    <t>Montáž stojanu na kola přichyceného kotevními šrouby 5 kol</t>
  </si>
  <si>
    <t>https://podminky.urs.cz/item/CS_URS_2023_02/936174311</t>
  </si>
  <si>
    <t>175</t>
  </si>
  <si>
    <t>74910151-Z09</t>
  </si>
  <si>
    <t>stojan na kola na 5 kol jednostranný včetně kotvení - specifikace viz tab.PSV ozn.Z09</t>
  </si>
  <si>
    <t>-1584045331</t>
  </si>
  <si>
    <t>176</t>
  </si>
  <si>
    <t>952901111</t>
  </si>
  <si>
    <t>Vyčištění budov bytové a občanské výstavby při výšce podlaží do 4 m</t>
  </si>
  <si>
    <t>-629724138</t>
  </si>
  <si>
    <t>Vyčištění budov nebo objektů před předáním do užívání budov bytové nebo občanské výstavby, světlé výšky podlaží do 4 m</t>
  </si>
  <si>
    <t>https://podminky.urs.cz/item/CS_URS_2023_02/952901111</t>
  </si>
  <si>
    <t>27*12</t>
  </si>
  <si>
    <t>177</t>
  </si>
  <si>
    <t>953943124</t>
  </si>
  <si>
    <t>Osazování výrobků přes 15 do 30 kg/kus do betonu</t>
  </si>
  <si>
    <t>-1230613629</t>
  </si>
  <si>
    <t>Osazování drobných kovových předmětů výrobků ostatních jinde neuvedených do betonu se zajištěním polohy k bednění či k výztuži před zabetonováním hmotnosti přes 15 do 30 kg/kus</t>
  </si>
  <si>
    <t>https://podminky.urs.cz/item/CS_URS_2023_02/953943124</t>
  </si>
  <si>
    <t>pozn.7</t>
  </si>
  <si>
    <t>178</t>
  </si>
  <si>
    <t>-1645423576</t>
  </si>
  <si>
    <t>3,2*0,0064</t>
  </si>
  <si>
    <t>0,25*0,002*7</t>
  </si>
  <si>
    <t>0,024</t>
  </si>
  <si>
    <t>179</t>
  </si>
  <si>
    <t>13010428A</t>
  </si>
  <si>
    <t xml:space="preserve">příplatek za úpravu žárový pozink </t>
  </si>
  <si>
    <t>-794679316</t>
  </si>
  <si>
    <t>180</t>
  </si>
  <si>
    <t>953943211</t>
  </si>
  <si>
    <t>Osazování hasicího přístroje</t>
  </si>
  <si>
    <t>-937936726</t>
  </si>
  <si>
    <t>Osazování drobných kovových předmětů kotvených do stěny hasicího přístroje</t>
  </si>
  <si>
    <t>https://podminky.urs.cz/item/CS_URS_2023_02/953943211</t>
  </si>
  <si>
    <t>181</t>
  </si>
  <si>
    <t>44932114</t>
  </si>
  <si>
    <t>přístroj hasicí ruční práškový 21A/113B</t>
  </si>
  <si>
    <t>1742264145</t>
  </si>
  <si>
    <t>182</t>
  </si>
  <si>
    <t>44932112</t>
  </si>
  <si>
    <t>přístroj hasicí ruční práškový 183B</t>
  </si>
  <si>
    <t>1263887285</t>
  </si>
  <si>
    <t>183</t>
  </si>
  <si>
    <t>953943212</t>
  </si>
  <si>
    <t>Osazování skříně pro hasicí přístroj</t>
  </si>
  <si>
    <t>789641840</t>
  </si>
  <si>
    <t>Osazování drobných kovových předmětů kotvených do stěny skříně pro hasicí přístroj</t>
  </si>
  <si>
    <t>https://podminky.urs.cz/item/CS_URS_2023_02/953943212</t>
  </si>
  <si>
    <t>184</t>
  </si>
  <si>
    <t>44983131-Z07</t>
  </si>
  <si>
    <t>skříňka na RHP - specifikace viz tab.PSV ozn.Z07</t>
  </si>
  <si>
    <t>-177093353</t>
  </si>
  <si>
    <t>skříňka na RHP</t>
  </si>
  <si>
    <t>185</t>
  </si>
  <si>
    <t>953961213</t>
  </si>
  <si>
    <t>Kotvy chemickou patronou M 12 hl do betonu, ŽB nebo kamene s vyvrtáním otvoru</t>
  </si>
  <si>
    <t>492135762</t>
  </si>
  <si>
    <t>Kotvy chemické s vyvrtáním otvoru do betonu, železobetonu nebo tvrdého kamene chemická patrona, velikost M 12, hloubka 110 mm</t>
  </si>
  <si>
    <t>https://podminky.urs.cz/item/CS_URS_2023_02/953961213</t>
  </si>
  <si>
    <t>stojan U09</t>
  </si>
  <si>
    <t>186</t>
  </si>
  <si>
    <t>31197004</t>
  </si>
  <si>
    <t>tyč závitová Pz 4.6 M12</t>
  </si>
  <si>
    <t>356659158</t>
  </si>
  <si>
    <t>6*0,25</t>
  </si>
  <si>
    <t>187</t>
  </si>
  <si>
    <t>953993311</t>
  </si>
  <si>
    <t>Osazení bezpečnostní, orientační nebo informační tabulky samolepicí</t>
  </si>
  <si>
    <t>1168753578</t>
  </si>
  <si>
    <t>https://podminky.urs.cz/item/CS_URS_2023_02/953993311</t>
  </si>
  <si>
    <t>188</t>
  </si>
  <si>
    <t>73534561</t>
  </si>
  <si>
    <t>tabulka bezpečnostní fotoluminiscenční samolepící</t>
  </si>
  <si>
    <t>647538686</t>
  </si>
  <si>
    <t>998</t>
  </si>
  <si>
    <t>Přesun hmot</t>
  </si>
  <si>
    <t>189</t>
  </si>
  <si>
    <t>998011001</t>
  </si>
  <si>
    <t>Přesun hmot pro budovy zděné v do 6 m</t>
  </si>
  <si>
    <t>847911175</t>
  </si>
  <si>
    <t>Přesun hmot pro budovy občanské výstavby, bydlení, výrobu a služby s nosnou svislou konstrukcí zděnou z cihel, tvárnic nebo kamene vodorovná dopravní vzdálenost do 100 m pro budovy výšky do 6 m</t>
  </si>
  <si>
    <t>https://podminky.urs.cz/item/CS_URS_2023_02/998011001</t>
  </si>
  <si>
    <t>PSV</t>
  </si>
  <si>
    <t>Práce a dodávky PSV</t>
  </si>
  <si>
    <t>711</t>
  </si>
  <si>
    <t>Izolace proti vodě, vlhkosti a plynům</t>
  </si>
  <si>
    <t>190</t>
  </si>
  <si>
    <t>711111001</t>
  </si>
  <si>
    <t>Provedení izolace proti zemní vlhkosti vodorovné za studena nátěrem penetračním</t>
  </si>
  <si>
    <t>-1819747010</t>
  </si>
  <si>
    <t>Provedení izolace proti zemní vlhkosti natěradly a tmely za studena na ploše vodorovné V nátěrem penetračním</t>
  </si>
  <si>
    <t>https://podminky.urs.cz/item/CS_URS_2023_02/711111001</t>
  </si>
  <si>
    <t>27*12,24</t>
  </si>
  <si>
    <t>191</t>
  </si>
  <si>
    <t>711112001</t>
  </si>
  <si>
    <t>Provedení izolace proti zemní vlhkosti svislé za studena nátěrem penetračním</t>
  </si>
  <si>
    <t>-1362497711</t>
  </si>
  <si>
    <t>Provedení izolace proti zemní vlhkosti natěradly a tmely za studena na ploše svislé S nátěrem penetračním</t>
  </si>
  <si>
    <t>https://podminky.urs.cz/item/CS_URS_2023_02/711112001</t>
  </si>
  <si>
    <t>č.1.4C.04 - odvodňovací žlab</t>
  </si>
  <si>
    <t>(1,3+0,65)*2*0,5*2</t>
  </si>
  <si>
    <t>(27+12)*2*(0,2+1)</t>
  </si>
  <si>
    <t>viz detail soklu</t>
  </si>
  <si>
    <t>(26+11)*2*0,20</t>
  </si>
  <si>
    <t>192</t>
  </si>
  <si>
    <t>11163150</t>
  </si>
  <si>
    <t>lak penetrační asfaltový</t>
  </si>
  <si>
    <t>1755583385</t>
  </si>
  <si>
    <t>330,48*0,0003</t>
  </si>
  <si>
    <t>112,3*0,00035</t>
  </si>
  <si>
    <t>193</t>
  </si>
  <si>
    <t>711141559</t>
  </si>
  <si>
    <t>Provedení izolace proti zemní vlhkosti pásy přitavením vodorovné NAIP</t>
  </si>
  <si>
    <t>-2110394492</t>
  </si>
  <si>
    <t>Provedení izolace proti zemní vlhkosti pásy přitavením NAIP na ploše vodorovné V</t>
  </si>
  <si>
    <t>https://podminky.urs.cz/item/CS_URS_2023_02/711141559</t>
  </si>
  <si>
    <t>330,48*2</t>
  </si>
  <si>
    <t>194</t>
  </si>
  <si>
    <t>711142559</t>
  </si>
  <si>
    <t>Provedení izolace proti zemní vlhkosti pásy přitavením svislé NAIP</t>
  </si>
  <si>
    <t>-351348226</t>
  </si>
  <si>
    <t>Provedení izolace proti zemní vlhkosti pásy přitavením NAIP na ploše svislé S</t>
  </si>
  <si>
    <t>https://podminky.urs.cz/item/CS_URS_2023_02/711142559</t>
  </si>
  <si>
    <t>112,3*2</t>
  </si>
  <si>
    <t>195</t>
  </si>
  <si>
    <t>62853004</t>
  </si>
  <si>
    <t>pás asfaltový natavitelný modifikovaný SBS tl 4,0mm s vložkou ze skleněné tkaniny a spalitelnou PE fólií nebo jemnozrnným minerálním posypem na horním povrchu</t>
  </si>
  <si>
    <t>808711552</t>
  </si>
  <si>
    <t>330,48*1,15</t>
  </si>
  <si>
    <t>112,3*1,20</t>
  </si>
  <si>
    <t>196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</si>
  <si>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</si>
  <si>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</si>
  <si>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417667240</t>
  </si>
  <si>
    <t>197</t>
  </si>
  <si>
    <t>711112052</t>
  </si>
  <si>
    <t>Provedení izolace proti zemní vlhkosti svislé za studena 2x nátěr tekutou lepenkou</t>
  </si>
  <si>
    <t>1482451854</t>
  </si>
  <si>
    <t>Provedení izolace proti zemní vlhkosti natěradly a tmely za studena na ploše svislé S dvojnásobným nátěrem tekutou lepenkou</t>
  </si>
  <si>
    <t>https://podminky.urs.cz/item/CS_URS_2023_02/711112052</t>
  </si>
  <si>
    <t>198</t>
  </si>
  <si>
    <t>24551030</t>
  </si>
  <si>
    <t>stěrka hydroizolační dvousložková vyztužená vlákny proti zemní vlhkosti</t>
  </si>
  <si>
    <t>1968739165</t>
  </si>
  <si>
    <t>93,6*2*1,1</t>
  </si>
  <si>
    <t>199</t>
  </si>
  <si>
    <t>711161212</t>
  </si>
  <si>
    <t>Izolace proti zemní vlhkosti nopovou fólií svislá, nopek v 8,0 mm, tl do 0,6 mm</t>
  </si>
  <si>
    <t>-1577998135</t>
  </si>
  <si>
    <t>Izolace proti zemní vlhkosti a beztlakové vodě nopovými fóliemi na ploše svislé S vrstva ochranná, odvětrávací a drenážní výška nopku 8,0 mm, tl. fólie do 0,6 mm</t>
  </si>
  <si>
    <t>https://podminky.urs.cz/item/CS_URS_2023_02/711161212</t>
  </si>
  <si>
    <t>(27+12)*2*1</t>
  </si>
  <si>
    <t>200</t>
  </si>
  <si>
    <t>711161384</t>
  </si>
  <si>
    <t>Izolace proti zemní vlhkosti nopovou fólií ukončení provětrávací lištou</t>
  </si>
  <si>
    <t>925214286</t>
  </si>
  <si>
    <t>Izolace proti zemní vlhkosti a beztlakové vodě nopovými fóliemi ostatní ukončení izolace provětrávací lištou</t>
  </si>
  <si>
    <t>https://podminky.urs.cz/item/CS_URS_2023_02/711161384</t>
  </si>
  <si>
    <t>201</t>
  </si>
  <si>
    <t>998711101</t>
  </si>
  <si>
    <t>Přesun hmot tonážní pro izolace proti vodě, vlhkosti a plynům v objektech v do 6 m</t>
  </si>
  <si>
    <t>-1098527106</t>
  </si>
  <si>
    <t>Přesun hmot pro izolace proti vodě, vlhkosti a plynům stanovený z hmotnosti přesunovaného materiálu vodorovná dopravní vzdálenost do 50 m v objektech výšky do 6 m</t>
  </si>
  <si>
    <t>https://podminky.urs.cz/item/CS_URS_2023_02/998711101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</si>
  <si>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</si>
  <si>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</si>
  <si>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</si>
  <si>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</si>
  <si>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</si>
  <si>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938092914</t>
  </si>
  <si>
    <t>Provedení povlakové krytiny střech plochých do 10° natěradly a tmely za studena nátěrem lakem penetračním nebo asfaltovým</t>
  </si>
  <si>
    <t>https://podminky.urs.cz/item/CS_URS_2023_02/712311101</t>
  </si>
  <si>
    <t>27,1*12,1</t>
  </si>
  <si>
    <t>203</t>
  </si>
  <si>
    <t>712811101</t>
  </si>
  <si>
    <t>Provedení povlakové krytiny vytažením na konstrukce za studena nátěrem penetračním</t>
  </si>
  <si>
    <t>343599391</t>
  </si>
  <si>
    <t>Provedení povlakové krytiny střech samostatným vytažením izolačního povlaku za studena na konstrukce převyšující úroveň střechy, nátěrem penetračním</t>
  </si>
  <si>
    <t>https://podminky.urs.cz/item/CS_URS_2023_02/712811101</t>
  </si>
  <si>
    <t>(26,2+11)*2*0,85</t>
  </si>
  <si>
    <t>204</t>
  </si>
  <si>
    <t>1662909894</t>
  </si>
  <si>
    <t>327,91*0,0003</t>
  </si>
  <si>
    <t>63,24*0,00035</t>
  </si>
  <si>
    <t>205</t>
  </si>
  <si>
    <t>712341559</t>
  </si>
  <si>
    <t>Provedení povlakové krytiny střech do 10° pásy NAIP přitavením v plné ploše</t>
  </si>
  <si>
    <t>-1367780693</t>
  </si>
  <si>
    <t>Provedení povlakové krytiny střech plochých do 10° pásy přitavením NAIP v plné ploše</t>
  </si>
  <si>
    <t>https://podminky.urs.cz/item/CS_URS_2023_02/712341559</t>
  </si>
  <si>
    <t>206</t>
  </si>
  <si>
    <t>712841559</t>
  </si>
  <si>
    <t>Provedení povlakové krytiny vytažením na konstrukce pásy přitavením NAIP</t>
  </si>
  <si>
    <t>-714798556</t>
  </si>
  <si>
    <t>Provedení povlakové krytiny střech samostatným vytažením izolačního povlaku pásy přitavením na konstrukce převyšující úroveň střechy, NAIP</t>
  </si>
  <si>
    <t>https://podminky.urs.cz/item/CS_URS_2023_02/712841559</t>
  </si>
  <si>
    <t>207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</si>
  <si>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</si>
  <si>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</si>
  <si>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-493232806</t>
  </si>
  <si>
    <t>327,91*1,15</t>
  </si>
  <si>
    <t>63,24*1,20</t>
  </si>
  <si>
    <t>208</t>
  </si>
  <si>
    <t>712391171</t>
  </si>
  <si>
    <t>Provedení povlakové krytiny střech do 10° podkladní textilní vrstvy</t>
  </si>
  <si>
    <t>393036240</t>
  </si>
  <si>
    <t>Provedení povlakové krytiny střech plochých do 10° -ostatní práce provedení vrstvy textilní podkladní</t>
  </si>
  <si>
    <t>https://podminky.urs.cz/item/CS_URS_2023_02/712391171</t>
  </si>
  <si>
    <t>209</t>
  </si>
  <si>
    <t>712831101</t>
  </si>
  <si>
    <t>Provedení povlakové krytiny vytažením na konstrukce pásy na sucho AIP, NAIP nebo tkaninou</t>
  </si>
  <si>
    <t>961562206</t>
  </si>
  <si>
    <t>Provedení povlakové krytiny střech samostatným vytažením izolačního povlaku pásy na sucho na konstrukce převyšující úroveň střechy, AIP, NAIP nebo tkaninou</t>
  </si>
  <si>
    <t>https://podminky.urs.cz/item/CS_URS_2023_02/712831101</t>
  </si>
  <si>
    <t>210</t>
  </si>
  <si>
    <t>2615301110</t>
  </si>
  <si>
    <t>sklovláknitá separační netkaná textilie</t>
  </si>
  <si>
    <t>1623164234</t>
  </si>
  <si>
    <t>211</t>
  </si>
  <si>
    <t>712363605</t>
  </si>
  <si>
    <t>Provedení povlak krytiny mechanicky kotvenou do betonu TI tl přes 240 mm včetně kotev</t>
  </si>
  <si>
    <t>-1930801315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</si>
  <si>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</si>
  <si>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https://podminky.urs.cz/item/CS_URS_2023_02/712363605</t>
  </si>
  <si>
    <t>212</t>
  </si>
  <si>
    <t>712861705</t>
  </si>
  <si>
    <t>Provedení povlakové krytiny vytažením na konstrukce fólií lepenou se svařovanými spoji</t>
  </si>
  <si>
    <t>55368252</t>
  </si>
  <si>
    <t>Provedení povlakové krytiny střech samostatným vytažením izolačního povlaku fólií na konstrukce převyšující úroveň střechy, přilepenou se svařovanými spoji</t>
  </si>
  <si>
    <t>https://podminky.urs.cz/item/CS_URS_2023_02/712861705</t>
  </si>
  <si>
    <t>213</t>
  </si>
  <si>
    <t>28322000</t>
  </si>
  <si>
    <t xml:space="preserve">fólie hydroizolační střešní mPVC mechanicky kotvená šedá tl 2,0mm  - specifikace viz skladba S.1</t>
  </si>
  <si>
    <t>706334143</t>
  </si>
  <si>
    <t>fólie hydroizolační střešní mPVC mechanicky kotvená šedá tl 2,0mm</t>
  </si>
  <si>
    <t>214</t>
  </si>
  <si>
    <t>712363115</t>
  </si>
  <si>
    <t>Provedení povlakové krytiny střech do 10° zaizolování prostupů kruhového průřezu D do 300 mm</t>
  </si>
  <si>
    <t>1499243109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</si>
  <si>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</si>
  <si>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https://podminky.urs.cz/item/CS_URS_2023_02/712363115</t>
  </si>
  <si>
    <t>Záchytný systém</t>
  </si>
  <si>
    <t>ostatní prostupy</t>
  </si>
  <si>
    <t>10+2</t>
  </si>
  <si>
    <t>215</t>
  </si>
  <si>
    <t>28342011</t>
  </si>
  <si>
    <t>manžeta těsnící pro prostupy hydroizolací z PVC uzavřená kruhová vnitřní průměr 40-70</t>
  </si>
  <si>
    <t>212988610</t>
  </si>
  <si>
    <t>216</t>
  </si>
  <si>
    <t>28342014</t>
  </si>
  <si>
    <t>manžeta těsnící pro prostupy hydroizolací z PVC uzavřená kruhová vnitřní průměr 120-180</t>
  </si>
  <si>
    <t>767676839</t>
  </si>
  <si>
    <t>217</t>
  </si>
  <si>
    <t>712363359</t>
  </si>
  <si>
    <t>Povlakové krytiny střech do 10° z tvarovaných poplastovaných lišt délky 2 m závětrná lišta rš 300 mm</t>
  </si>
  <si>
    <t>1168817268</t>
  </si>
  <si>
    <t>Povlakové krytiny střech plochých do 10° z tvarovaných poplastovaných lišt pro mPVC závětrná lišta rš 300 mm</t>
  </si>
  <si>
    <t>https://podminky.urs.cz/item/CS_URS_2023_02/712363359</t>
  </si>
  <si>
    <t>KV1</t>
  </si>
  <si>
    <t>218</t>
  </si>
  <si>
    <t>712363352</t>
  </si>
  <si>
    <t>Povlakové krytiny střech do 10° z tvarovaných poplastovaných lišt délky 2 m koutová lišta vnitřní rš 100 mm</t>
  </si>
  <si>
    <t>-620546825</t>
  </si>
  <si>
    <t>Povlakové krytiny střech plochých do 10° z tvarovaných poplastovaných lišt pro mPVC vnitřní koutová lišta rš 100 mm</t>
  </si>
  <si>
    <t>https://podminky.urs.cz/item/CS_URS_2023_02/712363352</t>
  </si>
  <si>
    <t>KV2</t>
  </si>
  <si>
    <t>219</t>
  </si>
  <si>
    <t>712363353</t>
  </si>
  <si>
    <t>Povlakové krytiny střech do 10° z tvarovaných poplastovaných lišt délky 2 m koutová lišta vnější rš 100 mm</t>
  </si>
  <si>
    <t>1157338685</t>
  </si>
  <si>
    <t>Povlakové krytiny střech plochých do 10° z tvarovaných poplastovaných lišt pro mPVC vnější koutová lišta rš 100 mm</t>
  </si>
  <si>
    <t>https://podminky.urs.cz/item/CS_URS_2023_02/712363353</t>
  </si>
  <si>
    <t>KV3</t>
  </si>
  <si>
    <t>220</t>
  </si>
  <si>
    <t>712998202</t>
  </si>
  <si>
    <t xml:space="preserve">Montáž bezpečnostního přepadu z PVC </t>
  </si>
  <si>
    <t>-866103299</t>
  </si>
  <si>
    <t>https://podminky.urs.cz/item/CS_URS_2023_02/712998202</t>
  </si>
  <si>
    <t>č.1.1.03 - Půdorys střechy - pozn.9</t>
  </si>
  <si>
    <t>221</t>
  </si>
  <si>
    <t>56231128</t>
  </si>
  <si>
    <t xml:space="preserve">pojistný přepad ploché střechy s manžetou pro PVC-P hydroizolaci </t>
  </si>
  <si>
    <t>-984997851</t>
  </si>
  <si>
    <t>222</t>
  </si>
  <si>
    <t>712999003</t>
  </si>
  <si>
    <t>Montáž PVC-P manžety pro aplikaci fotovoltaických nebo solárních panelů včetně dodávky AL výztuhy a vrutů</t>
  </si>
  <si>
    <t>-488511459</t>
  </si>
  <si>
    <t>Provedení povlakové krytiny střech - ostatní práce montáž profilu pro aplikaci fotvoltaických nebo solárních panelů bez perforace hydroizolace PVC-P manžety</t>
  </si>
  <si>
    <t>https://podminky.urs.cz/item/CS_URS_2023_02/712999003</t>
  </si>
  <si>
    <t>223</t>
  </si>
  <si>
    <t>28341000</t>
  </si>
  <si>
    <t>manžeta PVC-P pro systémové řešení montáže fotovoltaikých nebo solárních panelů bez perforace hydroizolace PVC folie</t>
  </si>
  <si>
    <t>1241361609</t>
  </si>
  <si>
    <t>manžeta PVC-P pro systémové řešení montáže fotovoltaikých nebo solárních panelů bez perforace hydroizolace</t>
  </si>
  <si>
    <t>224</t>
  </si>
  <si>
    <t>712363681</t>
  </si>
  <si>
    <t>Provedení povlakové krytiny mechanicky kotvené prostupy do betonu</t>
  </si>
  <si>
    <t>8006795</t>
  </si>
  <si>
    <t>Provedení povlakové krytiny střech plochých do 10° s mechanicky kotvenou izolací ostatní práce mechanické kotvení kruhového prostupu do podkladu z betonu nebo pórobetonu</t>
  </si>
  <si>
    <t>https://podminky.urs.cz/item/CS_URS_2023_02/712363681</t>
  </si>
  <si>
    <t>prostup pro kabely</t>
  </si>
  <si>
    <t>225</t>
  </si>
  <si>
    <t>28399001A</t>
  </si>
  <si>
    <t>prostup pro kabely s integrovaným PVC límcem o průměru 110mm</t>
  </si>
  <si>
    <t>535906880</t>
  </si>
  <si>
    <t>226</t>
  </si>
  <si>
    <t>998712101</t>
  </si>
  <si>
    <t>Přesun hmot tonážní tonážní pro krytiny povlakové v objektech v do 6 m</t>
  </si>
  <si>
    <t>-813205755</t>
  </si>
  <si>
    <t>Přesun hmot pro povlakové krytiny stanovený z hmotnosti přesunovaného materiálu vodorovná dopravní vzdálenost do 50 m v objektech výšky do 6 m</t>
  </si>
  <si>
    <t>https://podminky.urs.cz/item/CS_URS_2023_02/998712101</t>
  </si>
  <si>
    <t>713</t>
  </si>
  <si>
    <t>Izolace tepelné</t>
  </si>
  <si>
    <t>227</t>
  </si>
  <si>
    <t>713121121</t>
  </si>
  <si>
    <t>Montáž izolace tepelné podlah volně kladenými rohožemi, pásy, dílci, deskami 2 vrstvy</t>
  </si>
  <si>
    <t>2001601821</t>
  </si>
  <si>
    <t>Montáž tepelné izolace podlah rohožemi, pásy, deskami, dílci, bloky (izolační materiál ve specifikaci) kladenými volně dvouvrstvá</t>
  </si>
  <si>
    <t>https://podminky.urs.cz/item/CS_URS_2023_02/713121121</t>
  </si>
  <si>
    <t>228</t>
  </si>
  <si>
    <t>28372306</t>
  </si>
  <si>
    <t>deska EPS 100 pro konstrukce s běžným zatížením λ=0,037 tl 60mm</t>
  </si>
  <si>
    <t>888555802</t>
  </si>
  <si>
    <t>167,96*1,05</t>
  </si>
  <si>
    <t>229</t>
  </si>
  <si>
    <t>28372307</t>
  </si>
  <si>
    <t>deska EPS 100 pro konstrukce s běžným zatížením λ=0,037 tl 70mm</t>
  </si>
  <si>
    <t>469823913</t>
  </si>
  <si>
    <t>230</t>
  </si>
  <si>
    <t>-1676262556</t>
  </si>
  <si>
    <t>231</t>
  </si>
  <si>
    <t>28375921</t>
  </si>
  <si>
    <t>deska EPS 200 pro konstrukce s velmi vysokým zatížením λ=0,034 tl 50mm</t>
  </si>
  <si>
    <t>-1217811885</t>
  </si>
  <si>
    <t>95,38*2*1,05</t>
  </si>
  <si>
    <t>232</t>
  </si>
  <si>
    <t>713131141</t>
  </si>
  <si>
    <t>Montáž izolace tepelné stěn a základů lepením celoplošně rohoží, pásů, dílců, desek</t>
  </si>
  <si>
    <t>-1117449076</t>
  </si>
  <si>
    <t>Montáž tepelné izolace stěn rohožemi, pásy, deskami, dílci, bloky (izolační materiál ve specifikaci) lepením celoplošně</t>
  </si>
  <si>
    <t>https://podminky.urs.cz/item/CS_URS_2023_02/713131141</t>
  </si>
  <si>
    <t>233</t>
  </si>
  <si>
    <t>28375944</t>
  </si>
  <si>
    <t>deska EPS 100 fasádní λ=0,037 tl 40mm</t>
  </si>
  <si>
    <t>1142267890</t>
  </si>
  <si>
    <t>39*1,05</t>
  </si>
  <si>
    <t>234</t>
  </si>
  <si>
    <t>-1469378225</t>
  </si>
  <si>
    <t>skladba K04</t>
  </si>
  <si>
    <t>(26,2+11)*2*0,75</t>
  </si>
  <si>
    <t>235</t>
  </si>
  <si>
    <t>28376017</t>
  </si>
  <si>
    <t>deska perimetrická fasádní soklová 150kPa λ=0,035 tl 100mm</t>
  </si>
  <si>
    <t>1324221223</t>
  </si>
  <si>
    <t>55,8*1,05</t>
  </si>
  <si>
    <t>236</t>
  </si>
  <si>
    <t>713141131</t>
  </si>
  <si>
    <t>Montáž izolace tepelné střech plochých lepené za studena plně 1 vrstva rohoží, pásů, dílců, desek</t>
  </si>
  <si>
    <t>-671797886</t>
  </si>
  <si>
    <t>Montáž tepelné izolace střech plochých rohožemi, pásy, deskami, dílci, bloky (izolační materiál ve specifikaci) přilepenými za studena zplna, jednovrstvá</t>
  </si>
  <si>
    <t>https://podminky.urs.cz/item/CS_URS_2023_02/713141131</t>
  </si>
  <si>
    <t>skladba S1</t>
  </si>
  <si>
    <t>26,2*11,2</t>
  </si>
  <si>
    <t>237</t>
  </si>
  <si>
    <t>28375914</t>
  </si>
  <si>
    <t>deska EPS 150 pro konstrukce s vysokým zatížením λ=0,035 tl 100mm</t>
  </si>
  <si>
    <t>-1665685124</t>
  </si>
  <si>
    <t>293,44*1,05</t>
  </si>
  <si>
    <t>238</t>
  </si>
  <si>
    <t>28375915</t>
  </si>
  <si>
    <t>deska EPS 150 pro konstrukce s vysokým zatížením λ=0,035 tl 120mm</t>
  </si>
  <si>
    <t>603681419</t>
  </si>
  <si>
    <t>239</t>
  </si>
  <si>
    <t>713141212</t>
  </si>
  <si>
    <t>Montáž izolace tepelné lepené nízkoexpanzní (PUR) pěnou atikový klín</t>
  </si>
  <si>
    <t>-356791384</t>
  </si>
  <si>
    <t>https://podminky.urs.cz/item/CS_URS_2023_02/713141212</t>
  </si>
  <si>
    <t>(26+11)*2</t>
  </si>
  <si>
    <t>schéma nadpraží</t>
  </si>
  <si>
    <t>(26,4+11,4)*2</t>
  </si>
  <si>
    <t>240</t>
  </si>
  <si>
    <t>63152005</t>
  </si>
  <si>
    <t>klín atikový přechodný minerální plochých střech tl 50x50mm</t>
  </si>
  <si>
    <t>-647735799</t>
  </si>
  <si>
    <t>149,6*1,05</t>
  </si>
  <si>
    <t>241</t>
  </si>
  <si>
    <t>713141331</t>
  </si>
  <si>
    <t>Montáž izolace tepelné střech plochých lepené za studena zplna, spádová vrstva</t>
  </si>
  <si>
    <t>156413436</t>
  </si>
  <si>
    <t>Montáž tepelné izolace střech plochých spádovými klíny v ploše přilepenými za studena zplna</t>
  </si>
  <si>
    <t>https://podminky.urs.cz/item/CS_URS_2023_02/713141331</t>
  </si>
  <si>
    <t>242</t>
  </si>
  <si>
    <t>28376142</t>
  </si>
  <si>
    <t>klín izolační EPS 150 spád do 5%</t>
  </si>
  <si>
    <t>1028610971</t>
  </si>
  <si>
    <t>293,44*(0,04+0,32)/2</t>
  </si>
  <si>
    <t>52,819*0,05</t>
  </si>
  <si>
    <t>243</t>
  </si>
  <si>
    <t>713141351</t>
  </si>
  <si>
    <t>Montáž spádové izolace na zhlaví atiky š do 500 mm lepené za studena zplna</t>
  </si>
  <si>
    <t>-1694930986</t>
  </si>
  <si>
    <t>Montáž tepelné izolace střech plochých spádovými klíny na zhlaví atiky šířky do 500 mm přilepenými za studena zplna</t>
  </si>
  <si>
    <t>https://podminky.urs.cz/item/CS_URS_2023_02/713141351</t>
  </si>
  <si>
    <t>deatil atiky</t>
  </si>
  <si>
    <t>244</t>
  </si>
  <si>
    <t>28376105</t>
  </si>
  <si>
    <t>klín izolační z XPS spádový</t>
  </si>
  <si>
    <t>-2052598382</t>
  </si>
  <si>
    <t>78,4*0,5*0,11</t>
  </si>
  <si>
    <t>4,312*0,1</t>
  </si>
  <si>
    <t>245</t>
  </si>
  <si>
    <t>998713101</t>
  </si>
  <si>
    <t>Přesun hmot tonážní pro izolace tepelné v objektech v do 6 m</t>
  </si>
  <si>
    <t>-127650955</t>
  </si>
  <si>
    <t>Přesun hmot pro izolace tepelné stanovený z hmotnosti přesunovaného materiálu vodorovná dopravní vzdálenost do 50 m v objektech výšky do 6 m</t>
  </si>
  <si>
    <t>https://podminky.urs.cz/item/CS_URS_2023_02/998713101</t>
  </si>
  <si>
    <t>721</t>
  </si>
  <si>
    <t>Zdravotechnika - vnitřní kanalizace</t>
  </si>
  <si>
    <t>246</t>
  </si>
  <si>
    <t>721173317</t>
  </si>
  <si>
    <t>Potrubí kanalizační z PVC SN 4 dešťové DN 160</t>
  </si>
  <si>
    <t>-901190224</t>
  </si>
  <si>
    <t>Potrubí z trub PVC SN4 dešťové DN 160</t>
  </si>
  <si>
    <t>https://podminky.urs.cz/item/CS_URS_2023_02/721173317</t>
  </si>
  <si>
    <t>č.1.2.02 - Základy - odvětrání podloží</t>
  </si>
  <si>
    <t>1+5</t>
  </si>
  <si>
    <t>247</t>
  </si>
  <si>
    <t>721279153</t>
  </si>
  <si>
    <t>Montáž hlavice ventilační polypropylen PP DN ostatní typ</t>
  </si>
  <si>
    <t>1705656917</t>
  </si>
  <si>
    <t>Ventilační hlavice montáž ventilační hlavice z polypropylenu (PP) ostatních typů DN 110</t>
  </si>
  <si>
    <t>https://podminky.urs.cz/item/CS_URS_2023_02/721279153</t>
  </si>
  <si>
    <t>č.1.1.03 - Půdorys střechy - odvětrání radonu</t>
  </si>
  <si>
    <t>248</t>
  </si>
  <si>
    <t>56231222</t>
  </si>
  <si>
    <t>souprava ventilační střešní PP DN 150 s manžetou PVC-P</t>
  </si>
  <si>
    <t>-1393277314</t>
  </si>
  <si>
    <t>249</t>
  </si>
  <si>
    <t>998721101</t>
  </si>
  <si>
    <t>Přesun hmot tonážní pro vnitřní kanalizace v objektech v do 6 m</t>
  </si>
  <si>
    <t>75783825</t>
  </si>
  <si>
    <t>Přesun hmot pro vnitřní kanalizace stanovený z hmotnosti přesunovaného materiálu vodorovná dopravní vzdálenost do 50 m v objektech výšky do 6 m</t>
  </si>
  <si>
    <t>https://podminky.urs.cz/item/CS_URS_2023_02/998721101</t>
  </si>
  <si>
    <t>725</t>
  </si>
  <si>
    <t>Zdravotechnika - zařizovací předměty</t>
  </si>
  <si>
    <t>250</t>
  </si>
  <si>
    <t>725311121</t>
  </si>
  <si>
    <t xml:space="preserve">Dřez jednoduchý nerezový se zápachovou uzávěrkou s odkapávací plochou  </t>
  </si>
  <si>
    <t>-765799513</t>
  </si>
  <si>
    <t xml:space="preserve">Dřezy bez výtokových armatur jednoduché se zápachovou uzávěrkou nerezové s odkapávací plochou  </t>
  </si>
  <si>
    <t>https://podminky.urs.cz/item/CS_URS_2023_02/725311121</t>
  </si>
  <si>
    <t>251</t>
  </si>
  <si>
    <t>725980122A</t>
  </si>
  <si>
    <t>Dvířka 15/30 ocelová lakovaná</t>
  </si>
  <si>
    <t>-1642390143</t>
  </si>
  <si>
    <t>252</t>
  </si>
  <si>
    <t>725980123</t>
  </si>
  <si>
    <t>Dvířka do 30/30cm pod obklad s tlačným zámkem</t>
  </si>
  <si>
    <t>1491551691</t>
  </si>
  <si>
    <t>Dvířka 30/30</t>
  </si>
  <si>
    <t>https://podminky.urs.cz/item/CS_URS_2023_02/725980123</t>
  </si>
  <si>
    <t>253</t>
  </si>
  <si>
    <t>998725101</t>
  </si>
  <si>
    <t>Přesun hmot tonážní pro zařizovací předměty v objektech v do 6 m</t>
  </si>
  <si>
    <t>838856485</t>
  </si>
  <si>
    <t>Přesun hmot pro zařizovací předměty stanovený z hmotnosti přesunovaného materiálu vodorovná dopravní vzdálenost do 50 m v objektech výšky do 6 m</t>
  </si>
  <si>
    <t>https://podminky.urs.cz/item/CS_URS_2023_02/998725101</t>
  </si>
  <si>
    <t>762</t>
  </si>
  <si>
    <t>Konstrukce tesařské</t>
  </si>
  <si>
    <t>254</t>
  </si>
  <si>
    <t>762361312A</t>
  </si>
  <si>
    <t>Konstrukční a vyrovnávací vrstva pod klempířské prvky (atiky) z desek březových tl 21 mm</t>
  </si>
  <si>
    <t>-88883620</t>
  </si>
  <si>
    <t>(27,1+12,1)*2*0,5</t>
  </si>
  <si>
    <t>255</t>
  </si>
  <si>
    <t>762395000</t>
  </si>
  <si>
    <t>Spojovací prostředky krovů, bednění, laťování, nadstřešních konstrukcí</t>
  </si>
  <si>
    <t>-403585291</t>
  </si>
  <si>
    <t>Spojovací prostředky krovů, bednění a laťování, nadstřešních konstrukcí svory, prkna, hřebíky, pásová ocel, vruty</t>
  </si>
  <si>
    <t>https://podminky.urs.cz/item/CS_URS_2023_02/762395000</t>
  </si>
  <si>
    <t>39,2*0,021</t>
  </si>
  <si>
    <t>256</t>
  </si>
  <si>
    <t>998762101</t>
  </si>
  <si>
    <t>Přesun hmot tonážní pro kce tesařské v objektech v do 6 m</t>
  </si>
  <si>
    <t>-79710470</t>
  </si>
  <si>
    <t>Přesun hmot pro konstrukce tesařské stanovený z hmotnosti přesunovaného materiálu vodorovná dopravní vzdálenost do 50 m v objektech výšky do 6 m</t>
  </si>
  <si>
    <t>https://podminky.urs.cz/item/CS_URS_2023_02/998762101</t>
  </si>
  <si>
    <t>763</t>
  </si>
  <si>
    <t>Konstrukce suché výstavby</t>
  </si>
  <si>
    <t>257</t>
  </si>
  <si>
    <t>763131451</t>
  </si>
  <si>
    <t>SDK podhled deska 1xH2 12,5 bez izolace dvouvrstvá spodní kce profil CD+UD</t>
  </si>
  <si>
    <t>-529656492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</si>
  <si>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</si>
  <si>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</si>
  <si>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258</t>
  </si>
  <si>
    <t>763131765</t>
  </si>
  <si>
    <t>Příplatek k SDK podhledu za výšku zavěšení přes 0,5 do 1,0 m</t>
  </si>
  <si>
    <t>1674269090</t>
  </si>
  <si>
    <t>Podhled ze sádrokartonových desek Příplatek k cenám za výšku zavěšení přes 0,5 do 1,0 m</t>
  </si>
  <si>
    <t>https://podminky.urs.cz/item/CS_URS_2023_02/763131765</t>
  </si>
  <si>
    <t>259</t>
  </si>
  <si>
    <t>763164541</t>
  </si>
  <si>
    <t>SDK obklad kcí tvaru L š do 0,8 m desky 1xH2 12,5</t>
  </si>
  <si>
    <t>-645455294</t>
  </si>
  <si>
    <t>Obklad konstrukcí sádrokartonovými deskami včetně ochranných úhelníků ve tvaru L rozvinuté šíře přes 0,4 do 0,8 m, opláštěný deskou impregnovanou H2, tl. 12,5 mm</t>
  </si>
  <si>
    <t>https://podminky.urs.cz/item/CS_URS_2023_02/763164541</t>
  </si>
  <si>
    <t xml:space="preserve">č.1.1.02 - Půdorys 1.NP  - pozn.5</t>
  </si>
  <si>
    <t>260</t>
  </si>
  <si>
    <t>763164561</t>
  </si>
  <si>
    <t>SDK obklad kcí tvaru L š přes 0,8 m desky 1xH2 12,5</t>
  </si>
  <si>
    <t>-323737653</t>
  </si>
  <si>
    <t>Obklad konstrukcí sádrokartonovými deskami včetně ochranných úhelníků ve tvaru L rozvinuté šíře přes 0,8 m, opláštěný deskou impregnovanou H2, tl. 12,5 mm</t>
  </si>
  <si>
    <t>https://podminky.urs.cz/item/CS_URS_2023_02/763164561</t>
  </si>
  <si>
    <t xml:space="preserve">č.1.1.02 - Půdorys 1.NP  - pozn.17</t>
  </si>
  <si>
    <t>(1,3+0,5)*3</t>
  </si>
  <si>
    <t>261</t>
  </si>
  <si>
    <t>763172322</t>
  </si>
  <si>
    <t>Montáž dvířek revizních jednoplášťových SDK kcí vel. 300x300 mm pro příčky a předsazené stěny</t>
  </si>
  <si>
    <t>-532617477</t>
  </si>
  <si>
    <t>Montáž dvířek pro konstrukce ze sádrokartonových desek revizních jednoplášťových pro příčky a předsazené stěny velikost (šxv) 300 x 300 mm</t>
  </si>
  <si>
    <t>https://podminky.urs.cz/item/CS_URS_2023_02/763172322</t>
  </si>
  <si>
    <t>262</t>
  </si>
  <si>
    <t>59030711</t>
  </si>
  <si>
    <t>dvířka revizní jednokřídlá s automatickým zámkem 300x300mm</t>
  </si>
  <si>
    <t>-1893229164</t>
  </si>
  <si>
    <t>263</t>
  </si>
  <si>
    <t>763431001</t>
  </si>
  <si>
    <t>Montáž minerálního podhledu s vyjímatelnými panely vel. do 0,36 m2 na zavěšený viditelný rošt včetně dodávky roštu a lištování</t>
  </si>
  <si>
    <t>210916980</t>
  </si>
  <si>
    <t>Montáž podhledu minerálního včetně zavěšeného roštu viditelného s panely vyjímatelnými, velikosti panelů do 0,36 m2</t>
  </si>
  <si>
    <t>https://podminky.urs.cz/item/CS_URS_2023_02/763431001</t>
  </si>
  <si>
    <t>č101-105</t>
  </si>
  <si>
    <t>38,18+9,76+9,76+30,2</t>
  </si>
  <si>
    <t>264</t>
  </si>
  <si>
    <t>59036500</t>
  </si>
  <si>
    <t>deska podhledová minerální rovná bílá 15x600x600mm - specifikace viz podhled P1</t>
  </si>
  <si>
    <t>-1872519981</t>
  </si>
  <si>
    <t>87,9*1,05</t>
  </si>
  <si>
    <t>265</t>
  </si>
  <si>
    <t>-657250097</t>
  </si>
  <si>
    <t>č106-113</t>
  </si>
  <si>
    <t>16,24+2,17+3,23+2,84+2,17+3,23+2,84+16,18</t>
  </si>
  <si>
    <t>266</t>
  </si>
  <si>
    <t>63126354</t>
  </si>
  <si>
    <t xml:space="preserve">panel akustický hygienický povrch vodoodpudivé -  specifikace viz podhled P4</t>
  </si>
  <si>
    <t>1593242430</t>
  </si>
  <si>
    <t>48,9*1,05</t>
  </si>
  <si>
    <t>267</t>
  </si>
  <si>
    <t>763431041</t>
  </si>
  <si>
    <t>Příplatek k montáži minerálního podhledu na zavěšený rošt za výšku zavěšení přes 0,5 do 1,0 m</t>
  </si>
  <si>
    <t>869203767</t>
  </si>
  <si>
    <t>Montáž podhledu minerálního včetně zavěšeného roštu Příplatek k cenám: za výšku zavěšení přes 0,5 do 1,0 m</t>
  </si>
  <si>
    <t>https://podminky.urs.cz/item/CS_URS_2023_02/763431041</t>
  </si>
  <si>
    <t>48,9</t>
  </si>
  <si>
    <t>268</t>
  </si>
  <si>
    <t>998763301</t>
  </si>
  <si>
    <t>Přesun hmot tonážní pro sádrokartonové konstrukce v objektech v do 6 m</t>
  </si>
  <si>
    <t>834237635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</si>
  <si>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</si>
  <si>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https://podminky.urs.cz/item/CS_URS_2023_02/998763301</t>
  </si>
  <si>
    <t>764</t>
  </si>
  <si>
    <t>Konstrukce klempířské</t>
  </si>
  <si>
    <t>269</t>
  </si>
  <si>
    <t>764216644</t>
  </si>
  <si>
    <t>Oplechování rovných parapetů celoplošně lepené z Pz s povrchovou úpravou rš 330 mm včetně bočních krytek</t>
  </si>
  <si>
    <t>-326115535</t>
  </si>
  <si>
    <t>Oplechování parapetů z pozinkovaného plechu s povrchovou úpravou rovných celoplošně lepené, bez rohů rš 330 mm</t>
  </si>
  <si>
    <t>https://podminky.urs.cz/item/CS_URS_2023_02/764216644</t>
  </si>
  <si>
    <t>K01-02</t>
  </si>
  <si>
    <t>1,06*9</t>
  </si>
  <si>
    <t>1,31*3</t>
  </si>
  <si>
    <t>270</t>
  </si>
  <si>
    <t>764216645</t>
  </si>
  <si>
    <t>Oplechování rovných parapetů celoplošně lepené z Pz s povrchovou úpravou rš 400 mm včetně bočních krytek</t>
  </si>
  <si>
    <t>-1605059415</t>
  </si>
  <si>
    <t>Oplechování parapetů z pozinkovaného plechu s povrchovou úpravou rovných celoplošně lepené, bez rohů rš 400 mm</t>
  </si>
  <si>
    <t>https://podminky.urs.cz/item/CS_URS_2023_02/764216645</t>
  </si>
  <si>
    <t>K03</t>
  </si>
  <si>
    <t>1,31*5</t>
  </si>
  <si>
    <t>271</t>
  </si>
  <si>
    <t>764314612</t>
  </si>
  <si>
    <t>Lemování prostupů střech s krytinou skládanou nebo plechovou bez lišty z Pz s povrchovou úpravou</t>
  </si>
  <si>
    <t>278016448</t>
  </si>
  <si>
    <t>Lemování prostupů z pozinkovaného plechu s povrchovou úpravou bez lišty, střech s krytinou skládanou nebo z plechu</t>
  </si>
  <si>
    <t>https://podminky.urs.cz/item/CS_URS_2023_02/764314612</t>
  </si>
  <si>
    <t>č.1.1.03 - Půdorys střechy</t>
  </si>
  <si>
    <t>prostup DN400</t>
  </si>
  <si>
    <t>2*2</t>
  </si>
  <si>
    <t>prostup 300x100mm</t>
  </si>
  <si>
    <t>1,5*2</t>
  </si>
  <si>
    <t>272</t>
  </si>
  <si>
    <t>998764101</t>
  </si>
  <si>
    <t>Přesun hmot tonážní pro konstrukce klempířské v objektech v do 6 m</t>
  </si>
  <si>
    <t>-1196736515</t>
  </si>
  <si>
    <t>Přesun hmot pro konstrukce klempířské stanovený z hmotnosti přesunovaného materiálu vodorovná dopravní vzdálenost do 50 m v objektech výšky do 6 m</t>
  </si>
  <si>
    <t>https://podminky.urs.cz/item/CS_URS_2023_02/998764101</t>
  </si>
  <si>
    <t>766</t>
  </si>
  <si>
    <t>Konstrukce truhlářské</t>
  </si>
  <si>
    <t>273</t>
  </si>
  <si>
    <t>766001</t>
  </si>
  <si>
    <t>M+D podkladního purenitu 250x80mm pod vchodovými výplněmi</t>
  </si>
  <si>
    <t>-262053023</t>
  </si>
  <si>
    <t>schéma prahu vstupu</t>
  </si>
  <si>
    <t>1,1+1,65</t>
  </si>
  <si>
    <t>274</t>
  </si>
  <si>
    <t>766622131</t>
  </si>
  <si>
    <t>Montáž plastových oken plochy přes 1 m2 otevíravých v do 1,5 m s rámem do zdiva</t>
  </si>
  <si>
    <t>312492697</t>
  </si>
  <si>
    <t>Montáž oken plastových včetně montáže rámu plochy přes 1 m2 otevíravých do zdiva, výšky do 1,5 m</t>
  </si>
  <si>
    <t>https://podminky.urs.cz/item/CS_URS_2023_02/766622131</t>
  </si>
  <si>
    <t>275</t>
  </si>
  <si>
    <t>611-W07</t>
  </si>
  <si>
    <t>okno plast 1250x875mm vč.rámu a kování - specifikace viz tab.PSV ozn.W07</t>
  </si>
  <si>
    <t>-1450026084</t>
  </si>
  <si>
    <t>276</t>
  </si>
  <si>
    <t>766622132</t>
  </si>
  <si>
    <t>Montáž plastových oken plochy přes 1 m2 otevíravých v do 2,5 m s rámem do zdiva</t>
  </si>
  <si>
    <t>1199281887</t>
  </si>
  <si>
    <t>Montáž oken plastových včetně montáže rámu plochy přes 1 m2 otevíravých do zdiva, výšky přes 1,5 do 2,5 m</t>
  </si>
  <si>
    <t>https://podminky.urs.cz/item/CS_URS_2023_02/766622132</t>
  </si>
  <si>
    <t>277</t>
  </si>
  <si>
    <t>611-W02</t>
  </si>
  <si>
    <t>okno plast 1250x1750mm vč.rámu a kování - specifikace viz tab.PSV ozn.W02</t>
  </si>
  <si>
    <t>1154246966</t>
  </si>
  <si>
    <t>278</t>
  </si>
  <si>
    <t>611-W03</t>
  </si>
  <si>
    <t>okno plast 1250x1750mm vč.rámu a kování - specifikace viz tab.PSV ozn.W03</t>
  </si>
  <si>
    <t>414375953</t>
  </si>
  <si>
    <t>279</t>
  </si>
  <si>
    <t>766622216</t>
  </si>
  <si>
    <t>Montáž plastových oken plochy do 1 m2 otevíravých s rámem do zdiva</t>
  </si>
  <si>
    <t>-2056816407</t>
  </si>
  <si>
    <t>Montáž oken plastových plochy do 1 m2 včetně montáže rámu otevíravých do zdiva</t>
  </si>
  <si>
    <t>https://podminky.urs.cz/item/CS_URS_2023_02/766622216</t>
  </si>
  <si>
    <t>280</t>
  </si>
  <si>
    <t>611-W01</t>
  </si>
  <si>
    <t>okno plast 1000x875mm vč.rámu a kování - specifikace viz tab.PSV ozn.W01</t>
  </si>
  <si>
    <t>-92668876</t>
  </si>
  <si>
    <t>281</t>
  </si>
  <si>
    <t>766629215</t>
  </si>
  <si>
    <t>Příplatek k montáži oken za izolaci pro rovné ostění připojovací spára do 45 mm (M+D oboustranné folie)</t>
  </si>
  <si>
    <t>-1172149839</t>
  </si>
  <si>
    <t>Montáž oken dřevěných Příplatek k cenám za izolaci mezi ostěním a rámem okna při rovném ostění, připojovací spára tl. do 45 mm</t>
  </si>
  <si>
    <t>https://podminky.urs.cz/item/CS_URS_2023_02/766629215</t>
  </si>
  <si>
    <t>viz tab.PSV plastové výplně</t>
  </si>
  <si>
    <t>(0,9+2,17)*2*1</t>
  </si>
  <si>
    <t>282</t>
  </si>
  <si>
    <t>766660001</t>
  </si>
  <si>
    <t>Montáž dveřních křídel otvíravých jednokřídlových š do 0,8 m do ocelové zárubně</t>
  </si>
  <si>
    <t>1098778774</t>
  </si>
  <si>
    <t>Montáž dveřních křídel dřevěných nebo plastových otevíravých do ocelové zárubně povrchově upravených jednokřídlových, šířky do 800 mm</t>
  </si>
  <si>
    <t>https://podminky.urs.cz/item/CS_URS_2023_02/766660001</t>
  </si>
  <si>
    <t>283</t>
  </si>
  <si>
    <t>MSN.0027536.URS</t>
  </si>
  <si>
    <t>dveře interiérové jednokřídlé plné, DTD, HPL laminát, plné, 80x197cm</t>
  </si>
  <si>
    <t>-567198557</t>
  </si>
  <si>
    <t>D01</t>
  </si>
  <si>
    <t>D04</t>
  </si>
  <si>
    <t>284</t>
  </si>
  <si>
    <t>766660002</t>
  </si>
  <si>
    <t>Montáž dveřních křídel otvíravých jednokřídlových š přes 0,8 m do ocelové zárubně</t>
  </si>
  <si>
    <t>1492772194</t>
  </si>
  <si>
    <t>Montáž dveřních křídel dřevěných nebo plastových otevíravých do ocelové zárubně povrchově upravených jednokřídlových, šířky přes 800 mm</t>
  </si>
  <si>
    <t>https://podminky.urs.cz/item/CS_URS_2023_02/766660002</t>
  </si>
  <si>
    <t>285</t>
  </si>
  <si>
    <t>61162087</t>
  </si>
  <si>
    <t>dveře jednokřídlé dřevotřískové povrch laminátový CPL plné 900x1970mm</t>
  </si>
  <si>
    <t>-1602829639</t>
  </si>
  <si>
    <t>D02</t>
  </si>
  <si>
    <t>286</t>
  </si>
  <si>
    <t>MSN.0027537.URS</t>
  </si>
  <si>
    <t>dveře interiérové jednokřídlé plné, DTD, HPL laminát, plné, 90x197cm</t>
  </si>
  <si>
    <t>109901129</t>
  </si>
  <si>
    <t>D03</t>
  </si>
  <si>
    <t>D05</t>
  </si>
  <si>
    <t>287</t>
  </si>
  <si>
    <t>766660021</t>
  </si>
  <si>
    <t>Montáž dveřních křídel otvíravých jednokřídlových š do 0,8 m požárních do ocelové zárubně</t>
  </si>
  <si>
    <t>-670863288</t>
  </si>
  <si>
    <t>Montáž dveřních křídel dřevěných nebo plastových otevíravých do ocelové zárubně protipožárních jednokřídlových, šířky do 800 mm</t>
  </si>
  <si>
    <t>https://podminky.urs.cz/item/CS_URS_2023_02/766660021</t>
  </si>
  <si>
    <t>288</t>
  </si>
  <si>
    <t>61162098</t>
  </si>
  <si>
    <t>dveře vnitřní požárně odolné, dřevěné, CPL,odolnost EI (EW) 15 DP3, 1křídlové 80 x 197 cm vč.kování (zárubeň rozpočtově je v od.64)</t>
  </si>
  <si>
    <t>625314375</t>
  </si>
  <si>
    <t>D10</t>
  </si>
  <si>
    <t>289</t>
  </si>
  <si>
    <t>766660022</t>
  </si>
  <si>
    <t>Montáž dveřních křídel otvíravých jednokřídlových š přes 0,8 m požárních do ocelové zárubně</t>
  </si>
  <si>
    <t>58943715</t>
  </si>
  <si>
    <t>Montáž dveřních křídel dřevěných nebo plastových otevíravých do ocelové zárubně protipožárních jednokřídlových, šířky přes 800 mm</t>
  </si>
  <si>
    <t>https://podminky.urs.cz/item/CS_URS_2023_02/766660022</t>
  </si>
  <si>
    <t>290</t>
  </si>
  <si>
    <t>6116531R</t>
  </si>
  <si>
    <t>dveře vnitřní požárně odolné, dřevěné, CPL,odolnost EI (EW) 15 DP3, 1křídlové 90 x 197 cm vč.kování (zárubeň rozpočtově je v od.64)</t>
  </si>
  <si>
    <t>-116043296</t>
  </si>
  <si>
    <t>D08</t>
  </si>
  <si>
    <t>291</t>
  </si>
  <si>
    <t>766660312</t>
  </si>
  <si>
    <t>Montáž posuvných dveří jednokřídlových průchozí š přes 800 do 1200 mm do pouzdra s jednou kapsou</t>
  </si>
  <si>
    <t>-981609593</t>
  </si>
  <si>
    <t>Montáž dveřních křídel dřevěných nebo plastových posuvných dveří do pouzdra s jednou kapsou jednokřídlových, průchozí šířky přes 800 do 1200 mm</t>
  </si>
  <si>
    <t>https://podminky.urs.cz/item/CS_URS_2023_02/766660312</t>
  </si>
  <si>
    <t>292</t>
  </si>
  <si>
    <t>MSN.0027539.URS</t>
  </si>
  <si>
    <t>dveře interiérové jednokřídlé plné, DTD, HPL laminát, plné, 110x197cm</t>
  </si>
  <si>
    <t>-566581753</t>
  </si>
  <si>
    <t>D07</t>
  </si>
  <si>
    <t>293</t>
  </si>
  <si>
    <t>766660411</t>
  </si>
  <si>
    <t>Montáž vchodových dveří jednokřídlových bez nadsvětlíku do zdiva vč.rámu</t>
  </si>
  <si>
    <t>845634585</t>
  </si>
  <si>
    <t>Montáž dveřních křídel dřevěných nebo plastových vchodových dveří včetně rámu do zdiva jednokřídlových bez nadsvětlíku</t>
  </si>
  <si>
    <t>https://podminky.urs.cz/item/CS_URS_2023_02/766660411</t>
  </si>
  <si>
    <t>294</t>
  </si>
  <si>
    <t>611-W06</t>
  </si>
  <si>
    <t>dveře plast 900x2170mm vč.rámu a kování - specifikace viz tab.PSV ozn.W06</t>
  </si>
  <si>
    <t>-1379204651</t>
  </si>
  <si>
    <t>295</t>
  </si>
  <si>
    <t>766660717</t>
  </si>
  <si>
    <t>Montáž samozavírače na ocelovou zárubeň a dveřní křídlo</t>
  </si>
  <si>
    <t>-16179012</t>
  </si>
  <si>
    <t>Montáž dveřních doplňků samozavírače na zárubeň ocelovou</t>
  </si>
  <si>
    <t>https://podminky.urs.cz/item/CS_URS_2023_02/766660717</t>
  </si>
  <si>
    <t>296</t>
  </si>
  <si>
    <t>54917250A</t>
  </si>
  <si>
    <t>samozavírač dveří s hřebenovou technologií 10000 cyklů</t>
  </si>
  <si>
    <t>186665050</t>
  </si>
  <si>
    <t>297</t>
  </si>
  <si>
    <t>76666071R</t>
  </si>
  <si>
    <t>Montáž dveřní zarážky</t>
  </si>
  <si>
    <t>-1785014241</t>
  </si>
  <si>
    <t>298</t>
  </si>
  <si>
    <t>54916362R</t>
  </si>
  <si>
    <t>dveřní zarážka vč. montážních kotvících prvků</t>
  </si>
  <si>
    <t>1888352959</t>
  </si>
  <si>
    <t>299</t>
  </si>
  <si>
    <t>766660720</t>
  </si>
  <si>
    <t>Osazení větrací mřížky s vyříznutím otvoru</t>
  </si>
  <si>
    <t>1436180537</t>
  </si>
  <si>
    <t>Montáž dveřních doplňků větrací mřížky s vyříznutím otvoru</t>
  </si>
  <si>
    <t>https://podminky.urs.cz/item/CS_URS_2023_02/766660720</t>
  </si>
  <si>
    <t>300</t>
  </si>
  <si>
    <t>5536001</t>
  </si>
  <si>
    <t xml:space="preserve">větrací mřížka kovová oboustranná 475x80mm vč. spojovacích prvků </t>
  </si>
  <si>
    <t>1106318240</t>
  </si>
  <si>
    <t>301</t>
  </si>
  <si>
    <t>766660728</t>
  </si>
  <si>
    <t>Montáž dveřního interiérového kování - zámku</t>
  </si>
  <si>
    <t>-1617702175</t>
  </si>
  <si>
    <t>Montáž dveřních doplňků dveřního kování interiérového zámku</t>
  </si>
  <si>
    <t>https://podminky.urs.cz/item/CS_URS_2023_02/766660728</t>
  </si>
  <si>
    <t>302</t>
  </si>
  <si>
    <t>54924011</t>
  </si>
  <si>
    <t xml:space="preserve">zámek </t>
  </si>
  <si>
    <t>1283139940</t>
  </si>
  <si>
    <t>303</t>
  </si>
  <si>
    <t>766660729</t>
  </si>
  <si>
    <t>Montáž dveřního interiérového kování - štítku s klikou</t>
  </si>
  <si>
    <t>1697398967</t>
  </si>
  <si>
    <t>Montáž dveřních doplňků dveřního kování interiérového štítku s klikou</t>
  </si>
  <si>
    <t>https://podminky.urs.cz/item/CS_URS_2023_02/766660729</t>
  </si>
  <si>
    <t>304</t>
  </si>
  <si>
    <t>54914123</t>
  </si>
  <si>
    <t>kování rozetové klika/klika</t>
  </si>
  <si>
    <t>2074106128</t>
  </si>
  <si>
    <t>305</t>
  </si>
  <si>
    <t>766660730</t>
  </si>
  <si>
    <t>Montáž dveřního interiérového kování - WC kliky se zámkem</t>
  </si>
  <si>
    <t>93489578</t>
  </si>
  <si>
    <t>Montáž dveřních doplňků dveřního kování interiérového WC kliky se zámkem</t>
  </si>
  <si>
    <t>https://podminky.urs.cz/item/CS_URS_2023_02/766660730</t>
  </si>
  <si>
    <t>306</t>
  </si>
  <si>
    <t>54914128</t>
  </si>
  <si>
    <t>kování rozetové pro WC</t>
  </si>
  <si>
    <t>530761429</t>
  </si>
  <si>
    <t>307</t>
  </si>
  <si>
    <t>766694116</t>
  </si>
  <si>
    <t>Montáž parapetních desek dřevěných nebo plastových š do 30 cm</t>
  </si>
  <si>
    <t>-1411340406</t>
  </si>
  <si>
    <t>Montáž ostatních truhlářských konstrukcí parapetních desek dřevěných nebo plastových šířky do 300 mm</t>
  </si>
  <si>
    <t>https://podminky.urs.cz/item/CS_URS_2023_02/766694116</t>
  </si>
  <si>
    <t>T01-02</t>
  </si>
  <si>
    <t>1,25*3</t>
  </si>
  <si>
    <t>T03</t>
  </si>
  <si>
    <t>308</t>
  </si>
  <si>
    <t>61144401</t>
  </si>
  <si>
    <t>parapet plastový vnitřní komůrkový tl 20mm š 250mm</t>
  </si>
  <si>
    <t>1577720883</t>
  </si>
  <si>
    <t>1,25*5*1,1</t>
  </si>
  <si>
    <t>309</t>
  </si>
  <si>
    <t>61144402</t>
  </si>
  <si>
    <t>parapet plastový vnitřní komůrkový tl 20mm š 305mm</t>
  </si>
  <si>
    <t>CS ÚRS 2023 01</t>
  </si>
  <si>
    <t>1113196021</t>
  </si>
  <si>
    <t>1*5*1,1</t>
  </si>
  <si>
    <t>1,25*3*1,1</t>
  </si>
  <si>
    <t>310</t>
  </si>
  <si>
    <t>61144019</t>
  </si>
  <si>
    <t>koncovka k parapetu plastovému vnitřnímu 1 pár</t>
  </si>
  <si>
    <t>sada</t>
  </si>
  <si>
    <t>-1467932057</t>
  </si>
  <si>
    <t>311</t>
  </si>
  <si>
    <t>766811141</t>
  </si>
  <si>
    <t>Příplatek k montáži kuchyňských skříněk za usazení vestavěné trouby</t>
  </si>
  <si>
    <t>1118713310</t>
  </si>
  <si>
    <t>Montáž kuchyňských linek korpusu Příplatek k ceně za usazení vestavěných spotřebičů trouby</t>
  </si>
  <si>
    <t>https://podminky.urs.cz/item/CS_URS_2023_02/766811141</t>
  </si>
  <si>
    <t>312</t>
  </si>
  <si>
    <t>61190001A</t>
  </si>
  <si>
    <t>vestavná pečící trouba</t>
  </si>
  <si>
    <t>1504116400</t>
  </si>
  <si>
    <t>313</t>
  </si>
  <si>
    <t>61190002A</t>
  </si>
  <si>
    <t>vestavná mikrovlnná trouba</t>
  </si>
  <si>
    <t>-35640346</t>
  </si>
  <si>
    <t>314</t>
  </si>
  <si>
    <t>766811142</t>
  </si>
  <si>
    <t>Příplatek k montáži kuchyňských skříněk za usazení vestavěné myčky nádobí</t>
  </si>
  <si>
    <t>713768634</t>
  </si>
  <si>
    <t>Montáž kuchyňských linek korpusu Příplatek k ceně za usazení vestavěných spotřebičů myčky nádobí</t>
  </si>
  <si>
    <t>https://podminky.urs.cz/item/CS_URS_2023_02/766811142</t>
  </si>
  <si>
    <t>315</t>
  </si>
  <si>
    <t>61190003A</t>
  </si>
  <si>
    <t>myčka na nádobí</t>
  </si>
  <si>
    <t>-1315650353</t>
  </si>
  <si>
    <t>316</t>
  </si>
  <si>
    <t>766811143</t>
  </si>
  <si>
    <t>Příplatek k montáži kuchyňských skříněk za usazení vestavěné lednice</t>
  </si>
  <si>
    <t>319148061</t>
  </si>
  <si>
    <t>Montáž kuchyňských linek korpusu Příplatek k ceně za usazení vestavěných spotřebičů lednice</t>
  </si>
  <si>
    <t>https://podminky.urs.cz/item/CS_URS_2023_02/766811143</t>
  </si>
  <si>
    <t>317</t>
  </si>
  <si>
    <t>61190004A</t>
  </si>
  <si>
    <t>lednice kombinovaná s mrazákem</t>
  </si>
  <si>
    <t>640477135</t>
  </si>
  <si>
    <t>318</t>
  </si>
  <si>
    <t>766811144</t>
  </si>
  <si>
    <t>Příplatek k montáži kuchyňských skříněk za usazení vestavěné digestoře</t>
  </si>
  <si>
    <t>767814389</t>
  </si>
  <si>
    <t>Montáž kuchyňských linek korpusu Příplatek k ceně za usazení vestavěných spotřebičů digestoře</t>
  </si>
  <si>
    <t>https://podminky.urs.cz/item/CS_URS_2023_02/766811144</t>
  </si>
  <si>
    <t>319</t>
  </si>
  <si>
    <t>61190005A</t>
  </si>
  <si>
    <t>digestoř</t>
  </si>
  <si>
    <t>1099734220</t>
  </si>
  <si>
    <t>320</t>
  </si>
  <si>
    <t>766811222</t>
  </si>
  <si>
    <t>Příplatek k montáži kuchyňské pracovní desky za usazení varné desky</t>
  </si>
  <si>
    <t>-1732773380</t>
  </si>
  <si>
    <t>Montáž kuchyňských linek pracovní desky Příplatek k ceně za usazení varné desky (včetně silikonu)</t>
  </si>
  <si>
    <t>https://podminky.urs.cz/item/CS_URS_2023_02/766811222</t>
  </si>
  <si>
    <t>321</t>
  </si>
  <si>
    <t>61190006A</t>
  </si>
  <si>
    <t>indukční varná deska integrovaná do pracovní desky</t>
  </si>
  <si>
    <t>-1471425496</t>
  </si>
  <si>
    <t>322</t>
  </si>
  <si>
    <t>76681p001A</t>
  </si>
  <si>
    <t>M+D kuchyňské linky - specifikace viz tab.PSV dřevěná kuchyňská linka</t>
  </si>
  <si>
    <t>237640797</t>
  </si>
  <si>
    <t>323</t>
  </si>
  <si>
    <t>998766101</t>
  </si>
  <si>
    <t>Přesun hmot tonážní pro kce truhlářské v objektech v do 6 m</t>
  </si>
  <si>
    <t>-2035523649</t>
  </si>
  <si>
    <t>Přesun hmot pro konstrukce truhlářské stanovený z hmotnosti přesunovaného materiálu vodorovná dopravní vzdálenost do 50 m v objektech výšky do 6 m</t>
  </si>
  <si>
    <t>https://podminky.urs.cz/item/CS_URS_2023_02/998766101</t>
  </si>
  <si>
    <t>767</t>
  </si>
  <si>
    <t>Konstrukce zámečnické</t>
  </si>
  <si>
    <t>324</t>
  </si>
  <si>
    <t>767531111</t>
  </si>
  <si>
    <t>Montáž vstupních kovových nebo plastových rohoží čistících zón</t>
  </si>
  <si>
    <t>1786392095</t>
  </si>
  <si>
    <t>Montáž vstupních čistících zón z rohoží kovových nebo plastových</t>
  </si>
  <si>
    <t>https://podminky.urs.cz/item/CS_URS_2023_02/767531111</t>
  </si>
  <si>
    <t>1,75*1+1,2*1,8</t>
  </si>
  <si>
    <t>1,65*1,2*2</t>
  </si>
  <si>
    <t>325</t>
  </si>
  <si>
    <t>69752035</t>
  </si>
  <si>
    <t>rohož vstupní samonosná kovová - škrabák včetně rámu</t>
  </si>
  <si>
    <t>-722525958</t>
  </si>
  <si>
    <t>rohož vstupní samonosná kovová - škrabák</t>
  </si>
  <si>
    <t>Z01+Z10</t>
  </si>
  <si>
    <t>1,75*1*1,1</t>
  </si>
  <si>
    <t>1,2*0,8*1,1</t>
  </si>
  <si>
    <t>326</t>
  </si>
  <si>
    <t>69752100</t>
  </si>
  <si>
    <t>rohož textilní provedení 100% PP, zatavený do měkčeného PVC</t>
  </si>
  <si>
    <t>-268232311</t>
  </si>
  <si>
    <t>Z02</t>
  </si>
  <si>
    <t>3,96*1,1 'Přepočtené koeficientem množství</t>
  </si>
  <si>
    <t>327</t>
  </si>
  <si>
    <t>767531121</t>
  </si>
  <si>
    <t>Osazení zapuštěného rámu z L profilů k čistícím rohožím</t>
  </si>
  <si>
    <t>-1211791439</t>
  </si>
  <si>
    <t>Montáž vstupních čistících zón z rohoží osazení rámu mosazného nebo hliníkového zapuštěného z L profilů</t>
  </si>
  <si>
    <t>https://podminky.urs.cz/item/CS_URS_2023_02/767531121</t>
  </si>
  <si>
    <t>(1,75+1)*2*1</t>
  </si>
  <si>
    <t>(1,2+0,8)*2*1</t>
  </si>
  <si>
    <t>(1,65+1,2)*2*2</t>
  </si>
  <si>
    <t>328</t>
  </si>
  <si>
    <t>69752160</t>
  </si>
  <si>
    <t>rám pro zapuštění profil L-30/30 25/25 20/30 15/30-Al</t>
  </si>
  <si>
    <t>40716015</t>
  </si>
  <si>
    <t>(1,65+1,2)*2*2*1,1</t>
  </si>
  <si>
    <t>329</t>
  </si>
  <si>
    <t>737-W04</t>
  </si>
  <si>
    <t>M+D AL dveře 1500x2770mm vč.kování, samozavírače a doplňků - specifikace viz tab.PSV ozn.W04</t>
  </si>
  <si>
    <t>887511815</t>
  </si>
  <si>
    <t>330</t>
  </si>
  <si>
    <t>767627306</t>
  </si>
  <si>
    <t>Připojovací spára oken a stěn parotěsnou páskou interiérovou</t>
  </si>
  <si>
    <t>-2081060856</t>
  </si>
  <si>
    <t>Ostatní práce a doplňky při montáži oken a stěn připojovací spára oken a stěn mezi ostěním a rámem vnitřní parotěsná páska</t>
  </si>
  <si>
    <t>https://podminky.urs.cz/item/CS_URS_2023_02/767627306</t>
  </si>
  <si>
    <t>viz tab.PSV AL dveře</t>
  </si>
  <si>
    <t>(1,5+2,77)*2*1</t>
  </si>
  <si>
    <t>(1,1+2,05)*2*1</t>
  </si>
  <si>
    <t>(0,9+2,05)*2*1</t>
  </si>
  <si>
    <t>331</t>
  </si>
  <si>
    <t>767627307</t>
  </si>
  <si>
    <t>Připojovací spára oken a stěn paropropustnou páskou exteriérovou</t>
  </si>
  <si>
    <t>-2046234119</t>
  </si>
  <si>
    <t>Ostatní práce a doplňky při montáži oken a stěn připojovací spára oken a stěn mezi ostěním a rámem venkovní paropropustna páska</t>
  </si>
  <si>
    <t>https://podminky.urs.cz/item/CS_URS_2023_02/767627307</t>
  </si>
  <si>
    <t>332</t>
  </si>
  <si>
    <t>767812611</t>
  </si>
  <si>
    <t>Montáž markýz fasádních do 2000 mm</t>
  </si>
  <si>
    <t>2088019873</t>
  </si>
  <si>
    <t>Montáž markýz fasádních, šířky do 2 000 mm</t>
  </si>
  <si>
    <t>https://podminky.urs.cz/item/CS_URS_2023_02/767812611</t>
  </si>
  <si>
    <t>333</t>
  </si>
  <si>
    <t>553-Z04</t>
  </si>
  <si>
    <t>markýza 1000x2000mm - specifikace viz tab.PSV ozn.Z04</t>
  </si>
  <si>
    <t>-1659356912</t>
  </si>
  <si>
    <t>334</t>
  </si>
  <si>
    <t>767821112</t>
  </si>
  <si>
    <t>Montáž poštovní schránky zavěšené</t>
  </si>
  <si>
    <t>-368391630</t>
  </si>
  <si>
    <t>Montáž poštovních schránek samostatných zavěšených</t>
  </si>
  <si>
    <t>https://podminky.urs.cz/item/CS_URS_2023_02/767821112</t>
  </si>
  <si>
    <t>335</t>
  </si>
  <si>
    <t>55348116-Z06</t>
  </si>
  <si>
    <t>schránka listová - specifikace viz tabulky PSV ozn.Z06</t>
  </si>
  <si>
    <t>1309192345</t>
  </si>
  <si>
    <t>336</t>
  </si>
  <si>
    <t>767832101</t>
  </si>
  <si>
    <t>Montáž venkovních požárních žebříků do zdiva se suchovodem</t>
  </si>
  <si>
    <t>-1141944562</t>
  </si>
  <si>
    <t>https://podminky.urs.cz/item/CS_URS_2023_02/767832101</t>
  </si>
  <si>
    <t>2,2+4,53</t>
  </si>
  <si>
    <t>337</t>
  </si>
  <si>
    <t>44983001</t>
  </si>
  <si>
    <t>žebřík venkovní se suchovodem a zábradlím v provedení žárový Zn - specifikace viz tab.PSV ozn.Z03</t>
  </si>
  <si>
    <t>-1727544059</t>
  </si>
  <si>
    <t>žebřík venkovní se suchovodem v provedení žárový Zn</t>
  </si>
  <si>
    <t>338</t>
  </si>
  <si>
    <t>767881115</t>
  </si>
  <si>
    <t>Montáž bodů záchytného systému do dutinového panelu expanzní kotvou, mechanickým kotvením</t>
  </si>
  <si>
    <t>167387622</t>
  </si>
  <si>
    <t>Montáž záchytného systému proti pádu bodů samostatných nebo v systému s poddajným kotvícím vedením do dutinového panelu expanzní kotvou, mechanickým kotvením</t>
  </si>
  <si>
    <t>https://podminky.urs.cz/item/CS_URS_2023_02/767881115</t>
  </si>
  <si>
    <t>339</t>
  </si>
  <si>
    <t>70921336</t>
  </si>
  <si>
    <t>kotvicí bod do prefabrikovaných dutinových panelů dl 600mm</t>
  </si>
  <si>
    <t>-1491198928</t>
  </si>
  <si>
    <t>340</t>
  </si>
  <si>
    <t>767881161</t>
  </si>
  <si>
    <t>Montáž lana do nástavců v záchytném systému poddajného kotvícího vedení</t>
  </si>
  <si>
    <t>999623643</t>
  </si>
  <si>
    <t>Montáž záchytného systému proti pádu nástavců určených k upevnění na sloupky nebo body v systému poddajného kotvícího vedení montáž lana uchycení lana k nástavcům</t>
  </si>
  <si>
    <t>https://podminky.urs.cz/item/CS_URS_2023_02/767881161</t>
  </si>
  <si>
    <t>341</t>
  </si>
  <si>
    <t>31452201</t>
  </si>
  <si>
    <t>nerezové lano určené pro systémy s požadavkem na permanentní kotvicí vedení tl 8mm</t>
  </si>
  <si>
    <t>294446085</t>
  </si>
  <si>
    <t>342</t>
  </si>
  <si>
    <t>31452203</t>
  </si>
  <si>
    <t>koncovka k nerez lanu napínací pro systémy s požadavkem na permanentní kotvicí vedení lano tl 8mm</t>
  </si>
  <si>
    <t>410253207</t>
  </si>
  <si>
    <t>343</t>
  </si>
  <si>
    <t>31452205</t>
  </si>
  <si>
    <t>koncovka k nerez lanu pevná určená k nalisování na nerezové lano lano tl 8mm</t>
  </si>
  <si>
    <t>1059674186</t>
  </si>
  <si>
    <t>344</t>
  </si>
  <si>
    <t>314523-01</t>
  </si>
  <si>
    <t>štítek</t>
  </si>
  <si>
    <t>-890806849</t>
  </si>
  <si>
    <t>345</t>
  </si>
  <si>
    <t>31452206</t>
  </si>
  <si>
    <t>oko spojovací k nerez lanu pro systémy pro systémy s požadavkem na permanentní kotvicí vedení</t>
  </si>
  <si>
    <t>719842385</t>
  </si>
  <si>
    <t>346</t>
  </si>
  <si>
    <t>314523-02</t>
  </si>
  <si>
    <t>kladka zlomového bodu</t>
  </si>
  <si>
    <t>842027472</t>
  </si>
  <si>
    <t>347</t>
  </si>
  <si>
    <t>767889001</t>
  </si>
  <si>
    <t>Revize záchytného systému a předání do užívání</t>
  </si>
  <si>
    <t>152048892</t>
  </si>
  <si>
    <t>348</t>
  </si>
  <si>
    <t>767995114</t>
  </si>
  <si>
    <t>Montáž atypických zámečnických konstrukcí hm přes 20 do 50 kg</t>
  </si>
  <si>
    <t>766319675</t>
  </si>
  <si>
    <t>Montáž ostatních atypických zámečnických konstrukcí hmotnosti přes 20 do 50 kg</t>
  </si>
  <si>
    <t>https://podminky.urs.cz/item/CS_URS_2023_02/767995114</t>
  </si>
  <si>
    <t>349</t>
  </si>
  <si>
    <t>13010746-OK</t>
  </si>
  <si>
    <t>ocelová konstrukce pro VZT včetně kotvení</t>
  </si>
  <si>
    <t>1608991457</t>
  </si>
  <si>
    <t>350</t>
  </si>
  <si>
    <t>13010746-OKA</t>
  </si>
  <si>
    <t>Příplatek za žárový Pz</t>
  </si>
  <si>
    <t>385253628</t>
  </si>
  <si>
    <t>351</t>
  </si>
  <si>
    <t>767-D06</t>
  </si>
  <si>
    <t>M+D AL dveře EW protipožární 1100x2050mm vč.rámu, kování a doplňků - specifikace viz tab.PSV ozn.D06</t>
  </si>
  <si>
    <t>-59222674</t>
  </si>
  <si>
    <t>352</t>
  </si>
  <si>
    <t>767-D09</t>
  </si>
  <si>
    <t>M+D AL dveře EW protipožární 900x2050mm vč.rámu, kování a doplňků - specifikace viz tab.PSV ozn.D09</t>
  </si>
  <si>
    <t>-1024829154</t>
  </si>
  <si>
    <t>353</t>
  </si>
  <si>
    <t>767-W05</t>
  </si>
  <si>
    <t xml:space="preserve">M+D sekčních vrat včetně motoru, ovládání, doplňky -  - specifikace viz tab.PSV ozn.W05</t>
  </si>
  <si>
    <t>-1245137346</t>
  </si>
  <si>
    <t>354</t>
  </si>
  <si>
    <t>76799001</t>
  </si>
  <si>
    <t>M+D oplocení pro tepelné čerpadlo s výplní tahokovem, kování, kotvení, povrchová úprava - viz IO-01.01 Technická zpráva</t>
  </si>
  <si>
    <t>720882533</t>
  </si>
  <si>
    <t>355</t>
  </si>
  <si>
    <t>998767101</t>
  </si>
  <si>
    <t>Přesun hmot tonážní pro zámečnické konstrukce v objektech v do 6 m</t>
  </si>
  <si>
    <t>-450509589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</si>
  <si>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</si>
  <si>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</si>
  <si>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771</t>
  </si>
  <si>
    <t>Podlahy z dlaždic</t>
  </si>
  <si>
    <t>356</t>
  </si>
  <si>
    <t>771111011</t>
  </si>
  <si>
    <t>Vysátí podkladu před pokládkou dlažby</t>
  </si>
  <si>
    <t>2071476020</t>
  </si>
  <si>
    <t>Příprava podkladu před provedením dlažby vysátí podlah</t>
  </si>
  <si>
    <t>https://podminky.urs.cz/item/CS_URS_2023_02/771111011</t>
  </si>
  <si>
    <t>357</t>
  </si>
  <si>
    <t>771121011</t>
  </si>
  <si>
    <t>Nátěr penetrační na podlahu</t>
  </si>
  <si>
    <t>-199326667</t>
  </si>
  <si>
    <t>Příprava podkladu před provedením dlažby nátěr penetrační na podlahu</t>
  </si>
  <si>
    <t>https://podminky.urs.cz/item/CS_URS_2023_02/771121011</t>
  </si>
  <si>
    <t>358</t>
  </si>
  <si>
    <t>771574261</t>
  </si>
  <si>
    <t>Montáž podlah keramických velkoformát pro mechanické zatížení protiskluzných lepených flexibilním lepidlem přes 2 do 4 ks/m2</t>
  </si>
  <si>
    <t>1618029586</t>
  </si>
  <si>
    <t>Montáž podlah z dlaždic keramických lepených flexibilním lepidlem velkoformátových pro vysoké mechanické zatížení protiskluzných nebo reliéfních (bezbariérových) přes 2 do 4 ks/m2</t>
  </si>
  <si>
    <t>https://podminky.urs.cz/item/CS_URS_2023_01/771574261</t>
  </si>
  <si>
    <t>359</t>
  </si>
  <si>
    <t>59761415</t>
  </si>
  <si>
    <t>dlažba velkoformátová keramická slinutá protiskluzná R10 pro vysoké mechanické namáhání přes 2 do 4ks/m2 - specifikace viz skladba F.1.03</t>
  </si>
  <si>
    <t>-1556221998</t>
  </si>
  <si>
    <t>16,48*1,15</t>
  </si>
  <si>
    <t>360</t>
  </si>
  <si>
    <t>771577111</t>
  </si>
  <si>
    <t>Příplatek k montáži podlah keramických lepených flexibilním lepidlem za plochu do 5 m2</t>
  </si>
  <si>
    <t>-1302770910</t>
  </si>
  <si>
    <t>Montáž podlah z dlaždic keramických lepených flexibilním lepidlem Příplatek k cenám za plochu do 5 m2 jednotlivě</t>
  </si>
  <si>
    <t>https://podminky.urs.cz/item/CS_URS_2023_02/771577111</t>
  </si>
  <si>
    <t>361</t>
  </si>
  <si>
    <t>771591112</t>
  </si>
  <si>
    <t>Izolace pod dlažbu nátěrem nebo stěrkou ve dvou vrstvách</t>
  </si>
  <si>
    <t>2134971893</t>
  </si>
  <si>
    <t>Izolace podlahy pod dlažbu nátěrem nebo stěrkou ve dvou vrstvách</t>
  </si>
  <si>
    <t>https://podminky.urs.cz/item/CS_URS_2023_02/771591112</t>
  </si>
  <si>
    <t>362</t>
  </si>
  <si>
    <t>771591241</t>
  </si>
  <si>
    <t>Izolace těsnícími pásy vnitřní kout</t>
  </si>
  <si>
    <t>20052732</t>
  </si>
  <si>
    <t>Izolace podlahy pod dlažbu těsnícími izolačními pásy vnitřní kout</t>
  </si>
  <si>
    <t>https://podminky.urs.cz/item/CS_URS_2023_02/771591241</t>
  </si>
  <si>
    <t>4+4</t>
  </si>
  <si>
    <t>5+5</t>
  </si>
  <si>
    <t>363</t>
  </si>
  <si>
    <t>771591242</t>
  </si>
  <si>
    <t>Izolace těsnícími pásy vnější roh</t>
  </si>
  <si>
    <t>-1440407683</t>
  </si>
  <si>
    <t>Izolace podlahy pod dlažbu těsnícími izolačními pásy vnější roh</t>
  </si>
  <si>
    <t>https://podminky.urs.cz/item/CS_URS_2023_02/771591242</t>
  </si>
  <si>
    <t>364</t>
  </si>
  <si>
    <t>771591264</t>
  </si>
  <si>
    <t>Izolace těsnícími pásy mezi podlahou a stěnou</t>
  </si>
  <si>
    <t>1065136628</t>
  </si>
  <si>
    <t>Izolace podlahy pod dlažbu těsnícími izolačními pásy mezi podlahou a stěnu</t>
  </si>
  <si>
    <t>https://podminky.urs.cz/item/CS_URS_2023_02/771591264</t>
  </si>
  <si>
    <t>365</t>
  </si>
  <si>
    <t>771592011</t>
  </si>
  <si>
    <t>Čištění vnitřních ploch podlah nebo schodišť po položení dlažby chemickými prostředky</t>
  </si>
  <si>
    <t>-1827908652</t>
  </si>
  <si>
    <t>Čištění vnitřních ploch po položení dlažby podlah nebo schodišť chemickými prostředky</t>
  </si>
  <si>
    <t>https://podminky.urs.cz/item/CS_URS_2023_02/771592011</t>
  </si>
  <si>
    <t>366</t>
  </si>
  <si>
    <t>998771101</t>
  </si>
  <si>
    <t>Přesun hmot tonážní pro podlahy z dlaždic v objektech v do 6 m</t>
  </si>
  <si>
    <t>1957091507</t>
  </si>
  <si>
    <t>Přesun hmot pro podlahy z dlaždic stanovený z hmotnosti přesunovaného materiálu vodorovná dopravní vzdálenost do 50 m v objektech výšky do 6 m</t>
  </si>
  <si>
    <t>https://podminky.urs.cz/item/CS_URS_2023_02/998771101</t>
  </si>
  <si>
    <t>776</t>
  </si>
  <si>
    <t>Podlahy povlakové</t>
  </si>
  <si>
    <t>367</t>
  </si>
  <si>
    <t>776111311</t>
  </si>
  <si>
    <t>Vysátí podkladu povlakových podlah</t>
  </si>
  <si>
    <t>1709248736</t>
  </si>
  <si>
    <t>Příprava podkladu vysátí podlah</t>
  </si>
  <si>
    <t>https://podminky.urs.cz/item/CS_URS_2023_02/776111311</t>
  </si>
  <si>
    <t>368</t>
  </si>
  <si>
    <t>776121112</t>
  </si>
  <si>
    <t>Vodou ředitelná penetrace savého podkladu povlakových podlah</t>
  </si>
  <si>
    <t>824502369</t>
  </si>
  <si>
    <t>Příprava podkladu penetrace vodou ředitelná podlah</t>
  </si>
  <si>
    <t>https://podminky.urs.cz/item/CS_URS_2023_02/776121112</t>
  </si>
  <si>
    <t>369</t>
  </si>
  <si>
    <t>776141122</t>
  </si>
  <si>
    <t>Stěrka podlahová nivelační pro vyrovnání podkladu povlakových podlah pevnosti 30 MPa tl přes 3 do 5 mm</t>
  </si>
  <si>
    <t>358297924</t>
  </si>
  <si>
    <t>Příprava podkladu vyrovnání samonivelační stěrkou podlah min.pevnosti 30 MPa, tloušťky přes 3 do 5 mm</t>
  </si>
  <si>
    <t>https://podminky.urs.cz/item/CS_URS_2023_02/776141122</t>
  </si>
  <si>
    <t>370</t>
  </si>
  <si>
    <t>776241121</t>
  </si>
  <si>
    <t>Lepení pásů z vinylu včetně lepidla</t>
  </si>
  <si>
    <t>337237593</t>
  </si>
  <si>
    <t>Montáž podlahovin ze sametového vinylu lepením pásů vzorovaných</t>
  </si>
  <si>
    <t>https://podminky.urs.cz/item/CS_URS_2023_02/776241121</t>
  </si>
  <si>
    <t>371</t>
  </si>
  <si>
    <t>284-F.1.01</t>
  </si>
  <si>
    <t xml:space="preserve">zátěžová vinylová podlaha tl.2,0mm - specifikace viz  skladba F.1.01 </t>
  </si>
  <si>
    <t>1155424832</t>
  </si>
  <si>
    <t>F101*1,1</t>
  </si>
  <si>
    <t>372</t>
  </si>
  <si>
    <t>284-F.1.02</t>
  </si>
  <si>
    <t xml:space="preserve">zátěžová protiskluzná vinylová podlaha tl.2,0mm - specifikace viz  skladba F.1.02</t>
  </si>
  <si>
    <t>438604105</t>
  </si>
  <si>
    <t>F102*1,1</t>
  </si>
  <si>
    <t>373</t>
  </si>
  <si>
    <t>776411212</t>
  </si>
  <si>
    <t>Vytažení vinylu na sokl</t>
  </si>
  <si>
    <t>-955989493</t>
  </si>
  <si>
    <t>https://podminky.urs.cz/item/CS_URS_2023_02/776411212</t>
  </si>
  <si>
    <t>(5,8+1,65)*2</t>
  </si>
  <si>
    <t>-1,5+0,35*2</t>
  </si>
  <si>
    <t>-1,65+0,3*2</t>
  </si>
  <si>
    <t>(16,7+1,65)*2</t>
  </si>
  <si>
    <t>-1,65</t>
  </si>
  <si>
    <t>-0,9+0,15*2</t>
  </si>
  <si>
    <t>-0,9*6</t>
  </si>
  <si>
    <t>(3,2+3,2+9,9+3,05*3)*2</t>
  </si>
  <si>
    <t>-0,9*3</t>
  </si>
  <si>
    <t>-0,8</t>
  </si>
  <si>
    <t>374</t>
  </si>
  <si>
    <t>1790979378</t>
  </si>
  <si>
    <t>88,7*0,1*1,15</t>
  </si>
  <si>
    <t>375</t>
  </si>
  <si>
    <t>1486412981</t>
  </si>
  <si>
    <t>31,6*0,1*1,15</t>
  </si>
  <si>
    <t>376</t>
  </si>
  <si>
    <t>28499001</t>
  </si>
  <si>
    <t>M+D obrubového soklu včetně rohů</t>
  </si>
  <si>
    <t>1674156837</t>
  </si>
  <si>
    <t>377</t>
  </si>
  <si>
    <t>998776101</t>
  </si>
  <si>
    <t>Přesun hmot tonážní pro podlahy povlakové v objektech v do 6 m</t>
  </si>
  <si>
    <t>2076664285</t>
  </si>
  <si>
    <t>Přesun hmot pro podlahy povlakové stanovený z hmotnosti přesunovaného materiálu vodorovná dopravní vzdálenost do 50 m v objektech výšky do 6 m</t>
  </si>
  <si>
    <t>https://podminky.urs.cz/item/CS_URS_2023_02/998776101</t>
  </si>
  <si>
    <t>777</t>
  </si>
  <si>
    <t>Podlahy lité</t>
  </si>
  <si>
    <t>378</t>
  </si>
  <si>
    <t>777111141</t>
  </si>
  <si>
    <t>Otryskání podkladu před provedením lité podlahy</t>
  </si>
  <si>
    <t>759374968</t>
  </si>
  <si>
    <t>Příprava podkladu před provedením litých podlah otryskání</t>
  </si>
  <si>
    <t>https://podminky.urs.cz/item/CS_URS_2023_02/777111141</t>
  </si>
  <si>
    <t>379</t>
  </si>
  <si>
    <t>777111111</t>
  </si>
  <si>
    <t>Vysátí podkladu před provedením lité podlahy</t>
  </si>
  <si>
    <t>-1561655283</t>
  </si>
  <si>
    <t>Příprava podkladu před provedením litých podlah vysátí</t>
  </si>
  <si>
    <t>https://podminky.urs.cz/item/CS_URS_2023_02/777111111</t>
  </si>
  <si>
    <t>380</t>
  </si>
  <si>
    <t>777111121</t>
  </si>
  <si>
    <t>Ruční broušení podkladu před provedením lité podlahy ( v místě styku se stěnou, v rozích apod.)</t>
  </si>
  <si>
    <t>14221116</t>
  </si>
  <si>
    <t>Příprava podkladu před provedením litých podlah obroušení ruční ( v místě styku se stěnou, v rozích apod.)</t>
  </si>
  <si>
    <t>https://podminky.urs.cz/item/CS_URS_2023_02/777111121</t>
  </si>
  <si>
    <t>-0,9+0,2*2</t>
  </si>
  <si>
    <t>-1,1*3+0,2*2</t>
  </si>
  <si>
    <t>-0,9*4+0,35*2</t>
  </si>
  <si>
    <t>-1,1+0,2*2</t>
  </si>
  <si>
    <t>381</t>
  </si>
  <si>
    <t>777131105</t>
  </si>
  <si>
    <t>Penetrační epoxidový nátěr podlahy na podklad z čerstvého betonu</t>
  </si>
  <si>
    <t>1677408422</t>
  </si>
  <si>
    <t>Penetrační nátěr podlahy epoxidový na podklad z čerstvého betonu</t>
  </si>
  <si>
    <t>https://podminky.urs.cz/item/CS_URS_2023_02/777131105</t>
  </si>
  <si>
    <t>382</t>
  </si>
  <si>
    <t>777511155A</t>
  </si>
  <si>
    <t>Krycí epoxidová stěrka tloušťky do 4 mm parkovacích ploch lité podlahy</t>
  </si>
  <si>
    <t>228975444</t>
  </si>
  <si>
    <t>Krycí stěrka parkovacích ploch epoxidová přes 2 do 3 mm</t>
  </si>
  <si>
    <t>383</t>
  </si>
  <si>
    <t>777911113</t>
  </si>
  <si>
    <t>Napojení lité podlahy na stěnu nebo sokl fabionem</t>
  </si>
  <si>
    <t>893985836</t>
  </si>
  <si>
    <t>https://podminky.urs.cz/item/CS_URS_2023_02/777911113</t>
  </si>
  <si>
    <t>384</t>
  </si>
  <si>
    <t>998777101</t>
  </si>
  <si>
    <t>Přesun hmot tonážní pro podlahy lité v objektech v do 6 m</t>
  </si>
  <si>
    <t>-1882986463</t>
  </si>
  <si>
    <t>Přesun hmot pro podlahy lité stanovený z hmotnosti přesunovaného materiálu vodorovná dopravní vzdálenost do 50 m v objektech výšky do 6 m</t>
  </si>
  <si>
    <t>https://podminky.urs.cz/item/CS_URS_2023_02/998777101</t>
  </si>
  <si>
    <t>781</t>
  </si>
  <si>
    <t>Dokončovací práce - obklady</t>
  </si>
  <si>
    <t>385</t>
  </si>
  <si>
    <t>781121011</t>
  </si>
  <si>
    <t>Nátěr penetrační na stěnu</t>
  </si>
  <si>
    <t>-1751981739</t>
  </si>
  <si>
    <t>Příprava podkladu před provedením obkladu nátěr penetrační na stěnu</t>
  </si>
  <si>
    <t>https://podminky.urs.cz/item/CS_URS_2023_02/781121011</t>
  </si>
  <si>
    <t>č105</t>
  </si>
  <si>
    <t>(2,1+3,05+0,6)*0,6</t>
  </si>
  <si>
    <t>1,5*1,5</t>
  </si>
  <si>
    <t>(1,55+1,4)*2*2*2</t>
  </si>
  <si>
    <t>(2,1+2,15)*2*2*2</t>
  </si>
  <si>
    <t>(2,03+1,55)*2*2*2</t>
  </si>
  <si>
    <t>-0,8*2*10</t>
  </si>
  <si>
    <t>-0,8*2*2+0,2*2*2*2</t>
  </si>
  <si>
    <t>(5,8+3,45)*2*2</t>
  </si>
  <si>
    <t>-0,9*2+0,2*2*2</t>
  </si>
  <si>
    <t>-1,1*2*3+0,2*2*2</t>
  </si>
  <si>
    <t>č115</t>
  </si>
  <si>
    <t>(5,8+2)*2*2</t>
  </si>
  <si>
    <t>č118</t>
  </si>
  <si>
    <t>(2,85+2,5)*2*2</t>
  </si>
  <si>
    <t>-0,9*2+0,3*2*2</t>
  </si>
  <si>
    <t>386</t>
  </si>
  <si>
    <t>781131112</t>
  </si>
  <si>
    <t>Izolace pod obklad nátěrem nebo stěrkou ve dvou vrstvách</t>
  </si>
  <si>
    <t>-508966089</t>
  </si>
  <si>
    <t>Izolace stěny pod obklad izolace nátěrem nebo stěrkou ve dvou vrstvách</t>
  </si>
  <si>
    <t>https://podminky.urs.cz/item/CS_URS_2023_02/781131112</t>
  </si>
  <si>
    <t>387</t>
  </si>
  <si>
    <t>781474153</t>
  </si>
  <si>
    <t>Montáž obkladů vnitřních keramických velkoformátových hladkých přes 2 do 4 ks/m2 lepených flexibilním lepidlem</t>
  </si>
  <si>
    <t>400782485</t>
  </si>
  <si>
    <t>Montáž obkladů vnitřních stěn z dlaždic keramických lepených flexibilním lepidlem velkoformátových hladkých přes 2 do 4 ks/m2</t>
  </si>
  <si>
    <t>https://podminky.urs.cz/item/CS_URS_2023_02/781474153</t>
  </si>
  <si>
    <t>388</t>
  </si>
  <si>
    <t>59761002</t>
  </si>
  <si>
    <t>obklad velkoformátový keramický hladký přes 2 do 4ks/m2</t>
  </si>
  <si>
    <t>159017212</t>
  </si>
  <si>
    <t>152,74*1,15</t>
  </si>
  <si>
    <t>389</t>
  </si>
  <si>
    <t>781477111</t>
  </si>
  <si>
    <t>Příplatek k montáži obkladů vnitřních keramických hladkých za plochu do 10 m2</t>
  </si>
  <si>
    <t>422929104</t>
  </si>
  <si>
    <t>Montáž obkladů vnitřních stěn z dlaždic keramických Příplatek k cenám za plochu do 10 m2 jednotlivě</t>
  </si>
  <si>
    <t>https://podminky.urs.cz/item/CS_URS_2023_02/781477111</t>
  </si>
  <si>
    <t>390</t>
  </si>
  <si>
    <t>781492251</t>
  </si>
  <si>
    <t>Montáž profilů ukončovacích lepených flexibilním cementovým lepidlem</t>
  </si>
  <si>
    <t>317445642</t>
  </si>
  <si>
    <t>Obklad - dokončující práce montáž profilu lepeného flexibilním cementovým lepidlem ukončovacího</t>
  </si>
  <si>
    <t>https://podminky.urs.cz/item/CS_URS_2023_02/781492251</t>
  </si>
  <si>
    <t>2,1+3,05+0,6+0,6*2</t>
  </si>
  <si>
    <t>1,5+1,5*2</t>
  </si>
  <si>
    <t>-0,8*10</t>
  </si>
  <si>
    <t>-0,8*2+0,2*2*2+2*6</t>
  </si>
  <si>
    <t>(5,8+3,45)*2</t>
  </si>
  <si>
    <t>-0,9+0,2*2+2*2</t>
  </si>
  <si>
    <t>-1,1*3+0,2*2+2*4</t>
  </si>
  <si>
    <t>(5,8+2)*2</t>
  </si>
  <si>
    <t>-1,1+2</t>
  </si>
  <si>
    <t>(2,85+2,5)*2</t>
  </si>
  <si>
    <t>-0,9+0,3*2+2*2</t>
  </si>
  <si>
    <t>391</t>
  </si>
  <si>
    <t>28342003</t>
  </si>
  <si>
    <t xml:space="preserve">lišta ukončovací z PVC  </t>
  </si>
  <si>
    <t>-1741944481</t>
  </si>
  <si>
    <t>114,97*1,05</t>
  </si>
  <si>
    <t>392</t>
  </si>
  <si>
    <t>781495115</t>
  </si>
  <si>
    <t>Spárování vnitřních obkladů silikonem</t>
  </si>
  <si>
    <t>581308519</t>
  </si>
  <si>
    <t>Obklad - dokončující práce ostatní práce spárování silikonem</t>
  </si>
  <si>
    <t>https://podminky.urs.cz/item/CS_URS_2023_02/781495115</t>
  </si>
  <si>
    <t>-0,8*2+0,2*2*2</t>
  </si>
  <si>
    <t>-1,1</t>
  </si>
  <si>
    <t>-0,9+0,3*2</t>
  </si>
  <si>
    <t>393</t>
  </si>
  <si>
    <t>781495141</t>
  </si>
  <si>
    <t>Průnik obkladem kruhový do DN 30</t>
  </si>
  <si>
    <t>1893011011</t>
  </si>
  <si>
    <t>Obklad - dokončující práce průnik obkladem kruhový, bez izolace do DN 30</t>
  </si>
  <si>
    <t>https://podminky.urs.cz/item/CS_URS_2023_02/781495141</t>
  </si>
  <si>
    <t>394</t>
  </si>
  <si>
    <t>781495142</t>
  </si>
  <si>
    <t>Průnik obkladem kruhový přes DN 30 do DN 90</t>
  </si>
  <si>
    <t>-1874653927</t>
  </si>
  <si>
    <t>Obklad - dokončující práce průnik obkladem kruhový, bez izolace přes DN 30 do DN 90</t>
  </si>
  <si>
    <t>https://podminky.urs.cz/item/CS_URS_2023_02/781495142</t>
  </si>
  <si>
    <t>395</t>
  </si>
  <si>
    <t>781495143</t>
  </si>
  <si>
    <t>Průnik obkladem kruhový přes DN 90</t>
  </si>
  <si>
    <t>2126496553</t>
  </si>
  <si>
    <t>Obklad - dokončující práce průnik obkladem kruhový, bez izolace přes DN 90</t>
  </si>
  <si>
    <t>https://podminky.urs.cz/item/CS_URS_2023_02/781495143</t>
  </si>
  <si>
    <t>396</t>
  </si>
  <si>
    <t>781495211</t>
  </si>
  <si>
    <t>Čištění vnitřních ploch stěn po provedení obkladu chemickými prostředky</t>
  </si>
  <si>
    <t>352695963</t>
  </si>
  <si>
    <t>Čištění vnitřních ploch po provedení obkladu stěn chemickými prostředky</t>
  </si>
  <si>
    <t>https://podminky.urs.cz/item/CS_URS_2023_02/781495211</t>
  </si>
  <si>
    <t>397</t>
  </si>
  <si>
    <t>998781101</t>
  </si>
  <si>
    <t>Přesun hmot tonážní pro obklady keramické v objektech v do 6 m</t>
  </si>
  <si>
    <t>544916596</t>
  </si>
  <si>
    <t>Přesun hmot pro obklady keramické stanovený z hmotnosti přesunovaného materiálu vodorovná dopravní vzdálenost do 50 m v objektech výšky do 6 m</t>
  </si>
  <si>
    <t>https://podminky.urs.cz/item/CS_URS_2023_02/998781101</t>
  </si>
  <si>
    <t>783</t>
  </si>
  <si>
    <t>Dokončovací práce - nátěry</t>
  </si>
  <si>
    <t>398</t>
  </si>
  <si>
    <t>783314201</t>
  </si>
  <si>
    <t>Základní antikorozní jednonásobný syntetický standardní nátěr zámečnických konstrukcí</t>
  </si>
  <si>
    <t>99451268</t>
  </si>
  <si>
    <t>Základní antikorozní nátěr zámečnických konstrukcí jednonásobný syntetický standardní</t>
  </si>
  <si>
    <t>https://podminky.urs.cz/item/CS_URS_2023_02/783314201</t>
  </si>
  <si>
    <t>2,15*0,6223*2*2*1,05</t>
  </si>
  <si>
    <t>3,5*0,768*6*2*1,05</t>
  </si>
  <si>
    <t>399</t>
  </si>
  <si>
    <t>783317101</t>
  </si>
  <si>
    <t>Krycí jednonásobný syntetický standardní nátěr zámečnických konstrukcí</t>
  </si>
  <si>
    <t>-375171270</t>
  </si>
  <si>
    <t>Krycí nátěr (email) zámečnických konstrukcí jednonásobný syntetický standardní</t>
  </si>
  <si>
    <t>https://podminky.urs.cz/item/CS_URS_2023_02/783317101</t>
  </si>
  <si>
    <t>zárubně</t>
  </si>
  <si>
    <t>(0,8+2*2)*(0,3+0,05*2)*2</t>
  </si>
  <si>
    <t>(0,9+2*2)*(0,3+0,05*2)*3</t>
  </si>
  <si>
    <t>(0,9+2*2)*(0,2+0,05*2)*3</t>
  </si>
  <si>
    <t>(0,8+2*2)*(0,15+0,05*2)*2</t>
  </si>
  <si>
    <t>(0,8+2*2)*(0,13+0,05*2)*4</t>
  </si>
  <si>
    <t>(1,1+2*2)*(0,15+0,05*2)*1</t>
  </si>
  <si>
    <t>(0,8+2*2)*(0,15+0,05*2)*1</t>
  </si>
  <si>
    <t>(0,9+2*2)*(0,15+0,05*2)*2</t>
  </si>
  <si>
    <t>25,871</t>
  </si>
  <si>
    <t>400</t>
  </si>
  <si>
    <t>783337101A</t>
  </si>
  <si>
    <t xml:space="preserve">Krycí jednonásobný epoxidový nátěr -  specifikace viz skladba povrchová úprava N5 + N6</t>
  </si>
  <si>
    <t>27584096</t>
  </si>
  <si>
    <t>č114+115 = N5</t>
  </si>
  <si>
    <t>(5,8+2+5,8+3,45)*2*3,0</t>
  </si>
  <si>
    <t>č116-118 = N5</t>
  </si>
  <si>
    <t>(2+4,2+2,83*2)*2*3,0</t>
  </si>
  <si>
    <t>(2,5+2,83)*2*(3-2)</t>
  </si>
  <si>
    <t>č119+120 = N6</t>
  </si>
  <si>
    <t>(9+8,02+5,5+0,125)*2*3,45</t>
  </si>
  <si>
    <t>401</t>
  </si>
  <si>
    <t>783347101A</t>
  </si>
  <si>
    <t xml:space="preserve">Krycí jednonásobný polyuretanový nátěr omítek -  specifikace viz skladba povrchová úprava N1 + N3</t>
  </si>
  <si>
    <t>1352502645</t>
  </si>
  <si>
    <t>Krycí nátěr (email) zámečnických konstrukcí jednonásobný polyuretanový</t>
  </si>
  <si>
    <t>č101 = N1</t>
  </si>
  <si>
    <t>(5,8+1,65)*2*3,0</t>
  </si>
  <si>
    <t>(16,7+1,65)*2*3,0</t>
  </si>
  <si>
    <t>č106 = N3</t>
  </si>
  <si>
    <t>(5,8+2,8)*2*3,0</t>
  </si>
  <si>
    <t>č113 = N3</t>
  </si>
  <si>
    <t>402</t>
  </si>
  <si>
    <t>783823135</t>
  </si>
  <si>
    <t>Penetrační silikonový nátěr hladkých, tenkovrstvých zrnitých nebo štukových omítek</t>
  </si>
  <si>
    <t>1214737722</t>
  </si>
  <si>
    <t>Penetrační nátěr omítek hladkých omítek hladkých, zrnitých tenkovrstvých nebo štukových stupně členitosti 1 a 2 silikonový</t>
  </si>
  <si>
    <t>https://podminky.urs.cz/item/CS_URS_2023_02/783823135</t>
  </si>
  <si>
    <t>K01+K03+půdorys pozn.29 - K05</t>
  </si>
  <si>
    <t>403</t>
  </si>
  <si>
    <t>783827425</t>
  </si>
  <si>
    <t>Krycí dvojnásobný silikonový nátěr omítek stupně členitosti 1 a 2 - specifikace viz skladba K01+K03</t>
  </si>
  <si>
    <t>1168648920</t>
  </si>
  <si>
    <t>Krycí (ochranný ) nátěr omítek dvojnásobný hladkých omítek hladkých, zrnitých tenkovrstvých nebo štukových stupně členitosti 1 a 2 silikonový</t>
  </si>
  <si>
    <t>https://podminky.urs.cz/item/CS_URS_2023_02/783827425</t>
  </si>
  <si>
    <t>404</t>
  </si>
  <si>
    <t>783826615</t>
  </si>
  <si>
    <t>Hydrofobizační transparentní silikonový nátěr omítek stupně členitosti 1 a 2</t>
  </si>
  <si>
    <t>-1493450064</t>
  </si>
  <si>
    <t>Hydrofobizační nátěr omítek silikonový, transparentní, povrchů hladkých omítek hladkých, zrnitých tenkovrstvých nebo štukových stupně členitosti 1 a 2</t>
  </si>
  <si>
    <t>https://podminky.urs.cz/item/CS_URS_2023_02/783826615</t>
  </si>
  <si>
    <t>784</t>
  </si>
  <si>
    <t>Dokončovací práce - malby a tapety</t>
  </si>
  <si>
    <t>405</t>
  </si>
  <si>
    <t>784181101</t>
  </si>
  <si>
    <t>Základní akrylátová jednonásobná bezbarvá penetrace podkladu v místnostech v do 3,80 m</t>
  </si>
  <si>
    <t>-1053178971</t>
  </si>
  <si>
    <t>Penetrace podkladu jednonásobná základní akrylátová bezbarvá v místnostech výšky do 3,80 m</t>
  </si>
  <si>
    <t>https://podminky.urs.cz/item/CS_URS_2023_02/784181101</t>
  </si>
  <si>
    <t>č102-105 = N2</t>
  </si>
  <si>
    <t>(3,2+3,2+3,2+9,9+3,05*3)*2*3,0</t>
  </si>
  <si>
    <t>č107-112 = N4</t>
  </si>
  <si>
    <t>(1,55+1,4)*2*(3-2)*2</t>
  </si>
  <si>
    <t>(2,1+2,15)*2*(3-2)*2</t>
  </si>
  <si>
    <t>(2,03+1,55)*2*(3-2)*2</t>
  </si>
  <si>
    <t>406</t>
  </si>
  <si>
    <t>784351031-1</t>
  </si>
  <si>
    <t>Malby antibakteriální v místnostech v do 3,80 m - specifikace viz skladba povrchová úprava N2</t>
  </si>
  <si>
    <t>217921679</t>
  </si>
  <si>
    <t>407</t>
  </si>
  <si>
    <t>784351031-2</t>
  </si>
  <si>
    <t>Malby antibakteriální v místnostech v do 3,80 m - specifikace viz skladba povrchová úprava N4</t>
  </si>
  <si>
    <t>-1198461629</t>
  </si>
  <si>
    <t>786</t>
  </si>
  <si>
    <t>Dokončovací práce - čalounické úpravy</t>
  </si>
  <si>
    <t>408</t>
  </si>
  <si>
    <t>786614001</t>
  </si>
  <si>
    <t>Montáž venkovní rolety ovládané motorem plochy do 4 m2</t>
  </si>
  <si>
    <t>-58849447</t>
  </si>
  <si>
    <t>Montáž venkovních rolet upevněných na rám okenního nebo dveřního otvoru nebo na ostění, ovládaných motorem, včetně horního boxu a vodících profilů, plochy do 4 m2</t>
  </si>
  <si>
    <t>https://podminky.urs.cz/item/CS_URS_2023_02/786614001</t>
  </si>
  <si>
    <t>409</t>
  </si>
  <si>
    <t>6312801R</t>
  </si>
  <si>
    <t xml:space="preserve">Exteriérová stínící roleta s integrovanou sítí proti hmyzu - rozměr okna 1250/1750 mm (viz. PSV - R01) </t>
  </si>
  <si>
    <t>-12731913</t>
  </si>
  <si>
    <t>410</t>
  </si>
  <si>
    <t>786624111</t>
  </si>
  <si>
    <t>Montáž lamelové žaluzie do oken zdvojených dřevěných otevíravých, sklápěcích a vyklápěcích</t>
  </si>
  <si>
    <t>290812289</t>
  </si>
  <si>
    <t>Montáž zastiňujících žaluzií lamelových do oken zdvojených otevíravých, sklápěcích nebo vyklápěcích dřevěných</t>
  </si>
  <si>
    <t>https://podminky.urs.cz/item/CS_URS_2023_02/786624111</t>
  </si>
  <si>
    <t>W01</t>
  </si>
  <si>
    <t>W02</t>
  </si>
  <si>
    <t>W03</t>
  </si>
  <si>
    <t>W07</t>
  </si>
  <si>
    <t>411</t>
  </si>
  <si>
    <t>55346200</t>
  </si>
  <si>
    <t>žaluzie horizontální interiérové</t>
  </si>
  <si>
    <t>69190719</t>
  </si>
  <si>
    <t>01A - Zařízení pro vytápění staveb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</si>
  <si>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A ZAŘÍZENÍ PRO VYTÁPĚNÍ A OCHLAZOVÁNÍ STAVEB 1.4A.01 TECHNICKÁ ZPRÁVA – UT 1.4A.02 PŮDORYS 1.NP – UT 1.4A.03 SCHÉMA ZAPOJENÍ – UT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</si>
  <si>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</si>
  <si>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</si>
  <si>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</si>
  <si>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</si>
  <si>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</si>
  <si>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>OST - Ostatní</t>
  </si>
  <si>
    <t>713463211</t>
  </si>
  <si>
    <t>Montáž izolace tepelné potrubí potrubními pouzdry s Al fólií staženými Al páskou 1x D do 50 mm</t>
  </si>
  <si>
    <t>-856264788</t>
  </si>
  <si>
    <t xml:space="preserve">Montáž izolace tepelné potrubí a ohybů tvarovkami nebo deskami  potrubními pouzdry s povrchovou úpravou hliníkovou fólií (izolační materiál ve specifikaci) přelepenými samolepící hliníkovou páskou potrubí jednovrstvá D do 50 mm</t>
  </si>
  <si>
    <t>https://podminky.urs.cz/item/CS_URS_2023_02/713463211</t>
  </si>
  <si>
    <t>PSC</t>
  </si>
  <si>
    <t xml:space="preserve">Poznámka k souboru cen:_x000d_
1. Ceny -1121 až -1173 slouží pro skladebné ocenění oprav tepelných izolací potrubí skružemi připevněnými na tmel v části C01 Opravy a údržba tepelných izolací. 2. Cenami -1121 až -1173 lze oceňovat izolace skružemi o obvodu izolace do 1 570 mm včetně (tj. do vnějšího průměru skruže 500 mm). Izolace většího obvodu lze oceňovat cenami souboru cen 713 36-112 Montáž izolace tepelné těles ploch tvarových v části A 03. 3. Množství měrných jednotek u položek 713 46-3111 až -3411 se určuje podle článku 3521 Všeobecných podmínek části A04 tohoto katalogu. </t>
  </si>
  <si>
    <t>63154530</t>
  </si>
  <si>
    <t>pouzdro izolační potrubní z minerální vlny s Al fólií max. 250/100°C 22/30mm</t>
  </si>
  <si>
    <t>506752629</t>
  </si>
  <si>
    <t>63154531</t>
  </si>
  <si>
    <t>pouzdro izolační potrubní z minerální vlny s Al fólií max. 250/100°C 28/30mm</t>
  </si>
  <si>
    <t>1417598552</t>
  </si>
  <si>
    <t>63154001</t>
  </si>
  <si>
    <t>páska samolepící hliníková š 50mm dl 50m</t>
  </si>
  <si>
    <t>1486077410</t>
  </si>
  <si>
    <t>713463411</t>
  </si>
  <si>
    <t>Montáž izolace tepelné potrubí a ohybů návlekovými izolačními pouzdry</t>
  </si>
  <si>
    <t>1282280313</t>
  </si>
  <si>
    <t xml:space="preserve">Montáž izolace tepelné potrubí a ohybů tvarovkami nebo deskami  potrubními pouzdry návlekovými izolačními hadicemi potrubí a ohybů</t>
  </si>
  <si>
    <t>https://podminky.urs.cz/item/CS_URS_2023_02/713463411</t>
  </si>
  <si>
    <t>20+30+30+30</t>
  </si>
  <si>
    <t>28377096</t>
  </si>
  <si>
    <t>pouzdro izolační potrubní z pěnového polyetylenu 15/20mm</t>
  </si>
  <si>
    <t>-1961979220</t>
  </si>
  <si>
    <t>28377106</t>
  </si>
  <si>
    <t>pouzdro izolační potrubní z pěnového polyetylenu 18/20mm</t>
  </si>
  <si>
    <t>1154291173</t>
  </si>
  <si>
    <t>28377046</t>
  </si>
  <si>
    <t>pouzdro izolační potrubní z pěnového polyetylenu 22/25mm</t>
  </si>
  <si>
    <t>-410840897</t>
  </si>
  <si>
    <t>28377049</t>
  </si>
  <si>
    <t>pouzdro izolační potrubní z pěnového polyetylenu 28/25mm</t>
  </si>
  <si>
    <t>1517406796</t>
  </si>
  <si>
    <t>24747001</t>
  </si>
  <si>
    <t>lepidlo pro lepení a těsnění izolačních pásů</t>
  </si>
  <si>
    <t>litr</t>
  </si>
  <si>
    <t>-1093733217</t>
  </si>
  <si>
    <t>110/40</t>
  </si>
  <si>
    <t>516152085</t>
  </si>
  <si>
    <t>732</t>
  </si>
  <si>
    <t>Ústřední vytápění - strojovny</t>
  </si>
  <si>
    <t>73252211R1</t>
  </si>
  <si>
    <t>Montáž vnitřní a venkovní jednotky tepelného čerpadla, včetně příslušenství a regulace</t>
  </si>
  <si>
    <t>-265374910</t>
  </si>
  <si>
    <t>484X76014</t>
  </si>
  <si>
    <t>Tepelné čerpadlo vzduch/voda-paket vnitřní a venkovní jednotky TČ</t>
  </si>
  <si>
    <t>585760522</t>
  </si>
  <si>
    <t xml:space="preserve">Tepelné čerpadlo vzduch/voda-paket vnitřní a venkovní jednotky TČ
Reverzibilní kompaktní tepelné čerpadlo vzduch/voda pro
venkovní instalaci s invertorovou technologií o topném
výkonu 11,7 kW A2/W35 dle EN14511
při 100% výkonu invertoru (COP=3,64 A2/W35 dle EN14825).
Obsahuje fluorované skleníkové plyny R410A/3,300
kg/GWP2.088 /6,890 toCO2e
Hermeticky uzavřeno
Součástí vnitřního modulu je regulace HMC300, manometr,
elektrický kotel s modulací od 2 do 9 kW, pojistný ventil 3 bar,
oběhové čerpadlo.
Součástí dodávky je čidlo topné vody a venkovní teploty,
filtrball
Paket obsahuje:
- Vnitřní jednotku TČ
- Venkovní jednotku TČ
- Topný kabel odvodu kondenzátu
- Připojovací potrubí INPA pro venkovní jednotku
Tepelné čerpadlo musí umět komunikovat pomocí min. jednoho z protokolů  KNX, ModBus RTU, ModBus TCP ! Před objednáním tepelného čerpadla nutno tento požadavek projednat s dodavatelem systému měření a regulace!
</t>
  </si>
  <si>
    <t>73221930R2</t>
  </si>
  <si>
    <t>Montáž akumulačního zásobníku do objemu 300l</t>
  </si>
  <si>
    <t>-1740152558</t>
  </si>
  <si>
    <t>Montáž zásobníku teplé vody do objemu 300l</t>
  </si>
  <si>
    <t>4844122R1</t>
  </si>
  <si>
    <t>nádrž akumulační topné vody bez teplosměnného výměníku objemu 200 l</t>
  </si>
  <si>
    <t>-172030997</t>
  </si>
  <si>
    <t>73221930R1</t>
  </si>
  <si>
    <t>-22367692</t>
  </si>
  <si>
    <t>4844122R2</t>
  </si>
  <si>
    <t>nepřímoohřívaný zásobník TV o objemu 277 l s jedním výměníkem s tepelnou izolací</t>
  </si>
  <si>
    <t>-1825120478</t>
  </si>
  <si>
    <t>nepřímoohřívaný zásobník TV o objemu 277l s jedním výměníkem s tepelnou izolací</t>
  </si>
  <si>
    <t>484vp2b.8</t>
  </si>
  <si>
    <t>El.patrona 6 kW do zásobníku TUV</t>
  </si>
  <si>
    <t>-1919117378</t>
  </si>
  <si>
    <t>484vp2b.81</t>
  </si>
  <si>
    <t>Třícestný přepínací ventil LK 28 mm vč. motoru</t>
  </si>
  <si>
    <t>1339535822</t>
  </si>
  <si>
    <t>73221930R3</t>
  </si>
  <si>
    <t>Montáž prvků regulace</t>
  </si>
  <si>
    <t>1956390466</t>
  </si>
  <si>
    <t>484Xvp21</t>
  </si>
  <si>
    <t>Prvky regulace systému</t>
  </si>
  <si>
    <t>-1694723294</t>
  </si>
  <si>
    <t>Prvky systému regulace
- regulace - hlavní regulátor tepelného čerpadla
- IP modul, převodník EMSplus protokolu na webovou zprávu ze serveru
- KNX modul
–čidlo venkovní teploty 
- 2x digitální regulátor prostoru
- 1x čidlo do akumulační nádrže
- 1x čidlo do zásobníku vody
- 1x čidlo topného okruhu
- kabeláž</t>
  </si>
  <si>
    <t>484vp2b.7</t>
  </si>
  <si>
    <t>Termostat příl.20-90st. AT90</t>
  </si>
  <si>
    <t>1337790803</t>
  </si>
  <si>
    <t>484Xvp21b</t>
  </si>
  <si>
    <t>Software na parametrování převodníku MaR</t>
  </si>
  <si>
    <t>1303231708</t>
  </si>
  <si>
    <t>484Xvp22</t>
  </si>
  <si>
    <t>Instalační podružný materiál pro tepelné čerpadlo</t>
  </si>
  <si>
    <t>-1789466597</t>
  </si>
  <si>
    <t>73211212R8</t>
  </si>
  <si>
    <t>Montáž rozdělovače otopných okruhů 2/25/25</t>
  </si>
  <si>
    <t>1837580285</t>
  </si>
  <si>
    <t>4848773R11</t>
  </si>
  <si>
    <t>Rozdělovač otopných okruhů 2/25/25</t>
  </si>
  <si>
    <t>-154232766</t>
  </si>
  <si>
    <t>Rozdělovač otopných okruhů 2/25/25 včetně izolace</t>
  </si>
  <si>
    <t>484r61</t>
  </si>
  <si>
    <t>Sada pro nástěnnou montáž</t>
  </si>
  <si>
    <t>1998695601</t>
  </si>
  <si>
    <t>23119000R1</t>
  </si>
  <si>
    <t>Montáž předizolovaného potrubí pro tepelné čerpadlo</t>
  </si>
  <si>
    <t>-1751875709</t>
  </si>
  <si>
    <t>484Xvp23</t>
  </si>
  <si>
    <t>Předizolovaný dvoutrubní systém 2x Da40(DN32)-160</t>
  </si>
  <si>
    <t>-1009327038</t>
  </si>
  <si>
    <t>484vp2b.4</t>
  </si>
  <si>
    <t>Předizolovaný dvoutrubní systém - přechod DN32</t>
  </si>
  <si>
    <t>1640743992</t>
  </si>
  <si>
    <t>484Xvp24</t>
  </si>
  <si>
    <t>Předizolovaný dvoutrubní systém - ukončovací manžeta</t>
  </si>
  <si>
    <t>1856795367</t>
  </si>
  <si>
    <t>732199100</t>
  </si>
  <si>
    <t>Montáž orientačních štítků</t>
  </si>
  <si>
    <t>-986843088</t>
  </si>
  <si>
    <t xml:space="preserve">Montáž štítků  orientačních</t>
  </si>
  <si>
    <t>https://podminky.urs.cz/item/CS_URS_2023_02/732199100</t>
  </si>
  <si>
    <t>484xvp25</t>
  </si>
  <si>
    <t>Identifikační štítky, šipky toku média apod.</t>
  </si>
  <si>
    <t>-715841376</t>
  </si>
  <si>
    <t>732331615</t>
  </si>
  <si>
    <t>Nádoba tlaková expanzní pro topnou a chladicí soustavu s membránou závitové připojení PN 0,6 o objemu 35 l</t>
  </si>
  <si>
    <t>92391463</t>
  </si>
  <si>
    <t>Nádoby expanzní tlakové pro topné a chladicí soustavy s membránou bez pojistného ventilu se závitovým připojením PN 0,6 o objemu 35 l</t>
  </si>
  <si>
    <t>https://podminky.urs.cz/item/CS_URS_2023_02/732331615</t>
  </si>
  <si>
    <t>732331771</t>
  </si>
  <si>
    <t>Příslušenství k expanzním nádobám souprava s upínací páskou</t>
  </si>
  <si>
    <t>-313272681</t>
  </si>
  <si>
    <t>Nádoby expanzní tlakové příslušenství k expanzním nádobám souprava s upínací páskou</t>
  </si>
  <si>
    <t>https://podminky.urs.cz/item/CS_URS_2023_02/732331771</t>
  </si>
  <si>
    <t>732331777</t>
  </si>
  <si>
    <t>Příslušenství k expanzním nádobám bezpečnostní uzávěr G 3/4 k měření tlaku</t>
  </si>
  <si>
    <t>-2099081058</t>
  </si>
  <si>
    <t>Nádoby expanzní tlakové příslušenství k expanzním nádobám bezpečnostní uzávěr k měření tlaku G 3/4</t>
  </si>
  <si>
    <t>https://podminky.urs.cz/item/CS_URS_2023_02/732331777</t>
  </si>
  <si>
    <t>732421402</t>
  </si>
  <si>
    <t>Čerpadlo teplovodní mokroběžné závitové oběhové DN 25 výtlak do 4,0 m průtok 2,2 m3/h pro vytápění</t>
  </si>
  <si>
    <t>797661438</t>
  </si>
  <si>
    <t>Čerpadla teplovodní závitová mokroběžná oběhová pro teplovodní vytápění (elektronicky řízená) PN 10, do 110°C DN přípojky/dopravní výška H (m) - čerpací výkon Q (m3/h) DN 25 / do 4,0 m / 2,2 m3/h</t>
  </si>
  <si>
    <t>https://podminky.urs.cz/item/CS_URS_2023_02/732421402</t>
  </si>
  <si>
    <t>732421412</t>
  </si>
  <si>
    <t>Čerpadlo teplovodní mokroběžné závitové oběhové DN 25 výtlak do 6,0 m průtok 2,8 m3/h pro vytápění</t>
  </si>
  <si>
    <t>747574108</t>
  </si>
  <si>
    <t>Čerpadla teplovodní závitová mokroběžná oběhová pro teplovodní vytápění (elektronicky řízená) PN 10, do 110°C DN přípojky/dopravní výška H (m) - čerpací výkon Q (m3/h) DN 25 / do 6,0 m / 2,8 m3/h
(např. Grundfos Alpha2 25-60 180)</t>
  </si>
  <si>
    <t>https://podminky.urs.cz/item/CS_URS_2023_02/732421412</t>
  </si>
  <si>
    <t>X731vp11</t>
  </si>
  <si>
    <t>Kontrola zařízení před uvedením do provozu</t>
  </si>
  <si>
    <t>642468255</t>
  </si>
  <si>
    <t xml:space="preserve">Poznámka k souboru cen:_x000d_
1. V cenách -4101 až -4494 jsou započteny i náklady na: a) napojení kotle na připravené rozvody, b) odzkoušení kotle a poučení provozovatele. 2. V cenách -4101 až -4494 nejsou započteny náklady, které se oceňují samostatně, a to: a) zřízení rozvodů topné a vratné vody, b) dodávku a montáž odtahového potrubí odvodu spalin, c) případnou dodávku, osazení a připojení zásobníku. </t>
  </si>
  <si>
    <t>X731vp12</t>
  </si>
  <si>
    <t>Uvedení tepelného čerpadla do provozu, revize</t>
  </si>
  <si>
    <t>-533119881</t>
  </si>
  <si>
    <t xml:space="preserve">Uvedení tepelného čerpadla do provozu, revize
Zahrnuje práci techniků, cestovné, spuštění tepelného čerpadla a kontrolu funkcí dle kontrolního seznamu, protokoly a dokumentace pro provozovatele. </t>
  </si>
  <si>
    <t>998732101</t>
  </si>
  <si>
    <t>Přesun hmot tonážní pro strojovny v objektech v do 6 m</t>
  </si>
  <si>
    <t>300574041</t>
  </si>
  <si>
    <t xml:space="preserve">Přesun hmot pro strojovny  stanovený z hmotnosti přesunovaného materiálu vodorovná dopravní vzdálenost do 50 m v objektech výšky do 6 m</t>
  </si>
  <si>
    <t>https://podminky.urs.cz/item/CS_URS_2023_02/998732101</t>
  </si>
  <si>
    <t>733</t>
  </si>
  <si>
    <t>Ústřední vytápění - rozvodné potrubí</t>
  </si>
  <si>
    <t>733222302</t>
  </si>
  <si>
    <t>Potrubí měděné polotvrdé spojované lisováním D 15x1 mm</t>
  </si>
  <si>
    <t>1212491745</t>
  </si>
  <si>
    <t>Potrubí z trubek měděných polotvrdých spojovaných lisováním PN 16, T= +110°C Ø 15/1</t>
  </si>
  <si>
    <t>https://podminky.urs.cz/item/CS_URS_2023_02/733222302</t>
  </si>
  <si>
    <t>10*2</t>
  </si>
  <si>
    <t>733222303</t>
  </si>
  <si>
    <t>Potrubí měděné polotvrdé spojované lisováním D 18x1 mm</t>
  </si>
  <si>
    <t>390475511</t>
  </si>
  <si>
    <t>Potrubí z trubek měděných polotvrdých spojovaných lisováním PN 16, T= +110°C Ø 18/1</t>
  </si>
  <si>
    <t>https://podminky.urs.cz/item/CS_URS_2023_02/733222303</t>
  </si>
  <si>
    <t>15*2</t>
  </si>
  <si>
    <t>733223303</t>
  </si>
  <si>
    <t>Potrubí měděné tvrdé spojované lisováním D 22x1 mm</t>
  </si>
  <si>
    <t>-838222302</t>
  </si>
  <si>
    <t>Potrubí z trubek měděných tvrdých spojovaných lisováním PN 16, T= +110°C Ø 22/1</t>
  </si>
  <si>
    <t>https://podminky.urs.cz/item/CS_URS_2023_02/733223303</t>
  </si>
  <si>
    <t>16*2+4*2</t>
  </si>
  <si>
    <t>733223304</t>
  </si>
  <si>
    <t>Potrubí měděné tvrdé spojované lisováním D 28x1,5 mm</t>
  </si>
  <si>
    <t>-1227525998</t>
  </si>
  <si>
    <t>Potrubí z trubek měděných tvrdých spojovaných lisováním PN 16, T= +110°C Ø 28/1,5</t>
  </si>
  <si>
    <t>https://podminky.urs.cz/item/CS_URS_2023_02/733223304</t>
  </si>
  <si>
    <t>20*2</t>
  </si>
  <si>
    <t>X733291101</t>
  </si>
  <si>
    <t>Montáž upevňovacích a nosných prvků rozvodu potrubí</t>
  </si>
  <si>
    <t>-1583922675</t>
  </si>
  <si>
    <t>286xvp1</t>
  </si>
  <si>
    <t>Upevňovací a nosné prvky rozvodu potrubí do DN 50</t>
  </si>
  <si>
    <t>-1541529109</t>
  </si>
  <si>
    <t>286Xvp21</t>
  </si>
  <si>
    <t>Hydroizolační manžeta (chránička) prostupová pro potrubí DN 160</t>
  </si>
  <si>
    <t>-1445078866</t>
  </si>
  <si>
    <t>733291101</t>
  </si>
  <si>
    <t>Zkouška těsnosti potrubí měděné D do 35x1,5</t>
  </si>
  <si>
    <t>844224092</t>
  </si>
  <si>
    <t xml:space="preserve">Zkoušky těsnosti potrubí z trubek měděných  Ø do 35/1,5</t>
  </si>
  <si>
    <t>https://podminky.urs.cz/item/CS_URS_2023_02/733291101</t>
  </si>
  <si>
    <t>20+30+40+40</t>
  </si>
  <si>
    <t>733390404</t>
  </si>
  <si>
    <t>Manžeta prostupová primárních okruhů průměru D 32 - 40</t>
  </si>
  <si>
    <t>CS ÚRS 2022 01</t>
  </si>
  <si>
    <t>-1488395319</t>
  </si>
  <si>
    <t>Manžety prostupové pro potrubí primárních okruhů tepelných čerpadel průměru D 32 - 40</t>
  </si>
  <si>
    <t>https://podminky.urs.cz/item/CS_URS_2022_01/733390404</t>
  </si>
  <si>
    <t>286vp2</t>
  </si>
  <si>
    <t>Požární ucpávky a dotěsnění prostupů UT vč.atestu</t>
  </si>
  <si>
    <t>-353473678</t>
  </si>
  <si>
    <t>998733101</t>
  </si>
  <si>
    <t>Přesun hmot tonážní pro rozvody potrubí v objektech v do 6 m</t>
  </si>
  <si>
    <t>-741790285</t>
  </si>
  <si>
    <t xml:space="preserve">Přesun hmot pro rozvody potrubí  stanovený z hmotnosti přesunovaného materiálu vodorovná dopravní vzdálenost do 50 m v objektech výšky do 6 m</t>
  </si>
  <si>
    <t>https://podminky.urs.cz/item/CS_URS_2023_02/998733101</t>
  </si>
  <si>
    <t>734</t>
  </si>
  <si>
    <t>Ústřední vytápění - armatury</t>
  </si>
  <si>
    <t>734211119</t>
  </si>
  <si>
    <t>Ventil závitový odvzdušňovací G 3/8 PN 14 do 120°C automatický</t>
  </si>
  <si>
    <t>-977434434</t>
  </si>
  <si>
    <t>Ventily odvzdušňovací závitové automatické PN 14 do 120°C G 3/8</t>
  </si>
  <si>
    <t>https://podminky.urs.cz/item/CS_URS_2023_02/734211119</t>
  </si>
  <si>
    <t>2+2+2+2+2+4</t>
  </si>
  <si>
    <t>734221682</t>
  </si>
  <si>
    <t>Termostatická hlavice kapalinová PN 10 do 110°C otopných těles VK</t>
  </si>
  <si>
    <t>1959182894</t>
  </si>
  <si>
    <t>Ventily regulační závitové hlavice termostatické, pro ovládání ventilů PN 10 do 110°C kapalinové otopných těles VK</t>
  </si>
  <si>
    <t>https://podminky.urs.cz/item/CS_URS_2023_02/734221682</t>
  </si>
  <si>
    <t>734242414</t>
  </si>
  <si>
    <t>Ventil závitový zpětný přímý G 1 PN 16 do 110°C</t>
  </si>
  <si>
    <t>867592108</t>
  </si>
  <si>
    <t>Ventily zpětné závitové PN 16 do 110°C přímé G 1</t>
  </si>
  <si>
    <t>https://podminky.urs.cz/item/CS_URS_2023_02/734242414</t>
  </si>
  <si>
    <t>73429502R1</t>
  </si>
  <si>
    <t>Směšovací ventil otopných a chladicích systémů závitový třícestný G 1/2" se servomotorem 24V DC</t>
  </si>
  <si>
    <t>-65316463</t>
  </si>
  <si>
    <t>Směšovací armatury otopných a chladících systémů ventily závitové PN 10 T= 120°C třícestné se servomotorem G 1/2 24V DC</t>
  </si>
  <si>
    <t>73429502R2</t>
  </si>
  <si>
    <t>Směšovací ventil otopných a chladicích systémů závitový třícestný G 3/4" se servomotorem 24V DC</t>
  </si>
  <si>
    <t>-376959967</t>
  </si>
  <si>
    <t>Směšovací armatury otopných a chladících systémů ventily závitové PN 10 T= 120°C třícestné se servomotorem G 3/4 24V DC</t>
  </si>
  <si>
    <t>734242413</t>
  </si>
  <si>
    <t>Ventil závitový zpětný přímý G 3/4 PN 16 do 110°C</t>
  </si>
  <si>
    <t>-189574483</t>
  </si>
  <si>
    <t>Ventily zpětné závitové PN 16 do 110°C přímé G 3/4</t>
  </si>
  <si>
    <t>https://podminky.urs.cz/item/CS_URS_2023_02/734242413</t>
  </si>
  <si>
    <t>734242415</t>
  </si>
  <si>
    <t>Ventil závitový zpětný přímý G 5/4 PN 16 do 110°C</t>
  </si>
  <si>
    <t>-1860964044</t>
  </si>
  <si>
    <t>Ventily zpětné závitové PN 16 do 110°C přímé G 5/4</t>
  </si>
  <si>
    <t>https://podminky.urs.cz/item/CS_URS_2023_02/734242415</t>
  </si>
  <si>
    <t>734251212</t>
  </si>
  <si>
    <t>Ventil závitový pojistný rohový G 3/4 provozní tlak od 2,5 do 6 barů</t>
  </si>
  <si>
    <t>-1316297608</t>
  </si>
  <si>
    <t>Ventily pojistné závitové a čepové rohové provozní tlak od 2,5 do 6 bar G 3/4</t>
  </si>
  <si>
    <t>https://podminky.urs.cz/item/CS_URS_2023_02/734251212</t>
  </si>
  <si>
    <t>734261402</t>
  </si>
  <si>
    <t>Armatura připojovací rohová G 1/2x18 PN 10 do 110°C radiátorů typu VK</t>
  </si>
  <si>
    <t>-864477858</t>
  </si>
  <si>
    <t>Šroubení připojovací armatury radiátorů VK PN 10 do 110°C, regulační uzavíratelné rohové G 1/2 x 18</t>
  </si>
  <si>
    <t>https://podminky.urs.cz/item/CS_URS_2023_02/734261402</t>
  </si>
  <si>
    <t>3+1+2</t>
  </si>
  <si>
    <t>734291123</t>
  </si>
  <si>
    <t>Kohout plnící a vypouštěcí G 1/2 PN 10 do 90°C závitový</t>
  </si>
  <si>
    <t>-1783152663</t>
  </si>
  <si>
    <t>Ostatní armatury kohouty plnicí a vypouštěcí PN 10 do 90°C G 1/2</t>
  </si>
  <si>
    <t>https://podminky.urs.cz/item/CS_URS_2023_02/734291123</t>
  </si>
  <si>
    <t>6+2+4+4</t>
  </si>
  <si>
    <t>734291264</t>
  </si>
  <si>
    <t>Filtr závitový přímý G 1 PN 30 do 110°C s vnitřními závity</t>
  </si>
  <si>
    <t>281444105</t>
  </si>
  <si>
    <t>Ostatní armatury filtry závitové PN 30 do 110°C přímé s vnitřními závity G 1</t>
  </si>
  <si>
    <t>https://podminky.urs.cz/item/CS_URS_2023_02/734291264</t>
  </si>
  <si>
    <t>734291265</t>
  </si>
  <si>
    <t>Filtr závitový přímý G 1 1/4 PN 30 do 110°C s vnitřními závity</t>
  </si>
  <si>
    <t>-2093156566</t>
  </si>
  <si>
    <t>Ostatní armatury filtry závitové PN 30 do 110°C přímé s vnitřními závity G 1 1/4</t>
  </si>
  <si>
    <t>https://podminky.urs.cz/item/CS_URS_2023_02/734291265</t>
  </si>
  <si>
    <t>734291275</t>
  </si>
  <si>
    <t>Filtr závitový přímý G 1 1/4 PN 30 do 110°C s vnitřními závity a integrovaným magnetem</t>
  </si>
  <si>
    <t>-461477730</t>
  </si>
  <si>
    <t>Ostatní armatury filtry závitové PN 30 do 110°C přímé s vnitřními závity a integrovaným magnetem G 1 1/4</t>
  </si>
  <si>
    <t>https://podminky.urs.cz/item/CS_URS_2023_02/734291275</t>
  </si>
  <si>
    <t>734292714</t>
  </si>
  <si>
    <t>Kohout kulový přímý G 3/4 PN 42 do 185°C vnitřní závit</t>
  </si>
  <si>
    <t>-121197662</t>
  </si>
  <si>
    <t>Ostatní armatury kulové kohouty PN 42 do 185°C přímé vnitřní závit G 3/4</t>
  </si>
  <si>
    <t>https://podminky.urs.cz/item/CS_URS_2023_02/734292714</t>
  </si>
  <si>
    <t>734292715</t>
  </si>
  <si>
    <t>Kohout kulový přímý G 1 PN 42 do 185°C vnitřní závit</t>
  </si>
  <si>
    <t>298526689</t>
  </si>
  <si>
    <t>Ostatní armatury kulové kohouty PN 42 do 185°C přímé vnitřní závit G 1</t>
  </si>
  <si>
    <t>https://podminky.urs.cz/item/CS_URS_2023_02/734292715</t>
  </si>
  <si>
    <t>734292716</t>
  </si>
  <si>
    <t>Kohout kulový přímý G 1 1/4 PN 42 do 185°C vnitřní závit</t>
  </si>
  <si>
    <t>-1868870648</t>
  </si>
  <si>
    <t>Ostatní armatury kulové kohouty PN 42 do 185°C přímé vnitřní závit G 1 1/4</t>
  </si>
  <si>
    <t>https://podminky.urs.cz/item/CS_URS_2023_02/734292716</t>
  </si>
  <si>
    <t>4+4+2</t>
  </si>
  <si>
    <t>734411102</t>
  </si>
  <si>
    <t>Teploměr technický s pevným stonkem a jímkou zadní připojení průměr 63 mm délky 75 mm</t>
  </si>
  <si>
    <t>1214379733</t>
  </si>
  <si>
    <t>Teploměry technické s pevným stonkem a jímkou zadní připojení (axiální) průměr 63 mm délka stonku 75 mm</t>
  </si>
  <si>
    <t>https://podminky.urs.cz/item/CS_URS_2023_02/734411102</t>
  </si>
  <si>
    <t>2+2+2+2</t>
  </si>
  <si>
    <t>734421111</t>
  </si>
  <si>
    <t>Tlakoměr s pevným stonkem a zpětnou klapkou tlak 0-16 bar průměr 50 mm zadní připojení</t>
  </si>
  <si>
    <t>-585873221</t>
  </si>
  <si>
    <t>Tlakoměry s pevným stonkem a zpětnou klapkou zadní připojení (axiální) tlaku 0–16 bar průměru 50 mm</t>
  </si>
  <si>
    <t>https://podminky.urs.cz/item/CS_URS_2023_02/734421111</t>
  </si>
  <si>
    <t>734494212</t>
  </si>
  <si>
    <t>Návarek s trubkovým závitem G 3/8</t>
  </si>
  <si>
    <t>271409695</t>
  </si>
  <si>
    <t>Měřicí armatury návarky s trubkovým závitem G 3/8</t>
  </si>
  <si>
    <t>https://podminky.urs.cz/item/CS_URS_2023_02/734494212</t>
  </si>
  <si>
    <t xml:space="preserve">Poznámka k souboru cen:_x000d_
1. V cenách -9211 až -9213 je započtena montáž návarků přivařením; jejich dodávka se oceňuje ve specifikaci pouze v případech, kdy návarky nejsou součástí dodávky zařízení. </t>
  </si>
  <si>
    <t>734494213</t>
  </si>
  <si>
    <t>Návarek s trubkovým závitem G 1/2</t>
  </si>
  <si>
    <t>-1490338249</t>
  </si>
  <si>
    <t>Měřicí armatury návarky s trubkovým závitem G 1/2</t>
  </si>
  <si>
    <t>https://podminky.urs.cz/item/CS_URS_2023_02/734494213</t>
  </si>
  <si>
    <t>RGL.9109</t>
  </si>
  <si>
    <t>Čidlo teplotní Pt1000 do jímky s kabelem 4 m</t>
  </si>
  <si>
    <t>-486220039</t>
  </si>
  <si>
    <t>998734101</t>
  </si>
  <si>
    <t>Přesun hmot tonážní pro armatury v objektech v do 6 m</t>
  </si>
  <si>
    <t>1569372316</t>
  </si>
  <si>
    <t xml:space="preserve">Přesun hmot pro armatury  stanovený z hmotnosti přesunovaného materiálu vodorovná dopravní vzdálenost do 50 m v objektech výšky do 6 m</t>
  </si>
  <si>
    <t>https://podminky.urs.cz/item/CS_URS_2023_02/998734101</t>
  </si>
  <si>
    <t>735</t>
  </si>
  <si>
    <t>Ústřední vytápění - otopná tělesa</t>
  </si>
  <si>
    <t>735152293</t>
  </si>
  <si>
    <t>Otopné těleso panelové VK jednodeskové 1 přídavná přestupní plocha výška/délka 900/600 mm výkon 836 W</t>
  </si>
  <si>
    <t>-865002235</t>
  </si>
  <si>
    <t>Otopná tělesa panelová VK jednodesková PN 1,0 MPa, T do 110°C s jednou přídavnou přestupní plochou výšky tělesa 900 mm stavební délky / výkonu 600 mm / 836 W</t>
  </si>
  <si>
    <t>https://podminky.urs.cz/item/CS_URS_2023_02/735152293</t>
  </si>
  <si>
    <t>735152296</t>
  </si>
  <si>
    <t>Otopné těleso panelové VK jednodeskové 1 přídavná přestupní plocha výška/délka 900/900 mm výkon 1255W</t>
  </si>
  <si>
    <t>-1678717235</t>
  </si>
  <si>
    <t>Otopná tělesa panelová VK jednodesková PN 1,0 MPa, T do 110°C s jednou přídavnou přestupní plochou výšky tělesa 900 mm stavební délky / výkonu 900 mm / 1255 W</t>
  </si>
  <si>
    <t>https://podminky.urs.cz/item/CS_URS_2023_02/735152296</t>
  </si>
  <si>
    <t>735152597</t>
  </si>
  <si>
    <t>Otopné těleso panelové VK dvoudeskové 2 přídavné přestupní plochy výška/délka 900/1000 mm výkon 2313 W</t>
  </si>
  <si>
    <t>-1651642837</t>
  </si>
  <si>
    <t>Otopná tělesa panelová VK dvoudesková PN 1,0 MPa, T do 110°C se dvěma přídavnými přestupními plochami výšky tělesa 900 mm stavební délky / výkonu 1000 mm / 2313 W</t>
  </si>
  <si>
    <t>https://podminky.urs.cz/item/CS_URS_2023_02/735152597</t>
  </si>
  <si>
    <t>735152698</t>
  </si>
  <si>
    <t>Otopné těleso panelové VK třídeskové 3 přídavné přestupní plochy výška/délka 900/1100 mm výkon 3661 W</t>
  </si>
  <si>
    <t>974969391</t>
  </si>
  <si>
    <t>Otopná tělesa panelová VK třídesková PN 1,0 MPa, T do 110°C se třemi přídavnými přestupními plochami výšky tělesa 900 mm stavební délky / výkonu 1100 mm / 3661 W</t>
  </si>
  <si>
    <t>https://podminky.urs.cz/item/CS_URS_2023_02/735152698</t>
  </si>
  <si>
    <t>73516426R1</t>
  </si>
  <si>
    <t>Otopné těleso trubkové elektrické přímotopné výška/délka 1500/500 mm</t>
  </si>
  <si>
    <t>-893114026</t>
  </si>
  <si>
    <t>Otopná tělesa trubková přímotopná elektrická na stěnu výšky tělesa 1500 mm, délky 500 mm
včetně el.patrony</t>
  </si>
  <si>
    <t>735191910</t>
  </si>
  <si>
    <t>Napuštění vody do otopných těles</t>
  </si>
  <si>
    <t>-333778014</t>
  </si>
  <si>
    <t xml:space="preserve">Ostatní opravy otopných těles  napuštění vody do otopného systému včetně potrubí (bez kotle a ohříváků) otopných těles</t>
  </si>
  <si>
    <t>https://podminky.urs.cz/item/CS_URS_2023_02/735191910</t>
  </si>
  <si>
    <t xml:space="preserve">Poznámka k souboru cen:_x000d_
1. Cenami -1914 a -1915 se oceňuje osazení sestavených otopných těles na nové konzoly; jejich případné sestavení se oceňuje příslušnými cenami souborů cen 735 11- . . Opravy otopných těles litinových a 735 12- . . Opravy otopných těles ocelových. 2. Cenami -2911 až -2932 se oceňuje osazení otopných těles na původní konzoly. </t>
  </si>
  <si>
    <t>73551101R1</t>
  </si>
  <si>
    <t>Podlahové vytápění - rozvodné potrubí polyethylen PE-Xa 16x2,0 mm pro systémovou desku rozteč 150 mm</t>
  </si>
  <si>
    <t>630514025</t>
  </si>
  <si>
    <t>Trubkové teplovodní podlahové vytápění rozvod v systémové desce potrubí polyethylen PE-Xa rozvodné potrubí 16x2 mm, rozteč 150 mm</t>
  </si>
  <si>
    <t>490+630</t>
  </si>
  <si>
    <t>735511026</t>
  </si>
  <si>
    <t>Podlahové vytápění - systémová deska s kombinovanou tepelnou a kročejovou izolací celkové výšky 31 mm</t>
  </si>
  <si>
    <t>-310373747</t>
  </si>
  <si>
    <t>Trubkové teplovodní podlahové vytápění rozvod v systémové desce systémová deska s tepelnou izolací, celkové výšky 31 mm</t>
  </si>
  <si>
    <t>https://podminky.urs.cz/item/CS_URS_2023_02/735511026</t>
  </si>
  <si>
    <t xml:space="preserve">Poznámka k souboru cen:_x000d_
1. Montáž tepelné izolace se oceňuje cenou 713 12-1... </t>
  </si>
  <si>
    <t>40+10+10+35+20+5+5+5+5+5+5+20+15</t>
  </si>
  <si>
    <t>735511062</t>
  </si>
  <si>
    <t>Podlahové vytápění - obvodový dilatační pás samolepící s folií</t>
  </si>
  <si>
    <t>1056871416</t>
  </si>
  <si>
    <t>Trubkové teplovodní podlahové vytápění doplňkové prvky okrajový izolační pruh</t>
  </si>
  <si>
    <t>https://podminky.urs.cz/item/CS_URS_2023_02/735511062</t>
  </si>
  <si>
    <t>14+14+13+18+18+22+18+18+18+18+15+16+18</t>
  </si>
  <si>
    <t>735511063</t>
  </si>
  <si>
    <t>Podlahové vytápění - ochranná trubka potrubí podlahového topení</t>
  </si>
  <si>
    <t>-618812596</t>
  </si>
  <si>
    <t>Trubkové teplovodní podlahové vytápění doplňkové prvky ochranná trubka</t>
  </si>
  <si>
    <t>https://podminky.urs.cz/item/CS_URS_2023_02/735511063</t>
  </si>
  <si>
    <t>735511064</t>
  </si>
  <si>
    <t>Podlahové vytápění - středový (spárový) dilatační profil</t>
  </si>
  <si>
    <t>1402858121</t>
  </si>
  <si>
    <t>Trubkové teplovodní podlahové vytápění doplňkové prvky spárový (dilatační) profil</t>
  </si>
  <si>
    <t>https://podminky.urs.cz/item/CS_URS_2023_02/735511064</t>
  </si>
  <si>
    <t>735511085R1</t>
  </si>
  <si>
    <t>Podlahové vytápění - rozdělovač mosazný s průtokoměry šestiokruhový s automat.reg.průtoku</t>
  </si>
  <si>
    <t>1288006072</t>
  </si>
  <si>
    <t>Trubkové teplovodní podlahové vytápění rozdělovače mosazné s průtokoměry šestiokruhové s automat.reg.průtoku</t>
  </si>
  <si>
    <t>735511086R2</t>
  </si>
  <si>
    <t>Podlahové vytápění - rozdělovač mosazný s průtokoměry sedmiokruhový s automat.reg.průtoku</t>
  </si>
  <si>
    <t>641624677</t>
  </si>
  <si>
    <t>Trubkové teplovodní podlahové vytápění rozdělovače mosazné s průtokoměry sedmiokruhové s automat.reg.průtoku</t>
  </si>
  <si>
    <t>735511123</t>
  </si>
  <si>
    <t>Podlahové vytápění - skříň nástěnná pro rozdělovač s 6-9 okruhy</t>
  </si>
  <si>
    <t>-427840496</t>
  </si>
  <si>
    <t>Trubkové teplovodní podlahové vytápění skříně rozdělovače na omítku, pro rozdělovač s počtem okruhů 6-9</t>
  </si>
  <si>
    <t>https://podminky.urs.cz/item/CS_URS_2023_02/735511123</t>
  </si>
  <si>
    <t>735511137</t>
  </si>
  <si>
    <t>Podlahové vytápění - svěrné šroubení se závitem EK 3/4" pro připojení potrubí 16x2,0 mm na rozdělovač</t>
  </si>
  <si>
    <t>684180670</t>
  </si>
  <si>
    <t>Trubkové teplovodní podlahové vytápění připojovací šroubení rozdělovače, potrubí 16x2,0 mm</t>
  </si>
  <si>
    <t>https://podminky.urs.cz/item/CS_URS_2023_02/735511137</t>
  </si>
  <si>
    <t>(6+7)*2</t>
  </si>
  <si>
    <t>GCM.R259X007</t>
  </si>
  <si>
    <t>Kulový kohout se šroubením, vnitřní x vnější, vrtulka, R259D, 1" x 1"</t>
  </si>
  <si>
    <t>1862267018</t>
  </si>
  <si>
    <t>735511143</t>
  </si>
  <si>
    <t>Podlahové vytápění - elektrotermická hlavice (termopohon)</t>
  </si>
  <si>
    <t>-167558563</t>
  </si>
  <si>
    <t>Trubkové teplovodní podlahové vytápění regulační zařízení elektrotermická hlavice</t>
  </si>
  <si>
    <t>https://podminky.urs.cz/item/CS_URS_2023_02/735511143</t>
  </si>
  <si>
    <t>735511144</t>
  </si>
  <si>
    <t>Podlahové topení - elektronický rozvaděč pro připojení max 6 prostorových termostatů</t>
  </si>
  <si>
    <t>-1843398334</t>
  </si>
  <si>
    <t>Trubkové teplovodní podlahové vytápění regulační zařízení elektronický rozvaděč</t>
  </si>
  <si>
    <t>https://podminky.urs.cz/item/CS_URS_2023_02/735511144</t>
  </si>
  <si>
    <t>24552540</t>
  </si>
  <si>
    <t>plastifikátor do betonu pro podlahové topení</t>
  </si>
  <si>
    <t>-369331181</t>
  </si>
  <si>
    <t>73519191R1</t>
  </si>
  <si>
    <t>Montáž automatického doplňovacího a plnicího zařízení, změkčovací patrony pro topné a chladicí soustavy</t>
  </si>
  <si>
    <t>-76335867</t>
  </si>
  <si>
    <t>541xvp25</t>
  </si>
  <si>
    <t>Automatické doplňovací a plnicí zařízení pro topné a chladicí soustavy</t>
  </si>
  <si>
    <t>-580427396</t>
  </si>
  <si>
    <t xml:space="preserve">Automatické doplňovací a plnicí zařízení pro topné a chladicí soustavy
např. Reflex Fillcontrol Plus Compact
Sestává z uzavírací armatury, systémového oddělovače zkontrolovaného DVGW (BA) dle DIN EN 12729, filtru, tlakového čidla, kulového kohoutu s pohonem, redukčního ventilu s kontrolním manometrem a mikroprocesorového řízení. Všechny komponenty jsou snadno přístupné a nenáročné na místo, jsou integrovány do krytu. 
Včetně externího tlakového čidla FE - kombinace s Fillsoftem -  aby bylo možné změřit potřebný doplňovací tlak</t>
  </si>
  <si>
    <t>541xvp26</t>
  </si>
  <si>
    <t>Armatura pro úpravu vody k doplňování topné vody</t>
  </si>
  <si>
    <t>93938070</t>
  </si>
  <si>
    <t>Armatura pro úpravu vody k doplňování topné vody dle VDI 2035
kapacita patrony pro změkčení (zelená) 6000 lx°dH
včetně uzavírání, vzorkovacího kohoutu a segmentového šroubení</t>
  </si>
  <si>
    <t>998735101</t>
  </si>
  <si>
    <t>Přesun hmot tonážní pro otopná tělesa v objektech v do 6 m</t>
  </si>
  <si>
    <t>-49583185</t>
  </si>
  <si>
    <t xml:space="preserve">Přesun hmot pro otopná tělesa  stanovený z hmotnosti přesunovaného materiálu vodorovná dopravní vzdálenost do 50 m v objektech výšky do 6 m</t>
  </si>
  <si>
    <t>https://podminky.urs.cz/item/CS_URS_2023_02/998735101</t>
  </si>
  <si>
    <t>741</t>
  </si>
  <si>
    <t>Elektroinstalace - silnoproud</t>
  </si>
  <si>
    <t>741110511</t>
  </si>
  <si>
    <t>Montáž lišta a kanálek vkládací šířky do 60 mm s víčkem</t>
  </si>
  <si>
    <t>438626450</t>
  </si>
  <si>
    <t>Montáž lišt a kanálků elektroinstalačních se spojkami, ohyby a rohy a s nasunutím do krabic vkládacích s víčkem, šířky do 60 mm</t>
  </si>
  <si>
    <t>https://podminky.urs.cz/item/CS_URS_2023_02/741110511</t>
  </si>
  <si>
    <t>34571002</t>
  </si>
  <si>
    <t>lišta elektroinstalační hranatá PVC 60x40mm</t>
  </si>
  <si>
    <t>773405546</t>
  </si>
  <si>
    <t>741122122</t>
  </si>
  <si>
    <t>Montáž kabel Cu plný kulatý žíla 3x1,5 až 6 mm2 zatažený v trubkách (např. CYKY)</t>
  </si>
  <si>
    <t>454499273</t>
  </si>
  <si>
    <t>Montáž kabelů měděných bez ukončení uložených v trubkách zatažených plných kulatých nebo bezhalogenových (např. CYKY) počtu a průřezu žil 3x1,5 až 6 mm2</t>
  </si>
  <si>
    <t>https://podminky.urs.cz/item/CS_URS_2023_02/741122122</t>
  </si>
  <si>
    <t>34111030</t>
  </si>
  <si>
    <t>kabel instalační jádro Cu plné izolace PVC plášť PVC 450/750V (CYKY) 3x1,5mm2</t>
  </si>
  <si>
    <t>1068810284</t>
  </si>
  <si>
    <t>741122131</t>
  </si>
  <si>
    <t>Montáž kabel Cu plný kulatý žíla 4x1,5 až 4 mm2 zatažený v trubkách (např. CYKY)</t>
  </si>
  <si>
    <t>-1650464555</t>
  </si>
  <si>
    <t>Montáž kabelů měděných bez ukončení uložených v trubkách zatažených plných kulatých nebo bezhalogenových (např. CYKY) počtu a průřezu žil 4x1,5 až 4 mm2</t>
  </si>
  <si>
    <t>https://podminky.urs.cz/item/CS_URS_2023_02/741122131</t>
  </si>
  <si>
    <t>34111060</t>
  </si>
  <si>
    <t>kabel instalační jádro Cu plné izolace PVC plášť PVC 450/750V (CYKY) 4x1,5mm2</t>
  </si>
  <si>
    <t>-171329172</t>
  </si>
  <si>
    <t>10+10+10</t>
  </si>
  <si>
    <t>741124703</t>
  </si>
  <si>
    <t>Montáž kabel Cu stíněný ovládací žíly 2 až 19x1 mm2 uložený volně (např. JYTY)</t>
  </si>
  <si>
    <t>1400640203</t>
  </si>
  <si>
    <t>Montáž kabelů měděných ovládacích bez ukončení uložených volně stíněných ovládacích s plným jádrem (např. JYTY) počtu a průměru žil 2 až 19x1 mm2</t>
  </si>
  <si>
    <t>https://podminky.urs.cz/item/CS_URS_2023_02/741124703</t>
  </si>
  <si>
    <t>34143154</t>
  </si>
  <si>
    <t>kabel ovládací flexibilní stíněný Cu opletením jádro Cu lanované izolace PVC plášť PVC 300/500V (CMFM) 2x1,00mm2</t>
  </si>
  <si>
    <t>384738462</t>
  </si>
  <si>
    <t>80+120+80+10</t>
  </si>
  <si>
    <t>34121233</t>
  </si>
  <si>
    <t>kabel sdělovací stíněný laminovanou Al fólií s příložným Cu drátem jádro Cu plné izolace PVC plášť PVC 300V (J-Y(St)Y…Lg) 2x2x0,8mm2</t>
  </si>
  <si>
    <t>1723499227</t>
  </si>
  <si>
    <t>741130111</t>
  </si>
  <si>
    <t>Ukončení šňůra 2x0,35 až 4 mm2 se zapojením</t>
  </si>
  <si>
    <t>-1696205113</t>
  </si>
  <si>
    <t>Ukončení šnůř se zapojením počtu a průřezu žil 2x0,35 až 4 mm2</t>
  </si>
  <si>
    <t>https://podminky.urs.cz/item/CS_URS_2023_02/741130111</t>
  </si>
  <si>
    <t>741132103</t>
  </si>
  <si>
    <t>Ukončení kabelů 3x1,5 až 4 mm2 smršťovací záklopkou nebo páskem bez letování</t>
  </si>
  <si>
    <t>1775674254</t>
  </si>
  <si>
    <t>Ukončení kabelů smršťovací záklopkou nebo páskou se zapojením bez letování, počtu a průřezu žil 3x1,5 až 4 mm2</t>
  </si>
  <si>
    <t>https://podminky.urs.cz/item/CS_URS_2023_02/741132103</t>
  </si>
  <si>
    <t>741132128</t>
  </si>
  <si>
    <t>Ukončení kabelů 4x1,5 až 4 mm2 smršťovací záklopkou nebo páskem bez letování</t>
  </si>
  <si>
    <t>2091432092</t>
  </si>
  <si>
    <t>Ukončení kabelů smršťovací záklopkou nebo páskou se zapojením bez letování, počtu a průřezu žil 4x1,5 až 4 mm2</t>
  </si>
  <si>
    <t>https://podminky.urs.cz/item/CS_URS_2023_02/741132128</t>
  </si>
  <si>
    <t>998741101</t>
  </si>
  <si>
    <t>Přesun hmot tonážní pro silnoproud v objektech v do 6 m</t>
  </si>
  <si>
    <t>-1065072995</t>
  </si>
  <si>
    <t>Přesun hmot pro silnoproud stanovený z hmotnosti přesunovaného materiálu vodorovná dopravní vzdálenost do 50 m v objektech výšky do 6 m</t>
  </si>
  <si>
    <t>https://podminky.urs.cz/item/CS_URS_2023_02/998741101</t>
  </si>
  <si>
    <t>OST</t>
  </si>
  <si>
    <t>Ostatní</t>
  </si>
  <si>
    <t>xOSTvp1</t>
  </si>
  <si>
    <t>Topná zkouška</t>
  </si>
  <si>
    <t>hod</t>
  </si>
  <si>
    <t>-2093840105</t>
  </si>
  <si>
    <t>xOSTvp2</t>
  </si>
  <si>
    <t>Výstupní revize všech instalovaných zařízení pro vytápění</t>
  </si>
  <si>
    <t>335695</t>
  </si>
  <si>
    <t>XOSTvp3</t>
  </si>
  <si>
    <t>Koordinace řemesel</t>
  </si>
  <si>
    <t>280683107</t>
  </si>
  <si>
    <t>XOSTvp4</t>
  </si>
  <si>
    <t>Zednické přípomoce, zřízení drážek a prostupů včetně zapravení</t>
  </si>
  <si>
    <t>630623122</t>
  </si>
  <si>
    <t>XOSTvp5</t>
  </si>
  <si>
    <t>Zaškolení obsluhy</t>
  </si>
  <si>
    <t>568524965</t>
  </si>
  <si>
    <t>XOSTvp6</t>
  </si>
  <si>
    <t>Zkušební provoz</t>
  </si>
  <si>
    <t>339836687</t>
  </si>
  <si>
    <t>Zkušební provoz
- spuštění a vyladění systému vytápění, MaR apod.</t>
  </si>
  <si>
    <t>XOSTvp7</t>
  </si>
  <si>
    <t>Náklady spojené s dopravou tepelného čerpadla na místo</t>
  </si>
  <si>
    <t>581053793</t>
  </si>
  <si>
    <t>XOSTvp8</t>
  </si>
  <si>
    <t>Kompletní zaregulování systému vytápění</t>
  </si>
  <si>
    <t>512</t>
  </si>
  <si>
    <t>-1354107693</t>
  </si>
  <si>
    <t>Zaregulování otopných těles pomocí přednastavení termostatického ventilu na základě výpočtu stupně přednastavení.
Kontrolní výpočet stupně přednastavení termostatického ventilu na základě skutečného provedení tras potrubí.</t>
  </si>
  <si>
    <t>01B - Zařízení vzduchotechniky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</si>
  <si>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B ZAŘÍZENÍ VZDUCHOTECHNIKY 1.4B.01 TECHNICKÁ ZPRÁVA – VZT PŘÍLOHA Č. 1 TABULKA VĚTRANÝCH MÍSTNOSTÍ 1.4B.02 PŮDORYS 1.NP – VZT 1.4B.03 STŘECHA – VZT 1.4B.04 ŘEZY – VZT</t>
  </si>
  <si>
    <t xml:space="preserve">    751-1 - VZT - Zařízení 1</t>
  </si>
  <si>
    <t xml:space="preserve">    751-2 - VZT - Zařízení 2</t>
  </si>
  <si>
    <t xml:space="preserve">    751-3 - VZT - Zařízení 3</t>
  </si>
  <si>
    <t xml:space="preserve">    751-4 - VZT - Zařízení 4</t>
  </si>
  <si>
    <t xml:space="preserve">    751-CH1 - CHL - Zařízení 1 kondenzační jednotka</t>
  </si>
  <si>
    <t xml:space="preserve">    OST - Ostatní</t>
  </si>
  <si>
    <t>751-1</t>
  </si>
  <si>
    <t>VZT - Zařízení 1</t>
  </si>
  <si>
    <t>751611141</t>
  </si>
  <si>
    <t>Montáž centrální vzduchotechnické jednotky s rekuperací tepla nástřešní s výměnou vzduchu do 5000 m3/h</t>
  </si>
  <si>
    <t>-452627115</t>
  </si>
  <si>
    <t>Montáž vzduchotechnické jednotky s rekuperací tepla centrální nástřešní s výměnou vzduchu do 5000 m3/h
POZOR!! Včetně dopravy na střechu objektu, např. Autojeřáb min. do výšky 14m.</t>
  </si>
  <si>
    <t>https://podminky.urs.cz/item/CS_URS_2023_02/751611141</t>
  </si>
  <si>
    <t>x1.01</t>
  </si>
  <si>
    <t>1.01 Vzduchotechnická jednotka s rekuperací tepla, elektro ohřevem a přímým výparníkem Vp=1000m3/h (250Pa); Vo=1000m3/h (250Pa)</t>
  </si>
  <si>
    <t>-1616702908</t>
  </si>
  <si>
    <t xml:space="preserve">1.01
Vzduchotechnická jednotka s rekuperací tepla, elektro ohřevem a přímým výparníkem
nástřešní provedení, ležaté provedení, vývody dle PD
Vp=1000m3/h (250Pa); Vo=1000m3/h (250Pa)
el. parametry: 230V, 20A, 4,52kW
el.ohřívač 3,6kW
přímý vyparník reverzibilní
ethernet
hmotnost: 750kg
Akustický výkon na plášti jednotky 62 [dB(A)] 
Akustický výkon sání 64 [dB(A)] 
Akustický výkon výtlak 76 [dB(A)] 
protiproudý rekuperační výměník, filtr přívod kazetový třída F7, filtr odtah kazetový třída M5, elektrický ohřívač, přímý chladič (chlazení/topení, reverzibilní), připojovací hrdla, pružné manžety, (by-passová klapka+ servopohon), vývod kondenzátu pr. 32/40 (nerez, vyhřívaný) včetně termostatu, podstavné nohy, systémová regulace pro jednotku vč. ethernet připojení, dotykový barevný ovládací panel
Jednotka splňuje ErP (Ecodesign) - nařízení EU 1253/2014, aktuální platné.
+ systém kotvení VZT jednotky
Systémová regulace pro řízení s možností připojení do nadřazeného systému (ModBus)
Jedná se o jednotný systém VZT jednotky, regulace a regulačních boxů. 
Při realizaci bude jednotný systém vyžadován!
</t>
  </si>
  <si>
    <t>751344114</t>
  </si>
  <si>
    <t>Montáž tlumiče hluku pro kruhové potrubí D přes 300 do 400 mm</t>
  </si>
  <si>
    <t>-1102482819</t>
  </si>
  <si>
    <t>Montáž tlumičů hluku pro kruhové potrubí, průměru přes 300 do 400 mm</t>
  </si>
  <si>
    <t>https://podminky.urs.cz/item/CS_URS_2023_02/751344114</t>
  </si>
  <si>
    <t>x1.02</t>
  </si>
  <si>
    <t>tlumič hluku kruhový Pz, D 315mm, l=1500mm</t>
  </si>
  <si>
    <t>-323643857</t>
  </si>
  <si>
    <t>tlumič hluku kruhový s děrovaným plechem Pz, D 315mm, l=1500mm
průtok vzduchu 1000m3/h
připojení na SPIRO
celková délka tlumiče 1700mm
hmotnost 34,8 kg</t>
  </si>
  <si>
    <t>751526751</t>
  </si>
  <si>
    <t>Montáž protidešťové stříšky nebo výfukové hlavice do plastového potrubí kruhové bez příruby D přes 300 do 400 mm</t>
  </si>
  <si>
    <t>562109379</t>
  </si>
  <si>
    <t>Montáž protidešťové stříšky nebo výfukové hlavice do plastového potrubí kruhové bez příruby, průměru přes 300 do 400 mm</t>
  </si>
  <si>
    <t>https://podminky.urs.cz/item/CS_URS_2023_02/751526751</t>
  </si>
  <si>
    <t>x1.03</t>
  </si>
  <si>
    <t>Výfukový díl prům. 315mm se sítí proti vniknutí ptactva - pozink.</t>
  </si>
  <si>
    <t>-448790777</t>
  </si>
  <si>
    <t>1.03 Výfukový díl 600x500mm se sítí proti vniknutí ptactva - pozink.</t>
  </si>
  <si>
    <t>x1.04</t>
  </si>
  <si>
    <t>Sací díl 600x500mm se sítí proti vniknutí ptactva - pozink.</t>
  </si>
  <si>
    <t>-796125927</t>
  </si>
  <si>
    <t>1.04 Sací díl 600x500mm se sítí proti vniknutí ptactva - pozink.</t>
  </si>
  <si>
    <t>751514679</t>
  </si>
  <si>
    <t>Montáž škrtící klapky nebo zpětné klapky do plechového potrubí kruhové bez příruby D přes 100 do 200 mm</t>
  </si>
  <si>
    <t>-97361200</t>
  </si>
  <si>
    <t xml:space="preserve">Montáž škrtící klapky nebo zpětné klapky do plechového potrubí  kruhové bez příruby, průměru přes 100 do 200 mm</t>
  </si>
  <si>
    <t>https://podminky.urs.cz/item/CS_URS_2023_02/751514679</t>
  </si>
  <si>
    <t>42971002x</t>
  </si>
  <si>
    <t>klapka kruhová uzavírací Pz D 100mm</t>
  </si>
  <si>
    <t>290255907</t>
  </si>
  <si>
    <t>1.5
klapka kruhová uzavírací Pz D 100mm</t>
  </si>
  <si>
    <t>42971003x</t>
  </si>
  <si>
    <t>klapka kruhová uzavírací Pz D 125mm</t>
  </si>
  <si>
    <t>-792756791</t>
  </si>
  <si>
    <t>1.6
klapka kruhová uzavírací Pz D 125mm</t>
  </si>
  <si>
    <t>42971004x</t>
  </si>
  <si>
    <t>klapka kruhová uzavírací Pz D 140mm</t>
  </si>
  <si>
    <t>289560722</t>
  </si>
  <si>
    <t>1.7
klapka kruhová uzavírací Pz D 140mm</t>
  </si>
  <si>
    <t>751322131</t>
  </si>
  <si>
    <t>Montáž anemostatu čtvercového vířivého se skříní do 0,100 m2</t>
  </si>
  <si>
    <t>-1764858184</t>
  </si>
  <si>
    <t>Montáž talířových ventilů, anemostatů, dýz anemostatu čtvercového vířivého se skříní, průřezu do 0,100 m2</t>
  </si>
  <si>
    <t>https://podminky.urs.cz/item/CS_URS_2023_02/751322131</t>
  </si>
  <si>
    <t>x1.08</t>
  </si>
  <si>
    <t>anemostat vířivý pro přívod/odvod vzduchu čtvercový ocelový bílý 300x300mm 8 lamel</t>
  </si>
  <si>
    <t>-906006275</t>
  </si>
  <si>
    <t>1.8 anemostat vířivý pro přívod/odvod vzduchu čtvercový ocelový bílý 300x300mm 8 lamel
včetně boxu</t>
  </si>
  <si>
    <t>751322011</t>
  </si>
  <si>
    <t>Montáž talířového ventilu D do 100 mm</t>
  </si>
  <si>
    <t>849056040</t>
  </si>
  <si>
    <t xml:space="preserve">Montáž talířových ventilů, anemostatů, dýz  talířového ventilu, průměru do 100 mm</t>
  </si>
  <si>
    <t>https://podminky.urs.cz/item/CS_URS_2023_02/751322011</t>
  </si>
  <si>
    <t>42972206x</t>
  </si>
  <si>
    <t>ventil talířový pro přívod vzduchu kovový D 100mm</t>
  </si>
  <si>
    <t>158623471</t>
  </si>
  <si>
    <t>1.09
ventil talířový pro přívod vzduchu kovový D 100mm</t>
  </si>
  <si>
    <t>42972212x</t>
  </si>
  <si>
    <t>ventil talířový pro odvod vzduchu kovový D 100mm</t>
  </si>
  <si>
    <t>-1327126659</t>
  </si>
  <si>
    <t>1.10
ventil talířový pro odvod vzduchu kovový D 100mm</t>
  </si>
  <si>
    <t>751322012</t>
  </si>
  <si>
    <t>Montáž talířového ventilu D přes 100 do 200 mm</t>
  </si>
  <si>
    <t>726170021</t>
  </si>
  <si>
    <t xml:space="preserve">Montáž talířových ventilů, anemostatů, dýz  talířového ventilu, průměru přes 100 do 200 mm</t>
  </si>
  <si>
    <t>https://podminky.urs.cz/item/CS_URS_2023_02/751322012</t>
  </si>
  <si>
    <t>42972213x</t>
  </si>
  <si>
    <t>talířový ventil pro odvod vzduchu kovový D 125mm</t>
  </si>
  <si>
    <t>908436621</t>
  </si>
  <si>
    <t>1.11
talířový ventil pro odvod vzduchu kovový D 125mm</t>
  </si>
  <si>
    <t>751398023</t>
  </si>
  <si>
    <t>Montáž větrací mřížky stěnové přes 0,100 do 0,150 m2</t>
  </si>
  <si>
    <t>-36039700</t>
  </si>
  <si>
    <t>Montáž ostatních zařízení větrací mřížky stěnové, průřezu přes 0,100 do 0,150 m2</t>
  </si>
  <si>
    <t>https://podminky.urs.cz/item/CS_URS_2023_02/751398023</t>
  </si>
  <si>
    <t>42972306</t>
  </si>
  <si>
    <t>mřížka stěnová otevřená jednořadá kovová úhel lamel 0° 400x200mm</t>
  </si>
  <si>
    <t>549046564</t>
  </si>
  <si>
    <t>1.12
mřížka stěnová otevřená jednořadá kovová úhel lamel 0° 400x200mm</t>
  </si>
  <si>
    <t>751510041</t>
  </si>
  <si>
    <t>Vzduchotechnické potrubí z pozinkovaného plechu kruhové spirálně vinutá trouba bez příruby D do 100 mm</t>
  </si>
  <si>
    <t>103340392</t>
  </si>
  <si>
    <t>Vzduchotechnické potrubí z pozinkovaného plechu kruhové, trouba spirálně vinutá bez příruby, průměru do 100 mm</t>
  </si>
  <si>
    <t>https://podminky.urs.cz/item/CS_URS_2023_02/751510041</t>
  </si>
  <si>
    <t>SPIRO 100; 5,62% tvarovek</t>
  </si>
  <si>
    <t>1,1*6,88</t>
  </si>
  <si>
    <t>751510042</t>
  </si>
  <si>
    <t>Vzduchotechnické potrubí z pozinkovaného plechu kruhové spirálně vinutá trouba bez příruby D přes 100 do 200 mm</t>
  </si>
  <si>
    <t>696505265</t>
  </si>
  <si>
    <t>Vzduchotechnické potrubí z pozinkovaného plechu kruhové, trouba spirálně vinutá bez příruby, průměru přes 100 do 200 mm</t>
  </si>
  <si>
    <t>https://podminky.urs.cz/item/CS_URS_2023_02/751510042</t>
  </si>
  <si>
    <t>SPIRO 125; 8,62% tvarovek</t>
  </si>
  <si>
    <t>1,1*14,3</t>
  </si>
  <si>
    <t>SPIRO 140; 13,83% tvarovek</t>
  </si>
  <si>
    <t>1,1*23,18</t>
  </si>
  <si>
    <t>SPIRO 180; 10,06% tvarovek</t>
  </si>
  <si>
    <t>1,1*10,14</t>
  </si>
  <si>
    <t>SPIRO 200; 11,37% tvarovek</t>
  </si>
  <si>
    <t>1,1*17,64</t>
  </si>
  <si>
    <t>751510043</t>
  </si>
  <si>
    <t>Vzduchotechnické potrubí z pozinkovaného plechu kruhové spirálně vinutá trouba bez příruby D přes 200 do 300 mm</t>
  </si>
  <si>
    <t>161417204</t>
  </si>
  <si>
    <t>Vzduchotechnické potrubí z pozinkovaného plechu kruhové, trouba spirálně vinutá bez příruby, průměru přes 200 do 300 mm</t>
  </si>
  <si>
    <t>https://podminky.urs.cz/item/CS_URS_2023_02/751510043</t>
  </si>
  <si>
    <t>SPIRO 225; 16,34% tvarovek</t>
  </si>
  <si>
    <t>1,1*1,77</t>
  </si>
  <si>
    <t>SPIRO 250; 34,71% tvarovek</t>
  </si>
  <si>
    <t>1,1*3,97</t>
  </si>
  <si>
    <t>SPIRO 315; 26,53% tvarovek</t>
  </si>
  <si>
    <t>1,1*8</t>
  </si>
  <si>
    <t>751537146</t>
  </si>
  <si>
    <t>Montáž potrubí kruhového ohebného tepelně a zvukově izolovaného Al hadice D přes 100 do 150 mm</t>
  </si>
  <si>
    <t>1563934223</t>
  </si>
  <si>
    <t>Montáž potrubí ohebného kruhového izolovaného minerální vatou Al hadice (izolace tepelná i hluková), průměru přes 100 do 150 mm</t>
  </si>
  <si>
    <t>https://podminky.urs.cz/item/CS_URS_2023_02/751537146</t>
  </si>
  <si>
    <t>42981729</t>
  </si>
  <si>
    <t>hadice ohebná z Al s tepelnou a hlukovou izolací 25mm, délka 10m D 102mm</t>
  </si>
  <si>
    <t>-76881600</t>
  </si>
  <si>
    <t>42981730</t>
  </si>
  <si>
    <t>hadice ohebná z Al s tepelnou a hlukovou izolací 25mm, délka 10m D 127mm</t>
  </si>
  <si>
    <t>-1811550377</t>
  </si>
  <si>
    <t>713411141</t>
  </si>
  <si>
    <t>Montáž izolace tepelné potrubí pásy nebo rohožemi s Al fólií staženými Al páskou 1x</t>
  </si>
  <si>
    <t>-1832250006</t>
  </si>
  <si>
    <t>Montáž izolace tepelné potrubí a ohybů pásy nebo rohožemi s povrchovou úpravou hliníkovou fólií připevněnými samolepící hliníkovou páskou potrubí jednovrstvá</t>
  </si>
  <si>
    <t>https://podminky.urs.cz/item/CS_URS_2023_02/713411141</t>
  </si>
  <si>
    <t>27127206</t>
  </si>
  <si>
    <t>izolace plošná kaučuková s metalickým povrchem samolepící tl 15mm</t>
  </si>
  <si>
    <t>-1713387247</t>
  </si>
  <si>
    <t>(Pi*(0,1+2*0,015+2*0)*7,6)</t>
  </si>
  <si>
    <t>(Pi*(0,2+2*0,015+2*0)*72)</t>
  </si>
  <si>
    <t>(Pi*(0,3+2*0,015+2*0)*7)</t>
  </si>
  <si>
    <t>1991774092</t>
  </si>
  <si>
    <t>63151672</t>
  </si>
  <si>
    <t>rohož izolační z minerální vlny lamelová s Al fólií 50-60kg/m3 tl 60mm</t>
  </si>
  <si>
    <t>1310819736</t>
  </si>
  <si>
    <t>(Pi*(0,315+2*0,06+2*0)*10)</t>
  </si>
  <si>
    <t>(Pi*(0,45+2*0,06+2*0)*6)</t>
  </si>
  <si>
    <t>713391144</t>
  </si>
  <si>
    <t>Montáž izolace tepelné těles Al oplechování otvorů plochy tvarové</t>
  </si>
  <si>
    <t>244155298</t>
  </si>
  <si>
    <t>Montáž izolace tepelné těles - doplňky a konstrukční součásti oplechování licích otvorů včetně zakrytí hliníkovým plechem ploch tvarových</t>
  </si>
  <si>
    <t>https://podminky.urs.cz/item/CS_URS_2023_02/713391144</t>
  </si>
  <si>
    <t>19420845</t>
  </si>
  <si>
    <t>plech Al hladký polotvrdý tl 1,50mm tabule</t>
  </si>
  <si>
    <t>-1311821968</t>
  </si>
  <si>
    <t>24,4*4,05 'Přepočtené koeficientem množství</t>
  </si>
  <si>
    <t>751691111</t>
  </si>
  <si>
    <t>Zaregulování systému vzduchotechnického zařízení - 1 koncový (distribuční) prvek</t>
  </si>
  <si>
    <t>-1810546128</t>
  </si>
  <si>
    <t>Zaregulování systému vzduchotechnického zařízení za 1 koncový (distribuční) prvek</t>
  </si>
  <si>
    <t>https://podminky.urs.cz/item/CS_URS_2023_02/751691111</t>
  </si>
  <si>
    <t>998751101</t>
  </si>
  <si>
    <t>Přesun hmot tonážní pro vzduchotechniku v objektech výšky do 12 m</t>
  </si>
  <si>
    <t>392383976</t>
  </si>
  <si>
    <t>Přesun hmot pro vzduchotechniku stanovený z hmotnosti přesunovaného materiálu vodorovná dopravní vzdálenost do 100 m v objektech výšky do 12 m</t>
  </si>
  <si>
    <t>https://podminky.urs.cz/item/CS_URS_2023_02/998751101</t>
  </si>
  <si>
    <t>751-2</t>
  </si>
  <si>
    <t>VZT - Zařízení 2</t>
  </si>
  <si>
    <t>751111131</t>
  </si>
  <si>
    <t>Montáž ventilátoru axiálního nízkotlakého potrubního základního D do 200 mm</t>
  </si>
  <si>
    <t>-650043092</t>
  </si>
  <si>
    <t>Montáž ventilátoru axiálního nízkotlakého potrubního základního, průměru do 200 mm</t>
  </si>
  <si>
    <t>https://podminky.urs.cz/item/CS_URS_2023_02/751111131</t>
  </si>
  <si>
    <t>42914527</t>
  </si>
  <si>
    <t>ventiláor axiální diagonální potrubní tříotáčkový plastový IP44 připojení D 160mm</t>
  </si>
  <si>
    <t>-1840045727</t>
  </si>
  <si>
    <t>2.01
ventiláor axiální diagonální potrubní tříotáčkový plastový IP44 připojení D 160mm</t>
  </si>
  <si>
    <t>2.01.02</t>
  </si>
  <si>
    <t xml:space="preserve">Pružná spojka pro pružné připojení ventilátoru na  potrubí</t>
  </si>
  <si>
    <t>-308022820</t>
  </si>
  <si>
    <t>-239697224</t>
  </si>
  <si>
    <t>2.02</t>
  </si>
  <si>
    <t>160 zpětná klapka</t>
  </si>
  <si>
    <t>-421878276</t>
  </si>
  <si>
    <t>751322012.1</t>
  </si>
  <si>
    <t>Mtž talířového ventilu D do 200 mm</t>
  </si>
  <si>
    <t>CS ÚRS 2021 01</t>
  </si>
  <si>
    <t>-1345684194</t>
  </si>
  <si>
    <t>https://podminky.urs.cz/item/CS_URS_2021_01/751322012.1</t>
  </si>
  <si>
    <t>42972213</t>
  </si>
  <si>
    <t>-1445157424</t>
  </si>
  <si>
    <t>2.3
talířový ventil pro odvod vzduchu kovový D 125mm</t>
  </si>
  <si>
    <t>42972207</t>
  </si>
  <si>
    <t>ventil talířový pro přívod vzduchu kovový D 125mm</t>
  </si>
  <si>
    <t>-1159769159</t>
  </si>
  <si>
    <t>2.4
ventil talířový pro přívod vzduchu kovový D 125mm</t>
  </si>
  <si>
    <t>751311113</t>
  </si>
  <si>
    <t>Montáž vyústi čtyřhranné do kruhového potrubí přes 0,080 do 0,150 m2</t>
  </si>
  <si>
    <t>-1294531095</t>
  </si>
  <si>
    <t>Montáž vyústi čtyřhranné do kruhového potrubí, průřezu přes 0,080 do 0,150 m2</t>
  </si>
  <si>
    <t>https://podminky.urs.cz/item/CS_URS_2023_02/751311113</t>
  </si>
  <si>
    <t>42973103x2</t>
  </si>
  <si>
    <t>výusť jednořadá do kruhového potrubí SPIRO s regulační klapkou Pz 1225x75mm</t>
  </si>
  <si>
    <t>29937666</t>
  </si>
  <si>
    <t>2.5
výusť jednořadá do kruhového potrubí SPIRO s regulační klapkou Pz 1225x75mm</t>
  </si>
  <si>
    <t>751398051</t>
  </si>
  <si>
    <t>Montáž protidešťové žaluzie nebo žaluziové klapky na čtyřhranné potrubí do 0,150 m2</t>
  </si>
  <si>
    <t>138929405</t>
  </si>
  <si>
    <t>Montáž ostatních zařízení protidešťové žaluzie nebo žaluziové klapky na čtyřhranné potrubí, průřezu do 0,150 m2</t>
  </si>
  <si>
    <t>https://podminky.urs.cz/item/CS_URS_2023_02/751398051</t>
  </si>
  <si>
    <t>42972915x2</t>
  </si>
  <si>
    <t>žaluzie protidešťová s pevnými lamelami, pozink, pro potrubí 200x200mm</t>
  </si>
  <si>
    <t>1170735097</t>
  </si>
  <si>
    <t>2.6
žaluzie protidešťová s pevnými lamelami, pozink, pro potrubí 200x200mm</t>
  </si>
  <si>
    <t>-165028053</t>
  </si>
  <si>
    <t>x2.07</t>
  </si>
  <si>
    <t>klapka kruhová regulační Pz D 160mm, servopohon 230 pod napětím OTEVŘENO</t>
  </si>
  <si>
    <t>275118865</t>
  </si>
  <si>
    <t xml:space="preserve">2.7
klapka kruhová regulační Pz D 160mm,  servopohon 230 pod napětím OTEVŘENO</t>
  </si>
  <si>
    <t>751510012</t>
  </si>
  <si>
    <t>Vzduchotechnické potrubí z pozinkovaného plechu čtyřhranné s přírubou průřezu přes 0,03 do 0,07 m2</t>
  </si>
  <si>
    <t>1030594150</t>
  </si>
  <si>
    <t>Vzduchotechnické potrubí z pozinkovaného plechu čtyřhranné s přírubou, průřezu přes 0,03 do 0,07 m2</t>
  </si>
  <si>
    <t>https://podminky.urs.cz/item/CS_URS_2023_02/751510012</t>
  </si>
  <si>
    <t>-1185234054</t>
  </si>
  <si>
    <t>SPIRO 125; 13,71% tvarovek</t>
  </si>
  <si>
    <t>1,1*7,16</t>
  </si>
  <si>
    <t>SPIRO 160; 14,16% tvarovek</t>
  </si>
  <si>
    <t>1,1*(6,95+7+7)</t>
  </si>
  <si>
    <t>713vp_iz0012</t>
  </si>
  <si>
    <t>Montáž izolace tepelné potrubí pásy nebo rohožemi</t>
  </si>
  <si>
    <t>-920520481</t>
  </si>
  <si>
    <t>1526584580</t>
  </si>
  <si>
    <t>(Pi*(0,16+2*0,015+2*0)*24)</t>
  </si>
  <si>
    <t>0,8</t>
  </si>
  <si>
    <t>998751101.1</t>
  </si>
  <si>
    <t>Přesun hmot tonážní pro vzduchotechniku v objektech v do 12 m</t>
  </si>
  <si>
    <t>CS ÚRS 2021 02</t>
  </si>
  <si>
    <t>-359566374</t>
  </si>
  <si>
    <t>https://podminky.urs.cz/item/CS_URS_2021_02/998751101.1</t>
  </si>
  <si>
    <t>751-3</t>
  </si>
  <si>
    <t>VZT - Zařízení 3</t>
  </si>
  <si>
    <t>751122113</t>
  </si>
  <si>
    <t>Mtž vent rad ntl potrubního základního do 0,210 m2</t>
  </si>
  <si>
    <t>843561728</t>
  </si>
  <si>
    <t xml:space="preserve">Montáž ventilátoru radiálního nízkotlakého  potrubního základního do čtyřhranného potrubí, průřezu přes 0,140 do 0,210 m2</t>
  </si>
  <si>
    <t>https://podminky.urs.cz/item/CS_URS_2023_02/751122113</t>
  </si>
  <si>
    <t>3.01</t>
  </si>
  <si>
    <t>potrubní radiální ventilátor 1500m3/h (250Pa)</t>
  </si>
  <si>
    <t>-1429123526</t>
  </si>
  <si>
    <t xml:space="preserve">radiální ventilátor na potrubí 500x300mm
 potrubní radiální ventilátor 1500m3/h (250Pa)
400V, 0,93kW, 1,77A
</t>
  </si>
  <si>
    <t>5.01.01</t>
  </si>
  <si>
    <t>pružná spojka 500x300mm</t>
  </si>
  <si>
    <t>-1322242358</t>
  </si>
  <si>
    <t>pružná spojka</t>
  </si>
  <si>
    <t>5.01.02</t>
  </si>
  <si>
    <t>regulátor otáček</t>
  </si>
  <si>
    <t>-1369950510</t>
  </si>
  <si>
    <t>751344122</t>
  </si>
  <si>
    <t>Mtž tlumiče hluku pro čtyřhranné potrubí do 0,300 m2</t>
  </si>
  <si>
    <t>1365585425</t>
  </si>
  <si>
    <t xml:space="preserve">Montáž tlumičů  hluku pro čtyřhranné potrubí, průřezu přes 0,150 do 0,300 m2</t>
  </si>
  <si>
    <t>https://podminky.urs.cz/item/CS_URS_2023_02/751344122</t>
  </si>
  <si>
    <t>3.02</t>
  </si>
  <si>
    <t>tlumič hluku 500x300x1000mm</t>
  </si>
  <si>
    <t>202222422</t>
  </si>
  <si>
    <t>751311092</t>
  </si>
  <si>
    <t>Montáž vyústi čtyřhranné do čtyřhranného potrubí přes 0,040 do 0,080 m2</t>
  </si>
  <si>
    <t>-1611499805</t>
  </si>
  <si>
    <t>Montáž vyústi čtyřhranné do čtyřhranného potrubí, průřezu přes 0,040 do 0,080 m2</t>
  </si>
  <si>
    <t>https://podminky.urs.cz/item/CS_URS_2023_02/751311092</t>
  </si>
  <si>
    <t>3.03</t>
  </si>
  <si>
    <t>jednořadá vyústka na čtyřhranné potrubí 560x140mm</t>
  </si>
  <si>
    <t>-1229120925</t>
  </si>
  <si>
    <t>jednořadá vyústka na čtyřhranné potrubí 560x140mm
1A 560x140</t>
  </si>
  <si>
    <t>751398052</t>
  </si>
  <si>
    <t>Mtž protidešťové žaluzie potrubí do 0,300 m2</t>
  </si>
  <si>
    <t>-649129210</t>
  </si>
  <si>
    <t xml:space="preserve">Montáž ostatních zařízení  protidešťové žaluzie nebo žaluziové klapky na čtyřhranné potrubí, průřezu přes 0,150 do 0,300 m2</t>
  </si>
  <si>
    <t>https://podminky.urs.cz/item/CS_URS_2023_02/751398052</t>
  </si>
  <si>
    <t>3.04</t>
  </si>
  <si>
    <t>žaluziová klapka samotížná 500x500mm</t>
  </si>
  <si>
    <t>1546073616</t>
  </si>
  <si>
    <t>žaluziová klapka samotížná přetlaková
hliník</t>
  </si>
  <si>
    <t>2016491103</t>
  </si>
  <si>
    <t>42973103x3</t>
  </si>
  <si>
    <t>-1410474743</t>
  </si>
  <si>
    <t>3.5
výusť jednořadá do kruhového potrubí SPIRO s regulační klapkou Pz 1225x75mm</t>
  </si>
  <si>
    <t>751510014</t>
  </si>
  <si>
    <t>Vzduchotechnické potrubí z pozinkovaného plechu čtyřhranné s přírubou průřezu přes 0,13 do 0,28 m2</t>
  </si>
  <si>
    <t>1617530828</t>
  </si>
  <si>
    <t>Vzduchotechnické potrubí z pozinkovaného plechu čtyřhranné s přírubou, průřezu přes 0,13 do 0,28 m2</t>
  </si>
  <si>
    <t>https://podminky.urs.cz/item/CS_URS_2023_02/751510014</t>
  </si>
  <si>
    <t>2044956714</t>
  </si>
  <si>
    <t>-820164586</t>
  </si>
  <si>
    <t>1826180050</t>
  </si>
  <si>
    <t>8,4</t>
  </si>
  <si>
    <t>(Pi*(0,16+2*0,015+2*0)*3)</t>
  </si>
  <si>
    <t>-1819190343</t>
  </si>
  <si>
    <t>751-4</t>
  </si>
  <si>
    <t>VZT - Zařízení 4</t>
  </si>
  <si>
    <t>751377012</t>
  </si>
  <si>
    <t>Montáž odsávacího zákrytu (digestoř) bytového komínového</t>
  </si>
  <si>
    <t>-1826148836</t>
  </si>
  <si>
    <t xml:space="preserve">Montáž odsávacích stropů, zákrytů  odsávacího zákrytu (digestoř) bytového komínového</t>
  </si>
  <si>
    <t>https://podminky.urs.cz/item/CS_URS_2023_02/751377012</t>
  </si>
  <si>
    <t>42958002</t>
  </si>
  <si>
    <t>odsavač par komínový (digestoř) nerez, max. výkon 370 m3/hod</t>
  </si>
  <si>
    <t>761691999</t>
  </si>
  <si>
    <t>4.1
odsavač par komínový (digestoř) nerez, max. výkon 370 m3/hod</t>
  </si>
  <si>
    <t>-2092398869</t>
  </si>
  <si>
    <t>4.02</t>
  </si>
  <si>
    <t>150 zpětná klapka</t>
  </si>
  <si>
    <t>-1700747325</t>
  </si>
  <si>
    <t>751510042.2</t>
  </si>
  <si>
    <t>Vzduchotechnické potrubí pozink kruhové spirálně vinuté D do 200 mm</t>
  </si>
  <si>
    <t>306174683</t>
  </si>
  <si>
    <t xml:space="preserve">Vzduchotechnické potrubí z pozinkovaného plechu  kruhové, trouba spirálně vinutá bez příruby, průměru přes 100 do 200 mm</t>
  </si>
  <si>
    <t>https://podminky.urs.cz/item/CS_URS_2021_02/751510042.2</t>
  </si>
  <si>
    <t>751398051.1</t>
  </si>
  <si>
    <t>Mtž protidešťové žaluzie potrubí do 0,150 m2</t>
  </si>
  <si>
    <t>1991656327</t>
  </si>
  <si>
    <t>https://podminky.urs.cz/item/CS_URS_2021_02/751398051.1</t>
  </si>
  <si>
    <t>42972915.1</t>
  </si>
  <si>
    <t>1838460009</t>
  </si>
  <si>
    <t>182818643</t>
  </si>
  <si>
    <t>631izol_001</t>
  </si>
  <si>
    <t xml:space="preserve">Tepelná izolace tl.15mm ALS -  z pěnového polyetylenu laminované hliníkovou fólií, samolepící</t>
  </si>
  <si>
    <t>-1096069375</t>
  </si>
  <si>
    <t>Nezasítěný pěnový polyetylen s uzavřenou buněčnou strukturou</t>
  </si>
  <si>
    <t>(Pi*(0,15+2*0,015+2*0)*4)</t>
  </si>
  <si>
    <t>-765171166</t>
  </si>
  <si>
    <t>751-CH1</t>
  </si>
  <si>
    <t>CHL - Zařízení 1 kondenzační jednotka</t>
  </si>
  <si>
    <t>751741111</t>
  </si>
  <si>
    <t>Montáž kompaktního chladiče - jednofázové napájení</t>
  </si>
  <si>
    <t>-1486447751</t>
  </si>
  <si>
    <t>Montáž chladiče kompaktního, napájení jednofázové</t>
  </si>
  <si>
    <t>https://podminky.urs.cz/item/CS_URS_2023_02/751741111</t>
  </si>
  <si>
    <t>xCH1.1.1</t>
  </si>
  <si>
    <t>Venkovní kondenzační jednotka (chlazení 3,4 kW, 230V)</t>
  </si>
  <si>
    <t>-752847917</t>
  </si>
  <si>
    <t>Zdroj chladu pro VZT jednotku s přímým výparníkem (chlazení 3,2 kW, 230V)
EL.PARAMETRY-0,8kW/230V/3,3A
JIŠTĚNÍ 16
AKUSTICKÝ TLAK- 52dB(A)
CHLADIVO-R32</t>
  </si>
  <si>
    <t>xCH1.1.02</t>
  </si>
  <si>
    <t>Komunikační rozhraní/modul pro připojení do nadřazeného systému MaR</t>
  </si>
  <si>
    <t>-228631749</t>
  </si>
  <si>
    <t>Komunikační rozhraní/modul pro připojení do nadřazeného systému MaR
ModBus</t>
  </si>
  <si>
    <t>xCH1.1.03</t>
  </si>
  <si>
    <t>Systémový regulace</t>
  </si>
  <si>
    <t>-839523768</t>
  </si>
  <si>
    <t>Systémový regulace
propojení s regulací VZT jednotky</t>
  </si>
  <si>
    <t>xCH1.02.05</t>
  </si>
  <si>
    <t>Chladivo R32</t>
  </si>
  <si>
    <t>l</t>
  </si>
  <si>
    <t>-41189134</t>
  </si>
  <si>
    <t>Chladivo</t>
  </si>
  <si>
    <t>x429CH-s</t>
  </si>
  <si>
    <t>Rozvody Cu, vč. konzol, lávek, tepelné izolace a komunikačního kabelu</t>
  </si>
  <si>
    <t>90116918</t>
  </si>
  <si>
    <t>Rozvody Cu vč. konzol, lávek, tepelné izolace a komunikačního karelu.
Ve venkovním prostředí tepelná izolace potrubí s UV ochranou.</t>
  </si>
  <si>
    <t>vp_pr_002</t>
  </si>
  <si>
    <t>Dopojení na přímý chladič VZT jednotky vč. armatur, uvedení do provozu</t>
  </si>
  <si>
    <t>264703817</t>
  </si>
  <si>
    <t>869462498</t>
  </si>
  <si>
    <t>x_ost001</t>
  </si>
  <si>
    <t>Stavební přípomoce</t>
  </si>
  <si>
    <t>2052639620</t>
  </si>
  <si>
    <t>Stavební výpomoce</t>
  </si>
  <si>
    <t>x_ost003</t>
  </si>
  <si>
    <t>Zaregulování zařízení vzduchotechniky</t>
  </si>
  <si>
    <t>1810612732</t>
  </si>
  <si>
    <t>Zaregulování zařízení vzduchotzechniky</t>
  </si>
  <si>
    <t>x_ost004</t>
  </si>
  <si>
    <t>Protokol o jakosti, kompletnosti a komplexním vyzkoušení smontované VZT jednotky</t>
  </si>
  <si>
    <t>-887435679</t>
  </si>
  <si>
    <t>x_ost005</t>
  </si>
  <si>
    <t>Protokol o měření hlučnosti z provozu VZT zařízení</t>
  </si>
  <si>
    <t>1150515124</t>
  </si>
  <si>
    <t>x_ost006</t>
  </si>
  <si>
    <t>Vypracování provozních předpisů pro VZT zařízení</t>
  </si>
  <si>
    <t>-19852007</t>
  </si>
  <si>
    <t>x_ost007</t>
  </si>
  <si>
    <t>Kotvící, spojovací, těsnící a závěsný materiál</t>
  </si>
  <si>
    <t>1731041031</t>
  </si>
  <si>
    <t>x_ost008</t>
  </si>
  <si>
    <t>Vypracování protokolů o funkčních zkouškách</t>
  </si>
  <si>
    <t>1205684141</t>
  </si>
  <si>
    <t>x_ost009</t>
  </si>
  <si>
    <t>Systémové utěsnění prostupu obvodovým zdivem - vzduchotěsnost</t>
  </si>
  <si>
    <t>-1970268776</t>
  </si>
  <si>
    <t>Systémové utěsnění prostupu obvodovým zdivem - vzduchotěsnost
1x 500x500mm
5x 200x200mm</t>
  </si>
  <si>
    <t>x_ost010</t>
  </si>
  <si>
    <t>Systémové utěsnění prostupu stropem - vzduchotěsnost</t>
  </si>
  <si>
    <t>-165654402</t>
  </si>
  <si>
    <t xml:space="preserve">Systémové utěsnění prostupu stropem - vzduchotěsnost
utěsnění prostupu parozábranou
2x prům 315mm
</t>
  </si>
  <si>
    <t>x_ost011</t>
  </si>
  <si>
    <t>Pomocná konstrukce pro kotvení vzduchotechnického potrubí na střeše objektu</t>
  </si>
  <si>
    <t>-471066519</t>
  </si>
  <si>
    <t>Potrubí vedené po střešní konstrukci bude osazeno na pomocné systémové konstrukci s využitím střešních patek, izolačního podkladu a nosníků</t>
  </si>
  <si>
    <t>x_ost012</t>
  </si>
  <si>
    <t>Náklady spojené se stíženou montáží - požadavek na vzduchotěsnost</t>
  </si>
  <si>
    <t>247141718</t>
  </si>
  <si>
    <t>01C - Zařízení zdravotnětechnických instalací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</si>
  <si>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C ZAŘÍZENÍ ZDRAVOTNĚTECHNICKÝCH INSTALACÍ, PLYNOVÁ ZAŘÍZENÍ 1.4C.01 TECHNICKÁ ZPRÁVA  - ZTI 1.4C.02 ZÁKLADY – LEŽATÁ KANALIZACE 1.4C.03 ODVODŇOVACÍ ŽLAB 1.4C.04 PŮDORYS 1.NP – ZTI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</si>
  <si>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</si>
  <si>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</si>
  <si>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</si>
  <si>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>132251103</t>
  </si>
  <si>
    <t>Hloubení rýh nezapažených š do 800 mm v hornině třídy těžitelnosti I skupiny 3 objem do 100 m3 strojně</t>
  </si>
  <si>
    <t>1557961902</t>
  </si>
  <si>
    <t>Hloubení nezapažených rýh šířky do 800 mm strojně s urovnáním dna do předepsaného profilu a spádu v hornině třídy těžitelnosti I skupiny 3 přes 50 do 100 m3</t>
  </si>
  <si>
    <t>https://podminky.urs.cz/item/CS_URS_2023_02/132251103</t>
  </si>
  <si>
    <t>(36+33+31)*0.6*((0.75+1.67)/2)</t>
  </si>
  <si>
    <t>2138069940</t>
  </si>
  <si>
    <t>72,6-46,773</t>
  </si>
  <si>
    <t>-392980079</t>
  </si>
  <si>
    <t>25,827*4 'Přepočtené koeficientem množství</t>
  </si>
  <si>
    <t>272096598</t>
  </si>
  <si>
    <t>25,827*2,1 'Přepočtené koeficientem množství</t>
  </si>
  <si>
    <t>174151101</t>
  </si>
  <si>
    <t>Zásyp jam, šachet rýh nebo kolem objektů sypaninou se zhutněním</t>
  </si>
  <si>
    <t>-1295236174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</si>
  <si>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</si>
  <si>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</si>
  <si>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72,6-6-19,827</t>
  </si>
  <si>
    <t>175151101</t>
  </si>
  <si>
    <t>Obsypání potrubí strojně sypaninou bez prohození, uloženou do 3 m</t>
  </si>
  <si>
    <t>-821181010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</si>
  <si>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</si>
  <si>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</si>
  <si>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36*(0.2+0.110)*0.6</t>
  </si>
  <si>
    <t>33*(0.2+0.125)*0.6</t>
  </si>
  <si>
    <t>31*(0.2+0.160)*0.6</t>
  </si>
  <si>
    <t>58337302</t>
  </si>
  <si>
    <t>štěrkopísek frakce 0/16</t>
  </si>
  <si>
    <t>1027379207</t>
  </si>
  <si>
    <t>19,827*1,89 'Přepočtené koeficientem množství</t>
  </si>
  <si>
    <t>451572111</t>
  </si>
  <si>
    <t>Lože pod potrubí otevřený výkop z kameniva drobného těženého</t>
  </si>
  <si>
    <t>1795025432</t>
  </si>
  <si>
    <t>Lože pod potrubí, stoky a drobné objekty v otevřeném výkopu z kameniva drobného těženého 0 až 4 mm</t>
  </si>
  <si>
    <t>https://podminky.urs.cz/item/CS_URS_2023_02/451572111</t>
  </si>
  <si>
    <t>(36+33+31)*0.6*0.1</t>
  </si>
  <si>
    <t>1742486779</t>
  </si>
  <si>
    <t>6*1,89 'Přepočtené koeficientem množství</t>
  </si>
  <si>
    <t>93593239R</t>
  </si>
  <si>
    <t>Odvodňovací žlab z kompozitu pro zatížení C250 vnitřní š 300 mm s roštem můstkovým z litiny - s filtračním substrátem; celkové délky 1,0 m /D+M/</t>
  </si>
  <si>
    <t>CS ÚRS 2017 02</t>
  </si>
  <si>
    <t>18882692</t>
  </si>
  <si>
    <t>Odvodňovací žlab z kompozitu pro zatížení C250 vnitřní š 300 mm s roštem můstkovým z litiny - s vícestupňovým filtračním substrátem; celkové délky 1,0 m - viz. výkres č. 1.4C.03 - Odvodňovací žlab</t>
  </si>
  <si>
    <t>713463311</t>
  </si>
  <si>
    <t>Montáž izolace tepelné potrubí potrubními pouzdry s Al fólií s přesahem Al páskou 1x D do 50 mm</t>
  </si>
  <si>
    <t>1253582212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</si>
  <si>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do 50 mm</t>
  </si>
  <si>
    <t>https://podminky.urs.cz/item/CS_URS_2023_02/713463311</t>
  </si>
  <si>
    <t>4+4+5</t>
  </si>
  <si>
    <t>63154004</t>
  </si>
  <si>
    <t>pouzdro izolační potrubní z minerální vlny s Al fólií max. 250/100°C 22/20mm</t>
  </si>
  <si>
    <t>895117156</t>
  </si>
  <si>
    <t>3,92156862745098*1,02 'Přepočtené koeficientem množství</t>
  </si>
  <si>
    <t>63154006</t>
  </si>
  <si>
    <t>pouzdro izolační potrubní z minerální vlny s Al fólií max. 250/100°C 35/20mm</t>
  </si>
  <si>
    <t>1986220405</t>
  </si>
  <si>
    <t>4,90196078431373*1,02 'Přepočtené koeficientem množství</t>
  </si>
  <si>
    <t>63154602</t>
  </si>
  <si>
    <t>pouzdro izolační potrubní z minerální vlny s Al fólií max. 250/100°C 35/50mm</t>
  </si>
  <si>
    <t>1551681118</t>
  </si>
  <si>
    <t>713463313</t>
  </si>
  <si>
    <t>Montáž izolace tepelné potrubí potrubními pouzdry s Al fólií s přesahem Al páskou 1x D přes 100 do 150 mm</t>
  </si>
  <si>
    <t>1542369908</t>
  </si>
  <si>
    <t>Montáž izolace tepelné potrubí a ohybů tvarovkami nebo deskami potrubními pouzdry s povrchovou úpravou hliníkovou fólií se samolepícím přesahem (izolační materiál ve specifikaci) přelepenými samolepící hliníkovou páskou potrubí jednovrstvá D přes 100 do 150 mm</t>
  </si>
  <si>
    <t>https://podminky.urs.cz/item/CS_URS_2023_02/713463313</t>
  </si>
  <si>
    <t>9+10</t>
  </si>
  <si>
    <t>63154541</t>
  </si>
  <si>
    <t>pouzdro izolační potrubní z minerální vlny s Al fólií max. 250/100°C 114/30mm</t>
  </si>
  <si>
    <t>16932754</t>
  </si>
  <si>
    <t>19*1,02 'Přepočtené koeficientem množství</t>
  </si>
  <si>
    <t>721173401</t>
  </si>
  <si>
    <t>Potrubí kanalizační z PVC SN 4 svodné DN 110</t>
  </si>
  <si>
    <t>-938203214</t>
  </si>
  <si>
    <t>Potrubí z trub PVC SN4 svodné (ležaté) DN 110</t>
  </si>
  <si>
    <t>https://podminky.urs.cz/item/CS_URS_2023_02/721173401</t>
  </si>
  <si>
    <t>2.5+7+1+4+3+3+1.5+2+1+9+1+1</t>
  </si>
  <si>
    <t>721173402</t>
  </si>
  <si>
    <t>Potrubí kanalizační z PVC SN 4 svodné DN 125</t>
  </si>
  <si>
    <t>-1794956119</t>
  </si>
  <si>
    <t>Potrubí z trub PVC SN4 svodné (ležaté) DN 125</t>
  </si>
  <si>
    <t>https://podminky.urs.cz/item/CS_URS_2023_02/721173402</t>
  </si>
  <si>
    <t>9+9+15</t>
  </si>
  <si>
    <t>721173403</t>
  </si>
  <si>
    <t>Potrubí kanalizační z PVC SN 4 svodné DN 160</t>
  </si>
  <si>
    <t>-2035666883</t>
  </si>
  <si>
    <t>Potrubí z trub PVC SN8 svodné (ležaté) DN 160</t>
  </si>
  <si>
    <t>https://podminky.urs.cz/item/CS_URS_2023_02/721173403</t>
  </si>
  <si>
    <t>5.5+24+1.5</t>
  </si>
  <si>
    <t>23020501R</t>
  </si>
  <si>
    <t>Montáž těsnící manžety</t>
  </si>
  <si>
    <t>85242790</t>
  </si>
  <si>
    <t>Montáž potrubí PE průměru do 110 mm návin nebo tyč, svařované na tupo nebo elektrospojkou Ø 40, tl. stěny 3,7 mm</t>
  </si>
  <si>
    <t>6+7</t>
  </si>
  <si>
    <t>HLE.HL8004050</t>
  </si>
  <si>
    <t>Těsnicí manžeta pro potrubní prostupy DN40-50 s asfaltovou manžetou</t>
  </si>
  <si>
    <t>1031538336</t>
  </si>
  <si>
    <t>HLE.HL800110</t>
  </si>
  <si>
    <t xml:space="preserve">Těsnicí manžeta pro prostup potrubí DN110 s asfaltovou  manžetou</t>
  </si>
  <si>
    <t>-384967537</t>
  </si>
  <si>
    <t>721174041</t>
  </si>
  <si>
    <t>Potrubí kanalizační z PP připojovací DN 32</t>
  </si>
  <si>
    <t>-1415823949</t>
  </si>
  <si>
    <t>Potrubí z trub polypropylenových připojovací DN 32</t>
  </si>
  <si>
    <t>https://podminky.urs.cz/item/CS_URS_2023_02/721174041</t>
  </si>
  <si>
    <t>2+8</t>
  </si>
  <si>
    <t>721174042</t>
  </si>
  <si>
    <t>Potrubí kanalizační z PP připojovací DN 40</t>
  </si>
  <si>
    <t>1361331552</t>
  </si>
  <si>
    <t>Potrubí z trub polypropylenových připojovací DN 40</t>
  </si>
  <si>
    <t>https://podminky.urs.cz/item/CS_URS_2023_02/721174042</t>
  </si>
  <si>
    <t>4+2+1</t>
  </si>
  <si>
    <t>721174043</t>
  </si>
  <si>
    <t>Potrubí kanalizační z PP připojovací DN 50</t>
  </si>
  <si>
    <t>-208619805</t>
  </si>
  <si>
    <t>Potrubí z trub polypropylenových připojovací DN 50</t>
  </si>
  <si>
    <t>https://podminky.urs.cz/item/CS_URS_2023_02/721174043</t>
  </si>
  <si>
    <t>1+1+1+2+1+1+1</t>
  </si>
  <si>
    <t>721174045</t>
  </si>
  <si>
    <t>Potrubí kanalizační z PP připojovací DN 110</t>
  </si>
  <si>
    <t>1595374963</t>
  </si>
  <si>
    <t>Potrubí z trub polypropylenových připojovací DN 110</t>
  </si>
  <si>
    <t>https://podminky.urs.cz/item/CS_URS_2023_02/721174045</t>
  </si>
  <si>
    <t>721174055</t>
  </si>
  <si>
    <t>Potrubí kanalizační z PP dešťové DN 110</t>
  </si>
  <si>
    <t>1940000048</t>
  </si>
  <si>
    <t>Potrubí z trub polypropylenových dešťové DN 110</t>
  </si>
  <si>
    <t>https://podminky.urs.cz/item/CS_URS_2023_02/721174055</t>
  </si>
  <si>
    <t>4.5*2</t>
  </si>
  <si>
    <t>721174063</t>
  </si>
  <si>
    <t>Potrubí kanalizační z PP větrací DN 110</t>
  </si>
  <si>
    <t>254492142</t>
  </si>
  <si>
    <t>Potrubí z trub polypropylenových větrací DN 110</t>
  </si>
  <si>
    <t>https://podminky.urs.cz/item/CS_URS_2023_02/721174063</t>
  </si>
  <si>
    <t>721194103</t>
  </si>
  <si>
    <t>Vyvedení a upevnění odpadních výpustek DN 32</t>
  </si>
  <si>
    <t>752772135</t>
  </si>
  <si>
    <t>Vyměření přípojek na potrubí vyvedení a upevnění odpadních výpustek DN 32</t>
  </si>
  <si>
    <t>https://podminky.urs.cz/item/CS_URS_2023_02/721194103</t>
  </si>
  <si>
    <t>721194104</t>
  </si>
  <si>
    <t>Vyvedení a upevnění odpadních výpustek DN 40</t>
  </si>
  <si>
    <t>-1644668993</t>
  </si>
  <si>
    <t>Vyměření přípojek na potrubí vyvedení a upevnění odpadních výpustek DN 40</t>
  </si>
  <si>
    <t>https://podminky.urs.cz/item/CS_URS_2023_02/721194104</t>
  </si>
  <si>
    <t>2+1+1</t>
  </si>
  <si>
    <t>721194105</t>
  </si>
  <si>
    <t>Vyvedení a upevnění odpadních výpustek DN 50</t>
  </si>
  <si>
    <t>-1021263917</t>
  </si>
  <si>
    <t>Vyměření přípojek na potrubí vyvedení a upevnění odpadních výpustek DN 50</t>
  </si>
  <si>
    <t>https://podminky.urs.cz/item/CS_URS_2023_02/721194105</t>
  </si>
  <si>
    <t>2+2+2+1</t>
  </si>
  <si>
    <t>721194109</t>
  </si>
  <si>
    <t>Vyvedení a upevnění odpadních výpustek DN 110</t>
  </si>
  <si>
    <t>-168527193</t>
  </si>
  <si>
    <t>Vyměření přípojek na potrubí vyvedení a upevnění odpadních výpustek DN 110</t>
  </si>
  <si>
    <t>https://podminky.urs.cz/item/CS_URS_2023_02/721194109</t>
  </si>
  <si>
    <t>2+1+3</t>
  </si>
  <si>
    <t>721211913</t>
  </si>
  <si>
    <t>Montáž vpustí podlahových DN 110 ostatní typ</t>
  </si>
  <si>
    <t>-856558056</t>
  </si>
  <si>
    <t>Podlahové vpusti montáž podlahových vpustí ostatních typů DN 110</t>
  </si>
  <si>
    <t>https://podminky.urs.cz/item/CS_URS_2023_02/721211913</t>
  </si>
  <si>
    <t>1+2+3</t>
  </si>
  <si>
    <t>HLE.HL510NPR</t>
  </si>
  <si>
    <t>Podlahová vpust DN50 s vodorovným odtokem, zápachový uzávěr se zachovanou funkčností jak s tak i bez vody</t>
  </si>
  <si>
    <t>802214901</t>
  </si>
  <si>
    <t xml:space="preserve">Podlahová vpust DN50 s vodorovným odtokem, zápachový uzávěr se zachovanou funkčností jak s tak i bez vody; 
min. kapacita	0,50 l/s
min. třída zatížení	K - 300 kg
</t>
  </si>
  <si>
    <t>HLE.HL310NPR</t>
  </si>
  <si>
    <t xml:space="preserve">Podlahová vpust DN110 se svislým odtokem,  zápachový uzávěr se zachovanou funkčností jak s tak i bez vody</t>
  </si>
  <si>
    <t>-1985687461</t>
  </si>
  <si>
    <t xml:space="preserve">Podlahová vpust DN110 se svislým odtokem,  zápachový uzávěr se zachovanou funkčností jak s tak i bez vody
min. kapacita	0,50 l/s
min. třída zatížení	K - 300 kg
</t>
  </si>
  <si>
    <t>HLE.HL310N2</t>
  </si>
  <si>
    <t>Balkónový a terasový vtok DN110 se svislým odtokem, se suchou nezámrzou zápachovou klapkou</t>
  </si>
  <si>
    <t>380895836</t>
  </si>
  <si>
    <t xml:space="preserve">kapacita	     0,90 l/s
třída zatížení K3 - 300 kg
</t>
  </si>
  <si>
    <t>721219128</t>
  </si>
  <si>
    <t>Montáž odtokového sprchového žlabu délky do 1050 mm</t>
  </si>
  <si>
    <t>328622786</t>
  </si>
  <si>
    <t>Odtokové sprchové žlaby montáž odtokových sprchových žlabů ostatních typů délky do 1050 mm</t>
  </si>
  <si>
    <t>https://podminky.urs.cz/item/CS_URS_2023_02/721219128</t>
  </si>
  <si>
    <t>AZP.PZ013800ALFA1</t>
  </si>
  <si>
    <t>Podlahový sprchový žlábek délky 800 mm - technický list ZTI č. 11</t>
  </si>
  <si>
    <t>-1615122114</t>
  </si>
  <si>
    <t>podlahový žlábek do prostoru; viditelná délka 800 mm; celková výška včetně odpadu 100 mm; odpad (d=50 mm) včetně zápachové uzávěry je situován na střed žlabu; směr výtoku je nastavitelný o 360°; bez stavěcích nožek; materiál nerez AISI 304; povrch matný - tryskáno balotinou; krycí rošt, lesklý</t>
  </si>
  <si>
    <t>721229111</t>
  </si>
  <si>
    <t>Montáž zápachové uzávěrky pro pračku a myčku do DN 50 ostatní typ</t>
  </si>
  <si>
    <t>-1511522249</t>
  </si>
  <si>
    <t>Zápachové uzávěrky montáž zápachových uzávěrek ostatních typů do DN 50</t>
  </si>
  <si>
    <t>https://podminky.urs.cz/item/CS_URS_2023_02/721229111</t>
  </si>
  <si>
    <t>HLE.HL136N</t>
  </si>
  <si>
    <t>Vodní ZU pro odvod kondenzátu DN40 s připojením DN32 popř. d 12-18 mm, s přídavnou mechanickou uzávěrkou a čistící vložkou, s otáčivým ramenem odtoku</t>
  </si>
  <si>
    <t>996856914</t>
  </si>
  <si>
    <t>HLE.HL138H</t>
  </si>
  <si>
    <t>Podomítková vodní ZU pro odvod kondenzátu s hygienickým adaptérem, pro klimatizační jednotky DN32 - 100x100mm</t>
  </si>
  <si>
    <t>-1434244739</t>
  </si>
  <si>
    <t>HLE.HL21.2</t>
  </si>
  <si>
    <t>Vtok (nálevka) DN32 se zápachovou uzávěrkou a kuličkou pro suchý stav</t>
  </si>
  <si>
    <t>699497494</t>
  </si>
  <si>
    <t>55161834</t>
  </si>
  <si>
    <t>uzávěrka zápachová pro pračku a myčku podomítková s přípojem vody a elektřiny DN 40/50</t>
  </si>
  <si>
    <t>-811780274</t>
  </si>
  <si>
    <t>uzávěrka zápachová pro pračku a myčku podomítková s přípojem vody DN 40/50</t>
  </si>
  <si>
    <t>721239114</t>
  </si>
  <si>
    <t>Montáž střešního vtoku svislý odtok do DN 160 ostatní typ</t>
  </si>
  <si>
    <t>892339828</t>
  </si>
  <si>
    <t>Střešní vtoky (vpusti) montáž střešních vtoků ostatních typů se svislým odtokem do DN 160</t>
  </si>
  <si>
    <t>https://podminky.urs.cz/item/CS_URS_2023_02/721239114</t>
  </si>
  <si>
    <t>TWT.TWE110BITS</t>
  </si>
  <si>
    <t>Vpust/vtok střešní DN110, svislý, vyhřívaný s integrovanou bitumenovou manžetou - technický list ZTI č. 10</t>
  </si>
  <si>
    <t>1475196379</t>
  </si>
  <si>
    <t>TWT.TWNEV500PVC</t>
  </si>
  <si>
    <t xml:space="preserve">Nástavec střešní vpusti (příslušenství ke vpusti),  s integrovanou PVC manžetou, pro výšku tepelné izolace 120 -500 mm  - technický list ZTI č. 10</t>
  </si>
  <si>
    <t>1244608533</t>
  </si>
  <si>
    <t>TWT.TWT3528</t>
  </si>
  <si>
    <t>Termostat univerzální vnitřn, 90×50 mm - příslušenství vpusti</t>
  </si>
  <si>
    <t>-251988841</t>
  </si>
  <si>
    <t>Univerzální vnitřní termostat k ovládání vyhřívaných střešních vpustí (střešních vtoků) určený do rozvodné skříně včetně kabelu o délce 4 m s teplotním čidlem pro měření venkovní teploty. Na jeden termostat lze zapojit až 16 ks vpustí (vtoků).
Montáž vč. propojení s vpustmi řeší část EI.</t>
  </si>
  <si>
    <t>Montáž hlavice ventilační polypropylen PP DN 110 ostatní typ</t>
  </si>
  <si>
    <t>2098400446</t>
  </si>
  <si>
    <t>TWT.TWOP110PVC</t>
  </si>
  <si>
    <t>Odvětrání kanalizace TOPWET TWOP 110 PVC, DN 100</t>
  </si>
  <si>
    <t>1849121602</t>
  </si>
  <si>
    <t>TWT.TWOD110BIT</t>
  </si>
  <si>
    <t>Prostup parozábranou TOPWET TWOD 110 BIT, DN 100</t>
  </si>
  <si>
    <t>883247567</t>
  </si>
  <si>
    <t>7212210R</t>
  </si>
  <si>
    <t>Zednické a stavební přípomoce pro vnitřní kanalizaci</t>
  </si>
  <si>
    <t>1259989852</t>
  </si>
  <si>
    <t>Zednické a stavební přípomoce pro vnitřní kanalizaci
 - vyfrézování drážek do zdi a podlahy, provedení průrazů prostupů ve stropních konstrukcích a zdech
 - hrubé zapravení drážek a prostupů po provedení instalace potrubí</t>
  </si>
  <si>
    <t>721290111</t>
  </si>
  <si>
    <t>Zkouška těsnosti potrubí kanalizace vodou DN do 125</t>
  </si>
  <si>
    <t>1528414481</t>
  </si>
  <si>
    <t>Zkouška těsnosti kanalizace v objektech vodou do DN 125</t>
  </si>
  <si>
    <t>https://podminky.urs.cz/item/CS_URS_2023_02/721290111</t>
  </si>
  <si>
    <t>36+33+10+7+8+2+9+10</t>
  </si>
  <si>
    <t>721290112</t>
  </si>
  <si>
    <t>Zkouška těsnosti potrubí kanalizace vodou DN 150/DN 200</t>
  </si>
  <si>
    <t>1456739498</t>
  </si>
  <si>
    <t>Zkouška těsnosti kanalizace v objektech vodou DN 150 nebo DN 200</t>
  </si>
  <si>
    <t>https://podminky.urs.cz/item/CS_URS_2023_02/721290112</t>
  </si>
  <si>
    <t>-266957436</t>
  </si>
  <si>
    <t>722</t>
  </si>
  <si>
    <t>Zdravotechnika - vnitřní vodovod</t>
  </si>
  <si>
    <t>722130233</t>
  </si>
  <si>
    <t>Potrubí vodovodní ocelové závitové pozinkované svařované běžné DN 25</t>
  </si>
  <si>
    <t>1848915291</t>
  </si>
  <si>
    <t>Potrubí z ocelových trubek pozinkovaných závitových svařovaných běžných DN 25</t>
  </si>
  <si>
    <t>https://podminky.urs.cz/item/CS_URS_2023_02/722130233</t>
  </si>
  <si>
    <t>722130234</t>
  </si>
  <si>
    <t>Potrubí vodovodní ocelové závitové pozinkované svařované běžné DN 32</t>
  </si>
  <si>
    <t>1816939002</t>
  </si>
  <si>
    <t>Potrubí z ocelových trubek pozinkovaných závitových svařovaných běžných DN 32</t>
  </si>
  <si>
    <t>https://podminky.urs.cz/item/CS_URS_2023_02/722130234</t>
  </si>
  <si>
    <t>18+1.5+1</t>
  </si>
  <si>
    <t>722175002</t>
  </si>
  <si>
    <t>Potrubí vodovodní plastové PP-RCT svar polyfúze D 20x2,8 mm</t>
  </si>
  <si>
    <t>2083833742</t>
  </si>
  <si>
    <t>Potrubí z plastových trubek z polypropylenu PP-RCT svařovaných polyfúzně D 20 x 2,8</t>
  </si>
  <si>
    <t>https://podminky.urs.cz/item/CS_URS_2023_02/722175002</t>
  </si>
  <si>
    <t>2+1.5+6*2+2+2*2+4+4</t>
  </si>
  <si>
    <t>5+2+12</t>
  </si>
  <si>
    <t>2*2+12+4+5</t>
  </si>
  <si>
    <t>3+1.5+3</t>
  </si>
  <si>
    <t>722175003</t>
  </si>
  <si>
    <t>Potrubí vodovodní plastové PP-RCT svar polyfúze D 25x3,5 mm</t>
  </si>
  <si>
    <t>2110023627</t>
  </si>
  <si>
    <t>Potrubí z plastových trubek z polypropylenu PP-RCT svařovaných polyfúzně D 25 x 3,5</t>
  </si>
  <si>
    <t>https://podminky.urs.cz/item/CS_URS_2023_02/722175003</t>
  </si>
  <si>
    <t>7+3+2</t>
  </si>
  <si>
    <t>722175004</t>
  </si>
  <si>
    <t>Potrubí vodovodní plastové PP-RCT svar polyfúze D 32x4,4 mm</t>
  </si>
  <si>
    <t>-1464841917</t>
  </si>
  <si>
    <t>Potrubí z plastových trubek z polypropylenu PP-RCT svařovaných polyfúzně D 32 x 4,4</t>
  </si>
  <si>
    <t>https://podminky.urs.cz/item/CS_URS_2023_02/722175004</t>
  </si>
  <si>
    <t>17+7</t>
  </si>
  <si>
    <t>5+5+3</t>
  </si>
  <si>
    <t>722175005</t>
  </si>
  <si>
    <t>Potrubí vodovodní plastové PP-RCT svar polyfúze D 40x5,5 mm</t>
  </si>
  <si>
    <t>-430035357</t>
  </si>
  <si>
    <t>Potrubí z plastových trubek z polypropylenu PP-RCT svařovaných polyfúzně D 40 x 5,5</t>
  </si>
  <si>
    <t>https://podminky.urs.cz/item/CS_URS_2023_02/722175005</t>
  </si>
  <si>
    <t>11+10+1</t>
  </si>
  <si>
    <t>722181221</t>
  </si>
  <si>
    <t>Ochrana vodovodního potrubí přilepenými termoizolačními trubicemi z PE tl přes 6 do 9 mm DN do 22 mm</t>
  </si>
  <si>
    <t>-1397493720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</si>
  <si>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</si>
  <si>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https://podminky.urs.cz/item/CS_URS_2023_02/722181221</t>
  </si>
  <si>
    <t>98-4</t>
  </si>
  <si>
    <t>722181222</t>
  </si>
  <si>
    <t>Ochrana vodovodního potrubí přilepenými termoizolačními trubicemi z PE tl přes 6 do 9 mm DN přes 22 do 45 mm</t>
  </si>
  <si>
    <t>660562010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</si>
  <si>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</si>
  <si>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https://podminky.urs.cz/item/CS_URS_2023_02/722181222</t>
  </si>
  <si>
    <t>0.5+20.5+12+37+22</t>
  </si>
  <si>
    <t>-4*2-1</t>
  </si>
  <si>
    <t>722220111</t>
  </si>
  <si>
    <t>Nástěnka pro výtokový ventil G 1/2" s jedním závitem</t>
  </si>
  <si>
    <t>-719117367</t>
  </si>
  <si>
    <t>Armatury s jedním závitem nástěnky pro výtokový ventil G 1/2"</t>
  </si>
  <si>
    <t>https://podminky.urs.cz/item/CS_URS_2023_02/722220111</t>
  </si>
  <si>
    <t>2*2+2+1+1</t>
  </si>
  <si>
    <t>2*2+1</t>
  </si>
  <si>
    <t>1+1+2</t>
  </si>
  <si>
    <t>722220121</t>
  </si>
  <si>
    <t>Nástěnka pro baterii G 1/2" s jedním závitem</t>
  </si>
  <si>
    <t>pár</t>
  </si>
  <si>
    <t>1094489228</t>
  </si>
  <si>
    <t>Armatury s jedním závitem nástěnky pro baterii G 1/2"</t>
  </si>
  <si>
    <t>https://podminky.urs.cz/item/CS_URS_2023_02/722220121</t>
  </si>
  <si>
    <t>2+2</t>
  </si>
  <si>
    <t>722221134</t>
  </si>
  <si>
    <t>Ventil výtokový G 1/2" s jedním závitem</t>
  </si>
  <si>
    <t>-2042214678</t>
  </si>
  <si>
    <t>Armatury s jedním závitem ventily výtokové G 1/2"</t>
  </si>
  <si>
    <t>https://podminky.urs.cz/item/CS_URS_2023_02/722221134</t>
  </si>
  <si>
    <t>722224115</t>
  </si>
  <si>
    <t>Kohout plnicí nebo vypouštěcí G 1/2" PN 10 s jedním závitem</t>
  </si>
  <si>
    <t>454708841</t>
  </si>
  <si>
    <t>Armatury s jedním závitem kohouty plnicí a vypouštěcí PN 10 G 1/2"</t>
  </si>
  <si>
    <t>https://podminky.urs.cz/item/CS_URS_2023_02/722224115</t>
  </si>
  <si>
    <t>722224116</t>
  </si>
  <si>
    <t>Kohout plnicí nebo vypouštěcí G 3/4" PN 10 s jedním závitem</t>
  </si>
  <si>
    <t>1747293203</t>
  </si>
  <si>
    <t>Armatury s jedním závitem kohouty plnicí a vypouštěcí PN 10 G 3/4"</t>
  </si>
  <si>
    <t>https://podminky.urs.cz/item/CS_URS_2023_02/722224116</t>
  </si>
  <si>
    <t>722231072</t>
  </si>
  <si>
    <t>Ventil zpětný mosazný G 1/2" PN 10 do 110°C se dvěma závity</t>
  </si>
  <si>
    <t>339858430</t>
  </si>
  <si>
    <t>Armatury se dvěma závity ventily zpětné mosazné PN 10 do 110°C G 1/2"</t>
  </si>
  <si>
    <t>https://podminky.urs.cz/item/CS_URS_2023_02/722231072</t>
  </si>
  <si>
    <t>722231074</t>
  </si>
  <si>
    <t>Ventil zpětný mosazný G 1" PN 10 do 110°C se dvěma závity</t>
  </si>
  <si>
    <t>1980793068</t>
  </si>
  <si>
    <t>Armatury se dvěma závity ventily zpětné mosazné PN 10 do 110°C G 1"</t>
  </si>
  <si>
    <t>https://podminky.urs.cz/item/CS_URS_2023_02/722231074</t>
  </si>
  <si>
    <t>722231085</t>
  </si>
  <si>
    <t>Ventil zpětný G 5/4" PN 16 do 90°C (třídy 2 EA)</t>
  </si>
  <si>
    <t>-834990318</t>
  </si>
  <si>
    <t xml:space="preserve">Armatury se dvěma závity ventily zpětné mosazné PN 16 do 90°C vnitřní závit G 5/4"
Dle normy ČSN EN 1717 pro ochranu rizikové třídy 2 (EA).
</t>
  </si>
  <si>
    <t>https://podminky.urs.cz/item/CS_URS_2023_02/722231085</t>
  </si>
  <si>
    <t>722231222</t>
  </si>
  <si>
    <t>Ventil pojistný mosazný G 3/4" PN 6 do 100°C k bojleru s vnitřním x vnějším závitem</t>
  </si>
  <si>
    <t>-517641070</t>
  </si>
  <si>
    <t>Armatury se dvěma závity ventily pojistné k bojleru mosazné PN 6 do 100°C G 3/4"</t>
  </si>
  <si>
    <t>https://podminky.urs.cz/item/CS_URS_2023_02/722231222</t>
  </si>
  <si>
    <t>722232043</t>
  </si>
  <si>
    <t>Kohout kulový přímý G 1/2" PN 42 do 185°C vnitřní závit</t>
  </si>
  <si>
    <t>970633518</t>
  </si>
  <si>
    <t>Armatury se dvěma závity kulové kohouty PN 42 do 185 °C přímé vnitřní závit G 1/2"</t>
  </si>
  <si>
    <t>https://podminky.urs.cz/item/CS_URS_2023_02/722232043</t>
  </si>
  <si>
    <t>722232045</t>
  </si>
  <si>
    <t>Kohout kulový přímý G 1" PN 42 do 185°C vnitřní závit</t>
  </si>
  <si>
    <t>918891890</t>
  </si>
  <si>
    <t>Armatury se dvěma závity kulové kohouty PN 42 do 185 °C přímé vnitřní závit G 1"</t>
  </si>
  <si>
    <t>https://podminky.urs.cz/item/CS_URS_2023_02/722232045</t>
  </si>
  <si>
    <t>722232046</t>
  </si>
  <si>
    <t>Kohout kulový přímý G 5/4" PN 42 do 185°C vnitřní závit</t>
  </si>
  <si>
    <t>1507591338</t>
  </si>
  <si>
    <t>Armatury se dvěma závity kulové kohouty PN 42 do 185 °C přímé vnitřní závit G 5/4"</t>
  </si>
  <si>
    <t>https://podminky.urs.cz/item/CS_URS_2023_02/722232046</t>
  </si>
  <si>
    <t>722232061</t>
  </si>
  <si>
    <t>Kohout kulový přímý G 1/2" PN 42 do 185°C vnitřní závit s vypouštěním</t>
  </si>
  <si>
    <t>2072765265</t>
  </si>
  <si>
    <t>Armatury se dvěma závity kulové kohouty PN 42 do 185 °C přímé vnitřní závit s vypouštěním G 1/2"</t>
  </si>
  <si>
    <t>https://podminky.urs.cz/item/CS_URS_2023_02/722232061</t>
  </si>
  <si>
    <t>722232062</t>
  </si>
  <si>
    <t>Kohout kulový přímý G 3/4" PN 42 do 185°C vnitřní závit s vypouštěním</t>
  </si>
  <si>
    <t>-174617871</t>
  </si>
  <si>
    <t>Armatury se dvěma závity kulové kohouty PN 42 do 185 °C přímé vnitřní závit s vypouštěním G 3/4"</t>
  </si>
  <si>
    <t>https://podminky.urs.cz/item/CS_URS_2023_02/722232062</t>
  </si>
  <si>
    <t>722234263</t>
  </si>
  <si>
    <t>Filtr mosazný G 1/2" PN 20 do 80°C s 2x vnitřním závitem</t>
  </si>
  <si>
    <t>-1746638171</t>
  </si>
  <si>
    <t>Armatury se dvěma závity filtry mosazný PN 20 do 80 °C G 1/2"</t>
  </si>
  <si>
    <t>https://podminky.urs.cz/item/CS_URS_2023_02/722234263</t>
  </si>
  <si>
    <t>722239101</t>
  </si>
  <si>
    <t>Montáž armatur vodovodních se dvěma závity G 1/2"</t>
  </si>
  <si>
    <t>273387645</t>
  </si>
  <si>
    <t>Armatury se dvěma závity montáž vodovodních armatur se dvěma závity ostatních typů G 1/2"</t>
  </si>
  <si>
    <t>https://podminky.urs.cz/item/CS_URS_2023_02/722239101</t>
  </si>
  <si>
    <t>42611280</t>
  </si>
  <si>
    <t>čerpadlo oběhové teplovodní závitové DN 15 cirkulační pro TUV výtlak 0,9m Qmax 0,35m3/h PN 10 bronzové T 80°C</t>
  </si>
  <si>
    <t>-1559135147</t>
  </si>
  <si>
    <t xml:space="preserve">Parametry
Dopravní výška	1,4 m
Typ připojení	závitové
Velikost	1/2"
Síťová přípojka	1~230 V, 50/60 Hz
Max. průtok	3 m3/h
s funkcí AUTOADPAT přizpůsobující provoz čerpadla
</t>
  </si>
  <si>
    <t>722250133</t>
  </si>
  <si>
    <t>Hydrantový systém s tvarově stálou hadicí D 25 x 30 m celoplechový</t>
  </si>
  <si>
    <t>162886822</t>
  </si>
  <si>
    <t>Požární příslušenství a armatury hydrantový systém s tvarově stálou hadicí celoplechový D 25 x 30 m</t>
  </si>
  <si>
    <t>https://podminky.urs.cz/item/CS_URS_2023_02/722250133</t>
  </si>
  <si>
    <t>722290226</t>
  </si>
  <si>
    <t>Zkouška těsnosti vodovodního potrubí závitového DN do 50</t>
  </si>
  <si>
    <t>-424537776</t>
  </si>
  <si>
    <t>Zkoušky, proplach a desinfekce vodovodního potrubí zkoušky těsnosti vodovodního potrubí závitového do DN 50</t>
  </si>
  <si>
    <t>https://podminky.urs.cz/item/CS_URS_2023_02/722290226</t>
  </si>
  <si>
    <t>0.5+20.5+98+12+37+22</t>
  </si>
  <si>
    <t>722290234</t>
  </si>
  <si>
    <t>Proplach a dezinfekce vodovodního potrubí DN do 80</t>
  </si>
  <si>
    <t>-1732001612</t>
  </si>
  <si>
    <t>Zkoušky, proplach a desinfekce vodovodního potrubí proplach a desinfekce vodovodního potrubí do DN 80</t>
  </si>
  <si>
    <t>https://podminky.urs.cz/item/CS_URS_2023_02/722290234</t>
  </si>
  <si>
    <t>72229900R</t>
  </si>
  <si>
    <t>Informační štítek s popisem armatur /D+M/</t>
  </si>
  <si>
    <t>398569489</t>
  </si>
  <si>
    <t>722303R</t>
  </si>
  <si>
    <t>Zednické a stavební přípomoce pro vnitřní vodovod</t>
  </si>
  <si>
    <t>-70283488</t>
  </si>
  <si>
    <t>Zednické a stavební přípomoce pro vnitřní vodovod
 - vysekání (vyfrézování) drážek do zdi a podlahy, provedení průrazů prostupů ve stropních konstrukcích a zdech
 - hrubé zapravení drážek a prostupů po provedení istalace potrubí</t>
  </si>
  <si>
    <t>998722101</t>
  </si>
  <si>
    <t>Přesun hmot tonážní pro vnitřní vodovod v objektech v do 6 m</t>
  </si>
  <si>
    <t>333724941</t>
  </si>
  <si>
    <t>Přesun hmot pro vnitřní vodovod stanovený z hmotnosti přesunovaného materiálu vodorovná dopravní vzdálenost do 50 m v objektech výšky do 6 m</t>
  </si>
  <si>
    <t>https://podminky.urs.cz/item/CS_URS_2023_02/998722101</t>
  </si>
  <si>
    <t>724</t>
  </si>
  <si>
    <t>Zdravotechnika - strojní vybavení</t>
  </si>
  <si>
    <t>724231128</t>
  </si>
  <si>
    <t>Příslušenství domovních vodáren měřící tlakoměr deformační</t>
  </si>
  <si>
    <t>1255115071</t>
  </si>
  <si>
    <t>Příslušenství domovních vodáren měřicí tlakoměr deformační</t>
  </si>
  <si>
    <t>https://podminky.urs.cz/item/CS_URS_2023_02/724231128</t>
  </si>
  <si>
    <t>724233011</t>
  </si>
  <si>
    <t>Nádoba expanzní tlaková pro akumulační ohřev TV průtočná s membránou závitové připojení PN 1,0 o objemu 8 l</t>
  </si>
  <si>
    <t>899115047</t>
  </si>
  <si>
    <t>Nádoby expanzní tlakové pro rozvody pitné vody s membránou bez pojistného ventilu se závitovým připojením průtočné PN 1,0 o objemu 8 l</t>
  </si>
  <si>
    <t>https://podminky.urs.cz/item/CS_URS_2023_02/724233011</t>
  </si>
  <si>
    <t>998724101</t>
  </si>
  <si>
    <t>Přesun hmot tonážní pro strojní vybavení v objektech v do 6 m</t>
  </si>
  <si>
    <t>-764920574</t>
  </si>
  <si>
    <t>Přesun hmot pro strojní vybavení stanovený z hmotnosti přesunovaného materiálu vodorovná dopravní vzdálenost do 50 m v objektech výšky do 6 m</t>
  </si>
  <si>
    <t>https://podminky.urs.cz/item/CS_URS_2023_02/998724101</t>
  </si>
  <si>
    <t>725111231</t>
  </si>
  <si>
    <t>Splachovač nádržkový keramický s armaturou boční nebo spodní napouštění</t>
  </si>
  <si>
    <t>-374809281</t>
  </si>
  <si>
    <t>Zařízení záchodů splachovače nádržkové keramické s armaturou boční nebo spodní napouštění</t>
  </si>
  <si>
    <t>https://podminky.urs.cz/item/CS_URS_2023_02/725111231</t>
  </si>
  <si>
    <t>725119125</t>
  </si>
  <si>
    <t>Montáž klozetových mís závěsných na nosné stěny</t>
  </si>
  <si>
    <t>756222772</t>
  </si>
  <si>
    <t>Zařízení záchodů montáž klozetových mís závěsných na nosné stěny</t>
  </si>
  <si>
    <t>https://podminky.urs.cz/item/CS_URS_2023_02/725119125</t>
  </si>
  <si>
    <t>64236031</t>
  </si>
  <si>
    <t>klozet keramický bílý závěsný hluboké splachování 530x360x350mm - technický list ZTI č. 2</t>
  </si>
  <si>
    <t>1837254854</t>
  </si>
  <si>
    <t>725119131</t>
  </si>
  <si>
    <t>Montáž klozetových sedátek standardních</t>
  </si>
  <si>
    <t>1219984970</t>
  </si>
  <si>
    <t>Zařízení záchodů montáž klozetových sedátek standardních</t>
  </si>
  <si>
    <t>https://podminky.urs.cz/item/CS_URS_2023_02/725119131</t>
  </si>
  <si>
    <t>55167381</t>
  </si>
  <si>
    <t>sedátko klozetové duroplastové bílé s poklopem - technický list ZTI č. 2</t>
  </si>
  <si>
    <t>1923352873</t>
  </si>
  <si>
    <t>725129101</t>
  </si>
  <si>
    <t>Montáž pisoáru keramického</t>
  </si>
  <si>
    <t>970702539</t>
  </si>
  <si>
    <t>Pisoárové záchodky montáž ostatních typů keramických</t>
  </si>
  <si>
    <t>https://podminky.urs.cz/item/CS_URS_2023_02/725129101</t>
  </si>
  <si>
    <t>64251334X</t>
  </si>
  <si>
    <t>pisoár automatický se sifonem kapacitní s automatickým inteligentním splachovačem - technický list ZTI č. 3</t>
  </si>
  <si>
    <t>1083111232</t>
  </si>
  <si>
    <t>MAXIMÁLNÍ ÚPLNÝ POŽADOVANÝ OBJEM SPLACHOVACÍ VODY 1 LITR.</t>
  </si>
  <si>
    <t>6425134X</t>
  </si>
  <si>
    <t>Zdroje bezpečného napětí 230/12 V, 50 Hz (příslušenství k pisoáru) - technický list ZTI č. 3</t>
  </si>
  <si>
    <t>1864964761</t>
  </si>
  <si>
    <t>725219101</t>
  </si>
  <si>
    <t>Montáž umyvadla připevněného na konzoly</t>
  </si>
  <si>
    <t>-1135960686</t>
  </si>
  <si>
    <t>Umyvadla montáž umyvadel ostatních typů na konzoly</t>
  </si>
  <si>
    <t>https://podminky.urs.cz/item/CS_URS_2023_02/725219101</t>
  </si>
  <si>
    <t>64211005</t>
  </si>
  <si>
    <t>umyvadlo keramické závěsné bílé 550x420mm - technický list ZTI č. 1</t>
  </si>
  <si>
    <t>-1582239587</t>
  </si>
  <si>
    <t>725239101</t>
  </si>
  <si>
    <t>Montáž bidetů bez výtokových armatur ostatní typ</t>
  </si>
  <si>
    <t>-1531261677</t>
  </si>
  <si>
    <t>Bidety montáž ostatních typů</t>
  </si>
  <si>
    <t>https://podminky.urs.cz/item/CS_URS_2023_02/725239101</t>
  </si>
  <si>
    <t>64240414</t>
  </si>
  <si>
    <t>bidet keramický závěsný s otvorem pro baterii bílý - technický list ZTI č. 9</t>
  </si>
  <si>
    <t>-2005676787</t>
  </si>
  <si>
    <t>725244904</t>
  </si>
  <si>
    <t>Montáž sprchových dveří</t>
  </si>
  <si>
    <t>-2058857809</t>
  </si>
  <si>
    <t>Sprchové dveře a zástěny montáž sprchových dveří</t>
  </si>
  <si>
    <t>https://podminky.urs.cz/item/CS_URS_2023_02/725244904</t>
  </si>
  <si>
    <t>55495007X</t>
  </si>
  <si>
    <t xml:space="preserve">sprchové dveře 1000 mm, 1x posuvný a 1 pevný segment  - technický list ZTI č. 11</t>
  </si>
  <si>
    <t>-1580584566</t>
  </si>
  <si>
    <t>sprchové dveře 1000 mm, 1x posuvný a 1 pevný segment
Stříbrný lesklý profil, 6 mm sklo s dekorací a úpravou perla glass, madla chrom</t>
  </si>
  <si>
    <t>725319111</t>
  </si>
  <si>
    <t>Montáž dřezu ostatních typů</t>
  </si>
  <si>
    <t>1841011501</t>
  </si>
  <si>
    <t>Dřezy bez výtokových armatur montáž dřezů ostatních typů</t>
  </si>
  <si>
    <t>https://podminky.urs.cz/item/CS_URS_2023_02/725319111</t>
  </si>
  <si>
    <t>55231100X</t>
  </si>
  <si>
    <t>Nerezový pracovní stůl s jednodřezem 700x2000x850 - technický list ZTI č. 13</t>
  </si>
  <si>
    <t>-29925731</t>
  </si>
  <si>
    <t>Mycí stůl bude kotven do zdiva šrouby.</t>
  </si>
  <si>
    <t>725339111</t>
  </si>
  <si>
    <t>Montáž výlevky</t>
  </si>
  <si>
    <t>-790951324</t>
  </si>
  <si>
    <t>Výlevky montáž výlevky</t>
  </si>
  <si>
    <t>https://podminky.urs.cz/item/CS_URS_2023_02/725339111</t>
  </si>
  <si>
    <t>64271101</t>
  </si>
  <si>
    <t>výlevka keramická bílá - technický list ZTI č. 4</t>
  </si>
  <si>
    <t>2115985508</t>
  </si>
  <si>
    <t>725813111</t>
  </si>
  <si>
    <t>Ventil rohový bez připojovací trubičky nebo flexi hadičky G 1/2"</t>
  </si>
  <si>
    <t>-1668592480</t>
  </si>
  <si>
    <t>https://podminky.urs.cz/item/CS_URS_2023_02/725813111</t>
  </si>
  <si>
    <t>1+1+2+8</t>
  </si>
  <si>
    <t>725829101</t>
  </si>
  <si>
    <t>Montáž baterie nástěnné dřezové pákové a klasické</t>
  </si>
  <si>
    <t>502941920</t>
  </si>
  <si>
    <t>Baterie dřezové montáž ostatních typů nástěnných pákových nebo klasických</t>
  </si>
  <si>
    <t>https://podminky.urs.cz/item/CS_URS_2023_02/725829101</t>
  </si>
  <si>
    <t>55143169X</t>
  </si>
  <si>
    <t>baterie dřezová páková nástěnná s plochým ústím 300mm - technický list ZTI č. 4</t>
  </si>
  <si>
    <t>-1904422808</t>
  </si>
  <si>
    <t>MAXIMÁLNÍ PRŮTOK BATERIE 6 l/min.</t>
  </si>
  <si>
    <t>55143975X</t>
  </si>
  <si>
    <t xml:space="preserve">baterie dřezová páková nástěnná  - technický list ZTI č. 13</t>
  </si>
  <si>
    <t>-1691220643</t>
  </si>
  <si>
    <t>725829111</t>
  </si>
  <si>
    <t>Montáž baterie stojánkové dřezové G 1/2"</t>
  </si>
  <si>
    <t>-1811175949</t>
  </si>
  <si>
    <t>Baterie dřezové montáž ostatních typů stojánkových G 1/2"</t>
  </si>
  <si>
    <t>https://podminky.urs.cz/item/CS_URS_2023_02/725829111</t>
  </si>
  <si>
    <t>55143974X</t>
  </si>
  <si>
    <t xml:space="preserve">baterie dřezová páková stojánková s otáčivým ústím  - technický list ZTI č. 6</t>
  </si>
  <si>
    <t>-1529936997</t>
  </si>
  <si>
    <t>725829131</t>
  </si>
  <si>
    <t>Montáž baterie umyvadlové stojánkové G 1/2" ostatní typ</t>
  </si>
  <si>
    <t>1808152016</t>
  </si>
  <si>
    <t>Baterie umyvadlové montáž ostatních typů stojánkových G 1/2"</t>
  </si>
  <si>
    <t>https://podminky.urs.cz/item/CS_URS_2023_02/725829131</t>
  </si>
  <si>
    <t>55145686X</t>
  </si>
  <si>
    <t>baterie umyvadlová (dřezová) stojánková páková - technický list ZTI č. 1</t>
  </si>
  <si>
    <t>1222427244</t>
  </si>
  <si>
    <t>MAXIMÁLNÍ PRŮTOK UMYVADLOVÉ BATERIE 6 l/min.</t>
  </si>
  <si>
    <t>725829141</t>
  </si>
  <si>
    <t>Montáž baterie bidetové stojánkové soupravy pákové ostatní typ</t>
  </si>
  <si>
    <t>1752302380</t>
  </si>
  <si>
    <t>Baterie bidetové montáž ostatních typů stojánkových pákových souprav</t>
  </si>
  <si>
    <t>https://podminky.urs.cz/item/CS_URS_2023_02/725829141</t>
  </si>
  <si>
    <t>55145514X</t>
  </si>
  <si>
    <t>baterie bidetová stojánková páková chrom - technický list ZTI č. 9</t>
  </si>
  <si>
    <t>-1267154064</t>
  </si>
  <si>
    <t>725849411</t>
  </si>
  <si>
    <t>Montáž baterie sprchové nástěnná s nastavitelnou výškou sprchy</t>
  </si>
  <si>
    <t>-1282713020</t>
  </si>
  <si>
    <t>Baterie sprchové montáž nástěnných baterií s nastavitelnou výškou sprchy</t>
  </si>
  <si>
    <t>https://podminky.urs.cz/item/CS_URS_2023_02/725849411</t>
  </si>
  <si>
    <t>55145537X</t>
  </si>
  <si>
    <t>baterie sprchová nástěnná s příslušenstvím - technický list ZTI č. 11</t>
  </si>
  <si>
    <t>-1844969570</t>
  </si>
  <si>
    <t>MAXIMÁLNÍ PRŮTOK BATERIE 8 l/min.</t>
  </si>
  <si>
    <t>725869101</t>
  </si>
  <si>
    <t>Montáž zápachových uzávěrek umyvadlových do DN 40</t>
  </si>
  <si>
    <t>-1790885996</t>
  </si>
  <si>
    <t>Zápachové uzávěrky zařizovacích předmětů montáž zápachových uzávěrek umyvadlových do DN 40</t>
  </si>
  <si>
    <t>https://podminky.urs.cz/item/CS_URS_2023_02/725869101</t>
  </si>
  <si>
    <t>55162001</t>
  </si>
  <si>
    <t>uzávěrka zápachová umyvadlová s celokovovým kulatým designem DN 32- technický list ZTI č. 1</t>
  </si>
  <si>
    <t>1296158346</t>
  </si>
  <si>
    <t>725869204</t>
  </si>
  <si>
    <t>Montáž zápachových uzávěrek dřezových jednodílných DN 50</t>
  </si>
  <si>
    <t>-477877463</t>
  </si>
  <si>
    <t>Zápachové uzávěrky zařizovacích předmětů montáž zápachových uzávěrek dřezových jednodílných DN 50</t>
  </si>
  <si>
    <t>https://podminky.urs.cz/item/CS_URS_2023_02/725869204</t>
  </si>
  <si>
    <t>55161116</t>
  </si>
  <si>
    <t>uzávěrka zápachová dřezová s kulovým kloubem DN 50</t>
  </si>
  <si>
    <t>-370458473</t>
  </si>
  <si>
    <t>1212357166</t>
  </si>
  <si>
    <t>726</t>
  </si>
  <si>
    <t>Zdravotechnika - předstěnové instalace</t>
  </si>
  <si>
    <t>726111202</t>
  </si>
  <si>
    <t>Instalační předstěna pro montáž bidetu do masivní zděné kce</t>
  </si>
  <si>
    <t>1092422603</t>
  </si>
  <si>
    <t>Předstěnové instalační systémy pro zazdění do masivních zděných konstrukcí montáž ostatních typů bidetů</t>
  </si>
  <si>
    <t>https://podminky.urs.cz/item/CS_URS_2023_02/726111202</t>
  </si>
  <si>
    <t>55281748</t>
  </si>
  <si>
    <t>montážní prvek pro bidet do zděných konstrukcí hl 120mm</t>
  </si>
  <si>
    <t>2054268967</t>
  </si>
  <si>
    <t>726111204</t>
  </si>
  <si>
    <t>Instalační předstěna pro montáž klozetu do masivní zděné kce</t>
  </si>
  <si>
    <t>-1030248327</t>
  </si>
  <si>
    <t>Předstěnové instalační systémy pro zazdění do masivních zděných konstrukcí montáž ostatních typů klozetů</t>
  </si>
  <si>
    <t>https://podminky.urs.cz/item/CS_URS_2023_02/726111204</t>
  </si>
  <si>
    <t>55281700</t>
  </si>
  <si>
    <t>montážní prvek pro závěsné WC do zděných konstrukcí ovládání zepředu hl 120 mm stavební v 1080mm vč. ovládacího tlačítka - technický list ZTI č. 2</t>
  </si>
  <si>
    <t>-332638090</t>
  </si>
  <si>
    <t>POŽADAVEK NA MAXIMÁLNÍ ÚPLNÝ OBJEM SPLACHOVACÍ VODY WC 6 LITRŮ.</t>
  </si>
  <si>
    <t>998726111</t>
  </si>
  <si>
    <t>Přesun hmot tonážní pro instalační prefabrikáty v objektech v do 6 m</t>
  </si>
  <si>
    <t>-1803292856</t>
  </si>
  <si>
    <t>Přesun hmot pro instalační prefabrikáty stanovený z hmotnosti přesunovaného materiálu vodorovná dopravní vzdálenost do 50 m v objektech výšky do 6 m</t>
  </si>
  <si>
    <t>https://podminky.urs.cz/item/CS_URS_2023_02/998726111</t>
  </si>
  <si>
    <t>01D_a - Zařízení silnoproudé elektrotechniky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</si>
  <si>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D ZAŘÍZENÍ SILNOPROUDÉ ELEKTROTECHNIKY, VČETNĚ BLESKOSVODU 1.4D.01	TECHNICKÁ ZPRÁVA – EI PŘÍLOHA Č.1 VÝPOČET UMĚLÉHO OSVĚTLENÍ PŘÍLOHA Č.2 VÝPOČET RIZIK PŘÍLOHA Č.3 PROTOKOL VNĚJŠÍCH VLIVŮ 1.4D.02 PŮDORYS 1.NP – EI 1.4D.03 STŘECHA – EI, BLESKOSVOD 1.4D.04 SCHÉMA RH1 1.4D.05 SCHÉMA RH2</t>
  </si>
  <si>
    <t>M - Práce a dodávky M</t>
  </si>
  <si>
    <t>741110062</t>
  </si>
  <si>
    <t>Montáž trubka plastová ohebná D přes 23 do 35 mm uložená pod omítku</t>
  </si>
  <si>
    <t>-1682187348</t>
  </si>
  <si>
    <t>Montáž trubek elektroinstalačních s nasunutím nebo našroubováním do krabic plastových ohebných, uložených pod omítku, vnější Ø přes 23 do 35 mm</t>
  </si>
  <si>
    <t>https://podminky.urs.cz/item/CS_URS_2023_02/741110062</t>
  </si>
  <si>
    <t>34571073</t>
  </si>
  <si>
    <t>trubka elektroinstalační ohebná z PVC (EN) 2325</t>
  </si>
  <si>
    <t>-1935460509</t>
  </si>
  <si>
    <t>741110063</t>
  </si>
  <si>
    <t>Montáž trubka plastová ohebná D přes 35 mm uložená pod omítku</t>
  </si>
  <si>
    <t>491949485</t>
  </si>
  <si>
    <t>Montáž trubek elektroinstalačních s nasunutím nebo našroubováním do krabic plastových ohebných, uložených pod omítku, vnější Ø přes 35 mm</t>
  </si>
  <si>
    <t>https://podminky.urs.cz/item/CS_URS_2023_02/741110063</t>
  </si>
  <si>
    <t>34571360</t>
  </si>
  <si>
    <t>trubka elektroinstalační HDPE tuhá dvouplášťová korugovaná D 32/40mm</t>
  </si>
  <si>
    <t>-1170623972</t>
  </si>
  <si>
    <t>741110513</t>
  </si>
  <si>
    <t>Montáž lišta a kanálek vkládací šířky přes 120 do 180 mm s víčkem</t>
  </si>
  <si>
    <t>-820059394</t>
  </si>
  <si>
    <t>Montáž lišt a kanálků elektroinstalačních se spojkami, ohyby a rohy a s nasunutím do krabic vkládacích s víčkem, šířky do přes 120 do 180 mm</t>
  </si>
  <si>
    <t>https://podminky.urs.cz/item/CS_URS_2023_02/741110513</t>
  </si>
  <si>
    <t>34571221</t>
  </si>
  <si>
    <t>kanál elektroinstalační hranatý PVC 180x60mm</t>
  </si>
  <si>
    <t>284777385</t>
  </si>
  <si>
    <t>11+2</t>
  </si>
  <si>
    <t>741112001</t>
  </si>
  <si>
    <t>Montáž krabice zapuštěná plastová kruhová</t>
  </si>
  <si>
    <t>-2009047864</t>
  </si>
  <si>
    <t>Montáž krabic elektroinstalačních bez napojení na trubky a lišty, demontáže a montáže víčka a přístroje protahovacích nebo odbočných zapuštěných plastových kruhových</t>
  </si>
  <si>
    <t>https://podminky.urs.cz/item/CS_URS_2023_02/741112001</t>
  </si>
  <si>
    <t>34571450</t>
  </si>
  <si>
    <t>krabice pod omítku PVC přístrojová kruhová D 70mm</t>
  </si>
  <si>
    <t>253214405</t>
  </si>
  <si>
    <t>X34571450</t>
  </si>
  <si>
    <t>vzduchotěsná krabice pod omítku PVC přístrojová kruhová D 70mm</t>
  </si>
  <si>
    <t>-1532772031</t>
  </si>
  <si>
    <t>34571451</t>
  </si>
  <si>
    <t>krabice pod omítku PVC přístrojová kruhová D 70mm hluboká</t>
  </si>
  <si>
    <t>-803933620</t>
  </si>
  <si>
    <t>34571458</t>
  </si>
  <si>
    <t>krabice pod omítku PVC odbočná kruhová D 100mm s víčkem</t>
  </si>
  <si>
    <t>1482150081</t>
  </si>
  <si>
    <t>741112023</t>
  </si>
  <si>
    <t>Montáž krabice nástěnná plastová čtyřhranná do 250x250 mm</t>
  </si>
  <si>
    <t>-1964921466</t>
  </si>
  <si>
    <t>Montáž krabic elektroinstalačních bez napojení na trubky a lišty, demontáže a montáže víčka a přístroje protahovacích nebo odbočných nástěnných plastových čtyřhranných, vel. do 250x250 mm</t>
  </si>
  <si>
    <t>https://podminky.urs.cz/item/CS_URS_2023_02/741112023</t>
  </si>
  <si>
    <t>34571481</t>
  </si>
  <si>
    <t>krabice v uzavřeném provedení PP s krytím IP 66 obdélníková 125x175mm</t>
  </si>
  <si>
    <t>-1897360669</t>
  </si>
  <si>
    <t>741120401</t>
  </si>
  <si>
    <t>Montáž vodič Cu izolovaný drátovací plný a laněný žíla 0,35-6 mm2 v rozváděči (např. CY)</t>
  </si>
  <si>
    <t>-1014045249</t>
  </si>
  <si>
    <t>Montáž vodičů izolovaných měděných drátovacích bez ukončení v rozváděčích plných a laněných (např. CY), průřezu žily 0,35 až 6 mm2</t>
  </si>
  <si>
    <t>https://podminky.urs.cz/item/CS_URS_2023_02/741120401</t>
  </si>
  <si>
    <t>34141025</t>
  </si>
  <si>
    <t>vodič propojovací flexibilní jádro Cu lanované izolace PVC 450/750V (H07V-K) 1x2,5mm2</t>
  </si>
  <si>
    <t>567907965</t>
  </si>
  <si>
    <t>15+20+30+30+35</t>
  </si>
  <si>
    <t>34141026</t>
  </si>
  <si>
    <t>vodič propojovací flexibilní jádro Cu lanované izolace PVC 450/750V (H07V-K) 1x4mm2</t>
  </si>
  <si>
    <t>-1934652962</t>
  </si>
  <si>
    <t>60+50</t>
  </si>
  <si>
    <t>110*1,15 'Přepočtené koeficientem množství</t>
  </si>
  <si>
    <t>34141027</t>
  </si>
  <si>
    <t>vodič propojovací flexibilní jádro Cu lanované izolace PVC 450/750V (H07V-K) 1x6mm2</t>
  </si>
  <si>
    <t>-429956635</t>
  </si>
  <si>
    <t>50*1,15 'Přepočtené koeficientem množství</t>
  </si>
  <si>
    <t>741120403</t>
  </si>
  <si>
    <t>Montáž vodič Cu izolovaný drátovací plný a laněný žíla 10-16 mm2 v rozváděči (např. CY)</t>
  </si>
  <si>
    <t>-2079370565</t>
  </si>
  <si>
    <t>Montáž vodičů izolovaných měděných drátovacích bez ukončení v rozváděčích plných a laněných (např. CY), průřezu žily 10 až 16 mm2</t>
  </si>
  <si>
    <t>https://podminky.urs.cz/item/CS_URS_2023_02/741120403</t>
  </si>
  <si>
    <t>34141028</t>
  </si>
  <si>
    <t>vodič propojovací flexibilní jádro Cu lanované izolace PVC 450/750V (H07V-K) 1x10mm2</t>
  </si>
  <si>
    <t>403726491</t>
  </si>
  <si>
    <t>20*1,15 'Přepočtené koeficientem množství</t>
  </si>
  <si>
    <t>34141029</t>
  </si>
  <si>
    <t>vodič propojovací flexibilní jádro Cu lanované izolace PVC 450/750V (H07V-K) 1x16mm2</t>
  </si>
  <si>
    <t>-1790220938</t>
  </si>
  <si>
    <t>40+20+20</t>
  </si>
  <si>
    <t>80*1,15 'Přepočtené koeficientem množství</t>
  </si>
  <si>
    <t>741122011</t>
  </si>
  <si>
    <t>Montáž kabel Cu bez ukončení uložený pod omítku plný kulatý 2x1,5 až 2,5 mm2 (např. CYKY)</t>
  </si>
  <si>
    <t>803894224</t>
  </si>
  <si>
    <t>Montáž kabelů měděných bez ukončení uložených pod omítku plných kulatých (např. CYKY), počtu a průřezu žil 2x1,5 až 2,5 mm2</t>
  </si>
  <si>
    <t>https://podminky.urs.cz/item/CS_URS_2023_02/741122011</t>
  </si>
  <si>
    <t>34111005</t>
  </si>
  <si>
    <t>kabel instalační jádro Cu plné izolace PVC plášť PVC 450/750V (CYKY) 2x1,5mm2</t>
  </si>
  <si>
    <t>-882248783</t>
  </si>
  <si>
    <t>741122015</t>
  </si>
  <si>
    <t>Montáž kabel Cu bez ukončení uložený pod omítku plný kulatý 3x1,5 mm2 (např. CYKY)</t>
  </si>
  <si>
    <t>1914706209</t>
  </si>
  <si>
    <t>Montáž kabelů měděných bez ukončení uložených pod omítku plných kulatých (např. CYKY), počtu a průřezu žil 3x1,5 mm2</t>
  </si>
  <si>
    <t>https://podminky.urs.cz/item/CS_URS_2023_02/741122015</t>
  </si>
  <si>
    <t>1995836342</t>
  </si>
  <si>
    <t>50+40+30+30+30+35+35+40+30+20</t>
  </si>
  <si>
    <t>50+50+30+40+50+150</t>
  </si>
  <si>
    <t>710*1,15 'Přepočtené koeficientem množství</t>
  </si>
  <si>
    <t>741122016</t>
  </si>
  <si>
    <t>Montáž kabel Cu bez ukončení uložený pod omítku plný kulatý 3x2,5 až 6 mm2 (např. CYKY)</t>
  </si>
  <si>
    <t>1035250762</t>
  </si>
  <si>
    <t>Montáž kabelů měděných bez ukončení uložených pod omítku plných kulatých (např. CYKY), počtu a průřezu žil 3x2,5 až 6 mm2</t>
  </si>
  <si>
    <t>https://podminky.urs.cz/item/CS_URS_2023_02/741122016</t>
  </si>
  <si>
    <t>34111036</t>
  </si>
  <si>
    <t>kabel instalační jádro Cu plné izolace PVC plášť PVC 450/750V (CYKY) 3x2,5mm2</t>
  </si>
  <si>
    <t>-1895949424</t>
  </si>
  <si>
    <t>20+20</t>
  </si>
  <si>
    <t>200+15+30+40+50+30+25+25+50+25+25+150</t>
  </si>
  <si>
    <t>20+20+20+30+30+30+30+150+50+40+40+40</t>
  </si>
  <si>
    <t>1205*1,15 'Přepočtené koeficientem množství</t>
  </si>
  <si>
    <t>34111042</t>
  </si>
  <si>
    <t>kabel instalační jádro Cu plné izolace PVC plášť PVC 450/750V (CYKY) 3x4mm2</t>
  </si>
  <si>
    <t>231456746</t>
  </si>
  <si>
    <t>741122021</t>
  </si>
  <si>
    <t>Montáž kabel Cu bez ukončení uložený pod omítku plný kulatý 4x1,5 mm2 (např. CYKY)</t>
  </si>
  <si>
    <t>-1072388398</t>
  </si>
  <si>
    <t>Montáž kabelů měděných bez ukončení uložených pod omítku plných kulatých (např. CYKY), počtu a průřezu žil 4x1,5 mm2</t>
  </si>
  <si>
    <t>https://podminky.urs.cz/item/CS_URS_2023_02/741122021</t>
  </si>
  <si>
    <t>34111569</t>
  </si>
  <si>
    <t>kabel silový oheň retardující bezhalogenový s funkčností při požáru 180min a P60-R reakce na oheň B2cas1d1a1 jádro Cu 0,6/1kV (1-CSKH-V) 4x1,5mm2</t>
  </si>
  <si>
    <t>-1712507723</t>
  </si>
  <si>
    <t>741122031</t>
  </si>
  <si>
    <t>Montáž kabel Cu bez ukončení uložený pod omítku plný kulatý 5x1,5 až 2,5 mm2 (např. CYKY)</t>
  </si>
  <si>
    <t>-272005413</t>
  </si>
  <si>
    <t>Montáž kabelů měděných bez ukončení uložených pod omítku plných kulatých (např. CYKY), počtu a průřezu žil 5x1,5 až 2,5 mm2</t>
  </si>
  <si>
    <t>https://podminky.urs.cz/item/CS_URS_2023_02/741122031</t>
  </si>
  <si>
    <t>34111090</t>
  </si>
  <si>
    <t>kabel instalační jádro Cu plné izolace PVC plášť PVC 450/750V (CYKY) 5x1,5mm2</t>
  </si>
  <si>
    <t>-2017891805</t>
  </si>
  <si>
    <t>50+20+50+50+30</t>
  </si>
  <si>
    <t>200*1,15 'Přepočtené koeficientem množství</t>
  </si>
  <si>
    <t>34111094</t>
  </si>
  <si>
    <t>kabel instalační jádro Cu plné izolace PVC plášť PVC 450/750V (CYKY) 5x2,5mm2</t>
  </si>
  <si>
    <t>-662789512</t>
  </si>
  <si>
    <t>20+20+10+20+30+25</t>
  </si>
  <si>
    <t>125*1,15 'Přepočtené koeficientem množství</t>
  </si>
  <si>
    <t>34113030</t>
  </si>
  <si>
    <t>kabel instalační flexibilní jádro Cu lanované izolace PVC plášť PVC 300/500V (H05VV-F) 5x2,50mm2</t>
  </si>
  <si>
    <t>-2101840813</t>
  </si>
  <si>
    <t>741122032</t>
  </si>
  <si>
    <t>Montáž kabel Cu bez ukončení uložený pod omítku plný kulatý 5x4 až 6 mm2 (např. CYKY)</t>
  </si>
  <si>
    <t>-201701243</t>
  </si>
  <si>
    <t>Montáž kabelů měděných bez ukončení uložených pod omítku plných kulatých (např. CYKY), počtu a průřezu žil 5x4 až 6 mm2</t>
  </si>
  <si>
    <t>https://podminky.urs.cz/item/CS_URS_2023_02/741122032</t>
  </si>
  <si>
    <t>34111100</t>
  </si>
  <si>
    <t>kabel instalační jádro Cu plné izolace PVC plášť PVC 450/750V (CYKY) 5x6mm2</t>
  </si>
  <si>
    <t>-215736125</t>
  </si>
  <si>
    <t>741124603</t>
  </si>
  <si>
    <t>Montáž kabel Cu topný volné délky uložený na konstrukci</t>
  </si>
  <si>
    <t>-1766219006</t>
  </si>
  <si>
    <t>Montáž kabelů měděných topných bez ukončení volné délky, uložených na konstrukci</t>
  </si>
  <si>
    <t>https://podminky.urs.cz/item/CS_URS_2023_02/741124603</t>
  </si>
  <si>
    <t>X1000320082</t>
  </si>
  <si>
    <t>Automoatický topný kabel 10m, 120W</t>
  </si>
  <si>
    <t>-2111472682</t>
  </si>
  <si>
    <t>-1329739872</t>
  </si>
  <si>
    <t>205*4</t>
  </si>
  <si>
    <t>741132132</t>
  </si>
  <si>
    <t>Ukončení kabelů 4x10 mm2 smršťovací záklopkou nebo páskem bez letování</t>
  </si>
  <si>
    <t>-1507604357</t>
  </si>
  <si>
    <t>Ukončení kabelů smršťovací záklopkou nebo páskou se zapojením bez letování, počtu a průřezu žil 4x10 mm2</t>
  </si>
  <si>
    <t>https://podminky.urs.cz/item/CS_URS_2023_02/741132132</t>
  </si>
  <si>
    <t>741132134</t>
  </si>
  <si>
    <t>Ukončení kabelů 4x25 mm2 smršťovací záklopkou nebo páskem bez letování</t>
  </si>
  <si>
    <t>-185772027</t>
  </si>
  <si>
    <t>Ukončení kabelů smršťovací záklopkou nebo páskou se zapojením bez letování, počtu a průřezu žil 4x25 mm2</t>
  </si>
  <si>
    <t>https://podminky.urs.cz/item/CS_URS_2023_02/741132134</t>
  </si>
  <si>
    <t>741132145</t>
  </si>
  <si>
    <t>Ukončení kabelů 5x1,5 až 4 mm2 smršťovací záklopkou nebo páskem bez letování</t>
  </si>
  <si>
    <t>-1956388490</t>
  </si>
  <si>
    <t>Ukončení kabelů smršťovací záklopkou nebo páskou se zapojením bez letování, počtu a průřezu žil 5x1,5 až 4 mm2</t>
  </si>
  <si>
    <t>https://podminky.urs.cz/item/CS_URS_2023_02/741132145</t>
  </si>
  <si>
    <t>741132146</t>
  </si>
  <si>
    <t>Ukončení kabelů 5x6 mm2 smršťovací záklopkou nebo páskem bez letování</t>
  </si>
  <si>
    <t>-1061137561</t>
  </si>
  <si>
    <t>Ukončení kabelů smršťovací záklopkou nebo páskou se zapojením bez letování, počtu a průřezu žil 5x6 mm2</t>
  </si>
  <si>
    <t>https://podminky.urs.cz/item/CS_URS_2023_02/741132146</t>
  </si>
  <si>
    <t>741210001</t>
  </si>
  <si>
    <t>Montáž rozvodnice oceloplechová nebo plastová běžná do 20 kg</t>
  </si>
  <si>
    <t>-594699266</t>
  </si>
  <si>
    <t>Montáž rozvodnic oceloplechových nebo plastových bez zapojení vodičů běžných, hmotnosti do 20 kg</t>
  </si>
  <si>
    <t>https://podminky.urs.cz/item/CS_URS_2023_02/741210001</t>
  </si>
  <si>
    <t>35713138</t>
  </si>
  <si>
    <t>rozvodnice zapuštěná, průhledné dveře, 1 řada, šířka 8 modulárních jednotek</t>
  </si>
  <si>
    <t>-1550466170</t>
  </si>
  <si>
    <t>rozvodnice zapuštěná, průhledné dveře, 1 řada, šířka 8 modulárních jednotek
pro SPD</t>
  </si>
  <si>
    <t>741210004</t>
  </si>
  <si>
    <t>Montáž rozvodnice oceloplechová nebo plastová běžná do 150 kg</t>
  </si>
  <si>
    <t>-99284774</t>
  </si>
  <si>
    <t>Montáž rozvodnic oceloplechových nebo plastových bez zapojení vodičů běžných, hmotnosti do 150 kg</t>
  </si>
  <si>
    <t>https://podminky.urs.cz/item/CS_URS_2023_02/741210004</t>
  </si>
  <si>
    <t>X1526702</t>
  </si>
  <si>
    <t>rozvodnice osleovoplechová vestavná 11x33 modulů, 2021x806x250, včetně příslušenství</t>
  </si>
  <si>
    <t>-2132353917</t>
  </si>
  <si>
    <t>X1526702.1</t>
  </si>
  <si>
    <t>rozvodnice ocelovoplechová vestavná 5x13 modulů, 825x380x110, včetně příslušenství</t>
  </si>
  <si>
    <t>-1931539809</t>
  </si>
  <si>
    <t>741310001</t>
  </si>
  <si>
    <t>Montáž spínač nástěnný 1-jednopólový prostředí normální se zapojením vodičů</t>
  </si>
  <si>
    <t>1011948340</t>
  </si>
  <si>
    <t>Montáž spínačů jedno nebo dvoupólových nástěnných se zapojením vodičů, pro prostředí normální spínačů, řazení 1-jednopólových</t>
  </si>
  <si>
    <t>https://podminky.urs.cz/item/CS_URS_2023_02/741310001</t>
  </si>
  <si>
    <t>34535015</t>
  </si>
  <si>
    <t>spínač nástěnný jednopólový, řazení 1, IP44, bezsroubové svorky</t>
  </si>
  <si>
    <t>-1945100883</t>
  </si>
  <si>
    <t>spínač nástěnný jednopólový, řazení 1, IP44, šroubové svorky</t>
  </si>
  <si>
    <t>741310021</t>
  </si>
  <si>
    <t>Montáž přepínač nástěnný 5-sériový prostředí normální se zapojením vodičů</t>
  </si>
  <si>
    <t>-1216541246</t>
  </si>
  <si>
    <t>Montáž spínačů jedno nebo dvoupólových nástěnných se zapojením vodičů, pro prostředí normální přepínačů, řazení 5-sériových</t>
  </si>
  <si>
    <t>https://podminky.urs.cz/item/CS_URS_2023_02/741310021</t>
  </si>
  <si>
    <t>34535073</t>
  </si>
  <si>
    <t>přepínač nástěnný sériový, řazení 5, IP44, bezšroubové svorky</t>
  </si>
  <si>
    <t>-1582710190</t>
  </si>
  <si>
    <t>741310022</t>
  </si>
  <si>
    <t>Montáž přepínač nástěnný 6-střídavý prostředí normální se zapojením vodičů</t>
  </si>
  <si>
    <t>-1613691359</t>
  </si>
  <si>
    <t>Montáž spínačů jedno nebo dvoupólových nástěnných se zapojením vodičů, pro prostředí normální přepínačů, řazení 6-střídavých</t>
  </si>
  <si>
    <t>https://podminky.urs.cz/item/CS_URS_2023_02/741310022</t>
  </si>
  <si>
    <t>34535018</t>
  </si>
  <si>
    <t>přepínač nástěnný střídavý, řazení 6, IP44, bezsroubové svorky</t>
  </si>
  <si>
    <t>1418320963</t>
  </si>
  <si>
    <t>přepínač nástěnný střídavý, řazení 6, IP44, šroubové svorky</t>
  </si>
  <si>
    <t>741310111</t>
  </si>
  <si>
    <t>Montáž ovladač (polo)zapuštěný bezšroubové připojení 0/1-tlačítkový vypínací se zapojením vodičů</t>
  </si>
  <si>
    <t>-1924008902</t>
  </si>
  <si>
    <t>Montáž spínačů jedno nebo dvoupólových polozapuštěných nebo zapuštěných se zapojením vodičů bezšroubové připojení ovladačů, řazení 0/1-tlačítkových vypínacích</t>
  </si>
  <si>
    <t>https://podminky.urs.cz/item/CS_URS_2023_02/741310111</t>
  </si>
  <si>
    <t>ABB.3558A01340</t>
  </si>
  <si>
    <t>Přístroj spínače jednopólového, řazení 1, 1So</t>
  </si>
  <si>
    <t>2032530426</t>
  </si>
  <si>
    <t>x558A01340</t>
  </si>
  <si>
    <t>Přístroj tlačitko jednopólového, řazení 1, 1So</t>
  </si>
  <si>
    <t>1854724442</t>
  </si>
  <si>
    <t>x558A01342</t>
  </si>
  <si>
    <t>Přístroj tlačitko dvojpólového, řazení 2, 2So</t>
  </si>
  <si>
    <t>-938921693</t>
  </si>
  <si>
    <t>741310121</t>
  </si>
  <si>
    <t>Montáž přepínač (polo)zapuštěný bezšroubové připojení 5-seriový se zapojením vodičů</t>
  </si>
  <si>
    <t>729223642</t>
  </si>
  <si>
    <t>Montáž spínačů jedno nebo dvoupólových polozapuštěných nebo zapuštěných se zapojením vodičů bezšroubové připojení přepínačů, řazení 5-sériových</t>
  </si>
  <si>
    <t>https://podminky.urs.cz/item/CS_URS_2023_02/741310121</t>
  </si>
  <si>
    <t>ABB.3558A05340</t>
  </si>
  <si>
    <t>Přístroj přepínače sériového, řazení 5</t>
  </si>
  <si>
    <t>-1676897693</t>
  </si>
  <si>
    <t>741310122</t>
  </si>
  <si>
    <t>Montáž přepínač (polo)zapuštěný bezšroubové připojení 6-střídavý se zapojením vodičů</t>
  </si>
  <si>
    <t>-1803445218</t>
  </si>
  <si>
    <t>Montáž spínačů jedno nebo dvoupólových polozapuštěných nebo zapuštěných se zapojením vodičů bezšroubové připojení přepínačů, řazení 6-střídavých</t>
  </si>
  <si>
    <t>https://podminky.urs.cz/item/CS_URS_2023_02/741310122</t>
  </si>
  <si>
    <t>ABB.3558A06340</t>
  </si>
  <si>
    <t>Přístroj přepínače střídavého, řazení 6, 6So</t>
  </si>
  <si>
    <t>-2004551282</t>
  </si>
  <si>
    <t>741310221</t>
  </si>
  <si>
    <t>Montáž spínač (polo)zapuštěný šroubové připojení řazení 2-pro žaluzie se zapojením vodičů</t>
  </si>
  <si>
    <t>-127750899</t>
  </si>
  <si>
    <t>Montáž spínačů jedno nebo dvoupólových polozapuštěných nebo zapuštěných se zapojením vodičů šroubové připojení, pro prostředí normální spínačů, řazení 2-pro žaluzie</t>
  </si>
  <si>
    <t>https://podminky.urs.cz/item/CS_URS_2023_02/741310221</t>
  </si>
  <si>
    <t>10.029.267</t>
  </si>
  <si>
    <t>Žaluziový spínač</t>
  </si>
  <si>
    <t>-718581353</t>
  </si>
  <si>
    <t>ABB Tělo 6410-0-0380 žaluziového spínače</t>
  </si>
  <si>
    <t>X741910413</t>
  </si>
  <si>
    <t xml:space="preserve">Montáž žlab kovový šířky do 150 mm </t>
  </si>
  <si>
    <t>39862862</t>
  </si>
  <si>
    <t>38+13</t>
  </si>
  <si>
    <t>X34575600.1</t>
  </si>
  <si>
    <t>žlab kabelový drátěný galvanicky zinkovaný 150/50mm</t>
  </si>
  <si>
    <t>1332008816</t>
  </si>
  <si>
    <t>žlab kabelový drátěný galvanicky zinkovaný 150/100mm</t>
  </si>
  <si>
    <t>34575383</t>
  </si>
  <si>
    <t>spojka kabelového žlabu drátěného galvanicky zinkovaná šroubová</t>
  </si>
  <si>
    <t>-70047714</t>
  </si>
  <si>
    <t>38/2</t>
  </si>
  <si>
    <t>34575388</t>
  </si>
  <si>
    <t>nosník kabelového žlabu drátěného galvanicky zinkovaný 150mm</t>
  </si>
  <si>
    <t>-1779767891</t>
  </si>
  <si>
    <t>34575346</t>
  </si>
  <si>
    <t>tyč závitová pro kabelové trasy M8</t>
  </si>
  <si>
    <t>-1238061572</t>
  </si>
  <si>
    <t>tyč závitová pro kabelové trasy protipožární P-90R M8</t>
  </si>
  <si>
    <t>38*2</t>
  </si>
  <si>
    <t>X1381211</t>
  </si>
  <si>
    <t>ŽLAB PLNÝ 100/50 ZZ 0,8MM- BEZ PERF.</t>
  </si>
  <si>
    <t>1531558407</t>
  </si>
  <si>
    <t>X1381212</t>
  </si>
  <si>
    <t>VÍKO PLNÉ 100/50 ZZ 0,8MM- BEZ PERF.</t>
  </si>
  <si>
    <t>-1083421217</t>
  </si>
  <si>
    <t>X1231268</t>
  </si>
  <si>
    <t>SPOJKA 2/50 ZZ (210MM)</t>
  </si>
  <si>
    <t>2034004283</t>
  </si>
  <si>
    <t>X1231269.1</t>
  </si>
  <si>
    <t>kotva do dlaždice</t>
  </si>
  <si>
    <t>-213875224</t>
  </si>
  <si>
    <t>X741910418</t>
  </si>
  <si>
    <t>Monntáž dlaždice na střechu</t>
  </si>
  <si>
    <t>320904495</t>
  </si>
  <si>
    <t>X1231269</t>
  </si>
  <si>
    <t>BETON DLAŽBA 300x300x4 S PVC PODLOŽKOU</t>
  </si>
  <si>
    <t>-2122885406</t>
  </si>
  <si>
    <t>X741311002</t>
  </si>
  <si>
    <t>Montáž soumrakový čidla se zapojením vodičů</t>
  </si>
  <si>
    <t>2099162787</t>
  </si>
  <si>
    <t>Montáž spínačů speciálních se zapojením vodičů soumrakových</t>
  </si>
  <si>
    <t>39491040</t>
  </si>
  <si>
    <t>spínač soumrakový na DIN2M citlivost 5-300Lx zpoždění 6-60s napájení 230V přepínací relé 230V/6A IP54</t>
  </si>
  <si>
    <t>-2075412516</t>
  </si>
  <si>
    <t>1178370</t>
  </si>
  <si>
    <t xml:space="preserve">FOTOSENZOR </t>
  </si>
  <si>
    <t>-1471154525</t>
  </si>
  <si>
    <t>741311003</t>
  </si>
  <si>
    <t>Montáž čidlo pohybu vestavné se zapojením vodičů</t>
  </si>
  <si>
    <t>2038479570</t>
  </si>
  <si>
    <t>Montáž spínačů speciálních se zapojením vodičů čidla pohybu vestavného</t>
  </si>
  <si>
    <t>https://podminky.urs.cz/item/CS_URS_2023_02/741311003</t>
  </si>
  <si>
    <t>X40461058</t>
  </si>
  <si>
    <t>čidlo pohybové a přítomnostní stropní 360°</t>
  </si>
  <si>
    <t>435503486</t>
  </si>
  <si>
    <t>čidlo pohybové a prezenční stropní 360°</t>
  </si>
  <si>
    <t>741311004</t>
  </si>
  <si>
    <t>Montáž čidlo pohybu nástěnné se zapojením vodičů</t>
  </si>
  <si>
    <t>1314726795</t>
  </si>
  <si>
    <t>Montáž spínačů speciálních se zapojením vodičů čidla pohybu nástěnného</t>
  </si>
  <si>
    <t>https://podminky.urs.cz/item/CS_URS_2023_02/741311004</t>
  </si>
  <si>
    <t>X40461059</t>
  </si>
  <si>
    <t>čidlo pohybové nástěnné 210°</t>
  </si>
  <si>
    <t>1916524025</t>
  </si>
  <si>
    <t>čidlo přítomnosti nástěnné</t>
  </si>
  <si>
    <t>741313001</t>
  </si>
  <si>
    <t>Montáž zásuvka (polo)zapuštěná bezšroubové připojení 2P+PE se zapojením vodičů</t>
  </si>
  <si>
    <t>261734332</t>
  </si>
  <si>
    <t>Montáž zásuvek domovních se zapojením vodičů bezšroubové připojení polozapuštěných nebo zapuštěných 10/16 A, provedení 2P + PE</t>
  </si>
  <si>
    <t>https://podminky.urs.cz/item/CS_URS_2023_02/741313001</t>
  </si>
  <si>
    <t>34555241</t>
  </si>
  <si>
    <t>přístroj zásuvky zápustné jednonásobné, krytka s clonkami, bezšroubové svorky</t>
  </si>
  <si>
    <t>249893357</t>
  </si>
  <si>
    <t>X34555241</t>
  </si>
  <si>
    <t>přístroj zásuvky zápustné jednonásobné, krytka s clonkami, bezšroubové svorky, modul 45x45</t>
  </si>
  <si>
    <t>1445056312</t>
  </si>
  <si>
    <t>741313003</t>
  </si>
  <si>
    <t>Montáž zásuvka (polo)zapuštěná bezšroubové připojení 2x(2P+PE) dvojnásobná se zapojením vodičů</t>
  </si>
  <si>
    <t>-241680748</t>
  </si>
  <si>
    <t>Montáž zásuvek domovních se zapojením vodičů bezšroubové připojení polozapuštěných nebo zapuštěných 10/16 A, provedení 2x (2P + PE) dvojnásobná</t>
  </si>
  <si>
    <t>https://podminky.urs.cz/item/CS_URS_2023_02/741313003</t>
  </si>
  <si>
    <t>X513JC02357B1</t>
  </si>
  <si>
    <t>Zásuvka dvojnásobná s ochr. kolíky, s clonkami, s natočenou dutinou</t>
  </si>
  <si>
    <t>763348135</t>
  </si>
  <si>
    <t>Zásuvka dvojnásobná s ochr. kolíky, s clonkami, s natočenou dutinou Swing®L</t>
  </si>
  <si>
    <t>741313005</t>
  </si>
  <si>
    <t>Montáž zásuvka (polo)zapuštěná bezšroubové připojení 2P + PE s přepěťovou ochranou se zapojením vodičů</t>
  </si>
  <si>
    <t>501500457</t>
  </si>
  <si>
    <t>Montáž zásuvek domovních se zapojením vodičů bezšroubové připojení polozapuštěných nebo zapuštěných 10/16 A, provedení 2P + PE s ochrannými clonkami a přepěťovou ochranou</t>
  </si>
  <si>
    <t>https://podminky.urs.cz/item/CS_URS_2023_02/741313005</t>
  </si>
  <si>
    <t>X34555244</t>
  </si>
  <si>
    <t>přístroj zásuvky zápustné jednonásobné s optickou přepěťovou ochranou, krytka s clonkami, bezšroubové svorky modul 45x45</t>
  </si>
  <si>
    <t>769914311</t>
  </si>
  <si>
    <t>přístroj zásuvky zápustné jednonásobné s optickou přepěťovou ochranou, krytka s clonkami, bezšroubové svorky</t>
  </si>
  <si>
    <t>34555244</t>
  </si>
  <si>
    <t>1322466132</t>
  </si>
  <si>
    <t>741313082</t>
  </si>
  <si>
    <t>Montáž zásuvka chráněná v krabici šroubové připojení 2P+PE prostředí venkovní, mokré se zapojením vodičů</t>
  </si>
  <si>
    <t>-1081816093</t>
  </si>
  <si>
    <t>Montáž zásuvek domovních se zapojením vodičů šroubové připojení venkovní nebo mokré, provedení 2P + PE</t>
  </si>
  <si>
    <t>https://podminky.urs.cz/item/CS_URS_2023_02/741313082</t>
  </si>
  <si>
    <t>34555233</t>
  </si>
  <si>
    <t>zásuvka nástěnná jednonásobná chráněná, s víčkem, IP54, šroubové svorky</t>
  </si>
  <si>
    <t>115925366</t>
  </si>
  <si>
    <t>741313121</t>
  </si>
  <si>
    <t>Montáž zásuvek průmyslových spojovacích provedení IP 67 3P+N+PE 16 A se zapojením vodičů</t>
  </si>
  <si>
    <t>-91483064</t>
  </si>
  <si>
    <t>Montáž zásuvek průmyslových se zapojením vodičů spojovacích, provedení IP 67 3P+N+PE 16 A</t>
  </si>
  <si>
    <t>https://podminky.urs.cz/item/CS_URS_2023_02/741313121</t>
  </si>
  <si>
    <t>35811308</t>
  </si>
  <si>
    <t>zásuvka spojovací 16A - 5pól, řazení 3P+N+PE IP67, šroubové svorky</t>
  </si>
  <si>
    <t>801555198</t>
  </si>
  <si>
    <t>741314122</t>
  </si>
  <si>
    <t>Montáž vidlic průmyslových nástěnných 32 A, 3P+N+PE se zapojením vodičů</t>
  </si>
  <si>
    <t>908013323</t>
  </si>
  <si>
    <t>Montáž vidlic průmyslových se zapojením vodičů nástěnných, provedení 3P+N+PE 32 A</t>
  </si>
  <si>
    <t>https://podminky.urs.cz/item/CS_URS_2023_02/741314122</t>
  </si>
  <si>
    <t>35811631</t>
  </si>
  <si>
    <t>přívodka nástěnná 32A - 5pól, řazení 3P+N+PE, IP67, šroubové svorky</t>
  </si>
  <si>
    <t>667996007</t>
  </si>
  <si>
    <t>741320105</t>
  </si>
  <si>
    <t>Montáž jističů jednopólových nn do 25 A ve skříni se zapojením vodičů</t>
  </si>
  <si>
    <t>1333388139</t>
  </si>
  <si>
    <t>Montáž jističů se zapojením vodičů jednopólových nn do 25 A ve skříni</t>
  </si>
  <si>
    <t>https://podminky.urs.cz/item/CS_URS_2023_02/741320105</t>
  </si>
  <si>
    <t>35822117</t>
  </si>
  <si>
    <t>jistič 1-pólový 10 A vypínací charakteristika B vypínací schopnost 10 kA</t>
  </si>
  <si>
    <t>-1346335922</t>
  </si>
  <si>
    <t>jistič 1-pólový 10 A vypínací charakteristika C vypínací schopnost 10 kA</t>
  </si>
  <si>
    <t>35822107</t>
  </si>
  <si>
    <t>jistič 1-pólový 6 A vypínací charakteristika B vypínací schopnost 10 kA</t>
  </si>
  <si>
    <t>141616398</t>
  </si>
  <si>
    <t>35822111</t>
  </si>
  <si>
    <t>jistič 1-pólový 16 A vypínací charakteristika B vypínací schopnost 10 kA</t>
  </si>
  <si>
    <t>-1786519809</t>
  </si>
  <si>
    <t>35822124</t>
  </si>
  <si>
    <t>jistič 1-pólový 16 A vypínací charakteristika C vypínací schopnost 10 kA</t>
  </si>
  <si>
    <t>-1670713372</t>
  </si>
  <si>
    <t>X35822129</t>
  </si>
  <si>
    <t>jistič 1-pólový 20 A vypínací charakteristika C vypínací schopnost 10 kA</t>
  </si>
  <si>
    <t>-1776669921</t>
  </si>
  <si>
    <t>jistič 1-pólový 20 A vypínací charakteristika D vypínací schopnost 10 kA</t>
  </si>
  <si>
    <t>X10.840.358</t>
  </si>
  <si>
    <t>Odpínač 1-válcových pojistek</t>
  </si>
  <si>
    <t>895730934</t>
  </si>
  <si>
    <t>X10.081.639</t>
  </si>
  <si>
    <t xml:space="preserve">Pojistka válcová   2A-GG</t>
  </si>
  <si>
    <t>-1517270129</t>
  </si>
  <si>
    <t>X10.081.619</t>
  </si>
  <si>
    <t xml:space="preserve">Pojistka válcová   6A-GG</t>
  </si>
  <si>
    <t>-1703661950</t>
  </si>
  <si>
    <t>741320165</t>
  </si>
  <si>
    <t>Montáž jističů třípólových nn do 25 A ve skříni se zapojením vodičů</t>
  </si>
  <si>
    <t>2020575041</t>
  </si>
  <si>
    <t>Montáž jističů se zapojením vodičů třípólových nn do 25 A ve skříni</t>
  </si>
  <si>
    <t>https://podminky.urs.cz/item/CS_URS_2023_02/741320165</t>
  </si>
  <si>
    <t>35822401</t>
  </si>
  <si>
    <t>jistič 3-pólový 16 A vypínací charakteristika B vypínací schopnost 10 kA</t>
  </si>
  <si>
    <t>-1389949929</t>
  </si>
  <si>
    <t>35822402</t>
  </si>
  <si>
    <t>jistič 3-pólový 20 A vypínací charakteristika B vypínací schopnost 10 kA</t>
  </si>
  <si>
    <t>87778324</t>
  </si>
  <si>
    <t>35822160</t>
  </si>
  <si>
    <t>jistič 3-pólový 10 A vypínací charakteristika C vypínací schopnost 10 kA</t>
  </si>
  <si>
    <t>-1043055388</t>
  </si>
  <si>
    <t>741320175</t>
  </si>
  <si>
    <t>Montáž jističů třípólových nn do 63 A ve skříni se zapojením vodičů</t>
  </si>
  <si>
    <t>-583890558</t>
  </si>
  <si>
    <t>Montáž jističů se zapojením vodičů třípólových nn do 63 A ve skříni</t>
  </si>
  <si>
    <t>https://podminky.urs.cz/item/CS_URS_2023_02/741320175</t>
  </si>
  <si>
    <t>35822178</t>
  </si>
  <si>
    <t>vypínač 3-pólový 40 A vypínací schopnost 10 kA</t>
  </si>
  <si>
    <t>-516051208</t>
  </si>
  <si>
    <t>jistič 3-pólový 40 A vypínací charakteristika B vypínací schopnost 10 kA</t>
  </si>
  <si>
    <t>741320201</t>
  </si>
  <si>
    <t>Montáž jistič deionový vestavný do 100 A se zapojením vodičů</t>
  </si>
  <si>
    <t>799640210</t>
  </si>
  <si>
    <t>Montáž jističů se zapojením vodičů čtyřpólových nn deionových vestavných do 100 A</t>
  </si>
  <si>
    <t>https://podminky.urs.cz/item/CS_URS_2023_02/741320201</t>
  </si>
  <si>
    <t>X1621609</t>
  </si>
  <si>
    <t>AUTO PREPINAC SITI 40A/4P</t>
  </si>
  <si>
    <t>581702082</t>
  </si>
  <si>
    <t>741320405</t>
  </si>
  <si>
    <t>Montáž jističů čtyřpólových nn do 25 A ve skříni se zapojením vodičů</t>
  </si>
  <si>
    <t>-1552929251</t>
  </si>
  <si>
    <t>Montáž jističů se zapojením vodičů čtyřpólových nn do 25 A ve skříni</t>
  </si>
  <si>
    <t>https://podminky.urs.cz/item/CS_URS_2023_02/741320405</t>
  </si>
  <si>
    <t>RMAT0014</t>
  </si>
  <si>
    <t xml:space="preserve">jistič 4-póllový  25/3N/B vypínací schopnost 10 kA</t>
  </si>
  <si>
    <t>-938745045</t>
  </si>
  <si>
    <t>jistič -25/3N/B 25A 10kA</t>
  </si>
  <si>
    <t>741321003</t>
  </si>
  <si>
    <t>Montáž proudových chráničů dvoupólových nn do 25 A ve skříni se zapojením vodičů</t>
  </si>
  <si>
    <t>1744016254</t>
  </si>
  <si>
    <t>Montáž proudových chráničů se zapojením vodičů dvoupólových nn do 25 A ve skříni</t>
  </si>
  <si>
    <t>https://podminky.urs.cz/item/CS_URS_2023_02/741321003</t>
  </si>
  <si>
    <t>RMAT0015</t>
  </si>
  <si>
    <t>Proudový chránič s jističem 10/1N/B/003-A 10A 30mA A 10kA</t>
  </si>
  <si>
    <t>-494951139</t>
  </si>
  <si>
    <t>RMAT0018</t>
  </si>
  <si>
    <t>proudový chránič dvoupólový 25/2/003 A 25A, 30mA,</t>
  </si>
  <si>
    <t>-708737018</t>
  </si>
  <si>
    <t>proudový chránič čtyřpólový 40/4/003 A 40A, 30mA, 10kA</t>
  </si>
  <si>
    <t>RMAT0016</t>
  </si>
  <si>
    <t>Proudový chránič s jističem 16/1N/B/003-A 16A 30mA A 10kA</t>
  </si>
  <si>
    <t>-1459750879</t>
  </si>
  <si>
    <t>14+3</t>
  </si>
  <si>
    <t>741321043</t>
  </si>
  <si>
    <t>Montáž proudových chráničů čtyřpólových nn do 63 A ve skříni se zapojením vodičů</t>
  </si>
  <si>
    <t>-35763071</t>
  </si>
  <si>
    <t>Montáž proudových chráničů se zapojením vodičů čtyřpólových nn do 63 A ve skříni</t>
  </si>
  <si>
    <t>https://podminky.urs.cz/item/CS_URS_2023_02/741321043</t>
  </si>
  <si>
    <t>RMAT0017</t>
  </si>
  <si>
    <t>-715255347</t>
  </si>
  <si>
    <t>741322012</t>
  </si>
  <si>
    <t>Montáž svodiče bleskových proudů nn typ 1 třípólových impulzní proud do 100 kA se zapojením vodičů</t>
  </si>
  <si>
    <t>795791256</t>
  </si>
  <si>
    <t>Montáž přepěťových ochran nn se zapojením vodičů svodiče bleskových proudů – typ 1 třípólových, pro impulsní proud do 100 kA</t>
  </si>
  <si>
    <t>https://podminky.urs.cz/item/CS_URS_2023_02/741322012</t>
  </si>
  <si>
    <t>X1168555</t>
  </si>
  <si>
    <t>SVODIC PREPETI 12,5 V/4 T1+T2, TN-C-S</t>
  </si>
  <si>
    <t>2011365156</t>
  </si>
  <si>
    <t>SVODIC PREPETI FLP-12,5 V/3</t>
  </si>
  <si>
    <t>741330001</t>
  </si>
  <si>
    <t>Montáž stykač stejnosměrný vestavný jednopólový do 40 A se zapojením vodičů</t>
  </si>
  <si>
    <t>-1474696669</t>
  </si>
  <si>
    <t>Montáž stykačů nn se zapojením vodičů stejnosměrných vestavných jednopólových do 40 A</t>
  </si>
  <si>
    <t>https://podminky.urs.cz/item/CS_URS_2023_02/741330001</t>
  </si>
  <si>
    <t>X10.059.862</t>
  </si>
  <si>
    <t>Kontakty pomocné</t>
  </si>
  <si>
    <t>-678856207</t>
  </si>
  <si>
    <t>35822632</t>
  </si>
  <si>
    <t>spoušť vypínací (podpěťová), AC/DC 24,48V</t>
  </si>
  <si>
    <t>-1328706985</t>
  </si>
  <si>
    <t>spoušť vypínací (napěťová), AC/DC 24,48V</t>
  </si>
  <si>
    <t>X1239908</t>
  </si>
  <si>
    <t xml:space="preserve">INST. STYKAC 20A/2V/24V </t>
  </si>
  <si>
    <t>1130727480</t>
  </si>
  <si>
    <t>35826003</t>
  </si>
  <si>
    <t>relé instalační 230V AC/ 2V/ 20A</t>
  </si>
  <si>
    <t>-19602851</t>
  </si>
  <si>
    <t>relé instalační 230V AC/ 110V DC 2No</t>
  </si>
  <si>
    <t>X35826003</t>
  </si>
  <si>
    <t>relé instalační 230V AC/ 2Z/ 20A</t>
  </si>
  <si>
    <t>6338156</t>
  </si>
  <si>
    <t>741330042</t>
  </si>
  <si>
    <t>Montáž stykač střídavý vestavný třípólový do 25 A se zapojením vodičů</t>
  </si>
  <si>
    <t>276861944</t>
  </si>
  <si>
    <t>Montáž stykačů nn se zapojením vodičů střídavých vestavných třípólových do 25 A</t>
  </si>
  <si>
    <t>https://podminky.urs.cz/item/CS_URS_2023_02/741330042</t>
  </si>
  <si>
    <t>X35826003.1</t>
  </si>
  <si>
    <t>relé instalační 230V AC/ 4V/ 20A</t>
  </si>
  <si>
    <t>-828225286</t>
  </si>
  <si>
    <t>741331062</t>
  </si>
  <si>
    <t>Montáž spínač mechanický s týdenním programem bez zapojení vodičů</t>
  </si>
  <si>
    <t>612878093</t>
  </si>
  <si>
    <t>Montáž měřicích přístrojů bez zapojení vodičů spínače mechanického s týdenním programem</t>
  </si>
  <si>
    <t>https://podminky.urs.cz/item/CS_URS_2023_02/741331062</t>
  </si>
  <si>
    <t>35889830</t>
  </si>
  <si>
    <t>hodiny spínací týdenní 1 kanál</t>
  </si>
  <si>
    <t>1450678058</t>
  </si>
  <si>
    <t>35826000</t>
  </si>
  <si>
    <t>multifunkční časové relé s 1c/o</t>
  </si>
  <si>
    <t>1031180270</t>
  </si>
  <si>
    <t>741331075</t>
  </si>
  <si>
    <t>Montáž termostatu se zapojení vodičů</t>
  </si>
  <si>
    <t>-754622997</t>
  </si>
  <si>
    <t>Montáž měřicích přístrojů bez zapojení vodičů termostatu</t>
  </si>
  <si>
    <t>https://podminky.urs.cz/item/CS_URS_2023_02/741331075</t>
  </si>
  <si>
    <t>741350011</t>
  </si>
  <si>
    <t>Montáž transformátor jednofázový nn vestavný 1x primár - 2x sekundár do 200 VA se zapojením vodičů</t>
  </si>
  <si>
    <t>-24505126</t>
  </si>
  <si>
    <t>Montáž jednofázových transformátorů nn se zapojením vodičů vestavných 1x primár - 2x sekundár do 200 VA</t>
  </si>
  <si>
    <t>https://podminky.urs.cz/item/CS_URS_2023_02/741350011</t>
  </si>
  <si>
    <t>X10.867.834</t>
  </si>
  <si>
    <t>jednofázový bezpečnostní napajeci zdroj 230V AC /24V DC, 4A, 100W</t>
  </si>
  <si>
    <t>-1523115151</t>
  </si>
  <si>
    <t>X10.867.834.2</t>
  </si>
  <si>
    <t xml:space="preserve">jednofázový bezpečnostní napájecí zdroj  230V AC /24V DC, 1.5A, 36W</t>
  </si>
  <si>
    <t>805523851</t>
  </si>
  <si>
    <t>X10.867.834.3</t>
  </si>
  <si>
    <t xml:space="preserve">jednofázový zvonkový transformátor  230V AC /24V AC, 20VA</t>
  </si>
  <si>
    <t>573285939</t>
  </si>
  <si>
    <t>741370021</t>
  </si>
  <si>
    <t>Montáž svítidlo LED bytové stropní vestavné 1 zdroj</t>
  </si>
  <si>
    <t>-1483758440</t>
  </si>
  <si>
    <t>Montáž svítidel žárovkových se zapojením vodičů bytových nebo společenských místností stropních vestavných 1 zdroj</t>
  </si>
  <si>
    <t>https://podminky.urs.cz/item/CS_URS_2023_02/741370021</t>
  </si>
  <si>
    <t>11+4+14+4+8+10</t>
  </si>
  <si>
    <t>RMAT0001</t>
  </si>
  <si>
    <t>svítidlo C1 vestavné 24W, 2650lm, 4000K, UGR 19, IP 20/40</t>
  </si>
  <si>
    <t>898768399</t>
  </si>
  <si>
    <t>svítidlo žárovkové vestavné</t>
  </si>
  <si>
    <t>RMAT0001.1</t>
  </si>
  <si>
    <t>svítidlo C1/N vestavné 24W, 2650lm, 4000K, UGR 19, IP 20/40, nouzový zdroj 60 min.</t>
  </si>
  <si>
    <t>1174416611</t>
  </si>
  <si>
    <t>RMAT0001.0</t>
  </si>
  <si>
    <t>svítidlo C2 vestavné 24W, 2650lm, 4000K, UGR 19, IP 20/40, DALI</t>
  </si>
  <si>
    <t>-64108099</t>
  </si>
  <si>
    <t>RMAT0001.2</t>
  </si>
  <si>
    <t>svítidlo C2/N vestavné 24W, 2650lm, 4000K, UGR 19, IP 20/40, nouzový zdroj 60 min., DALI</t>
  </si>
  <si>
    <t>-273719193</t>
  </si>
  <si>
    <t>RMAT0002</t>
  </si>
  <si>
    <t>svítidlo D1 vestavné kruhové pr. 210mm, 19W 1950lm, 4000K, IP 54</t>
  </si>
  <si>
    <t>-1274615286</t>
  </si>
  <si>
    <t>RMAT0004</t>
  </si>
  <si>
    <t>svítidlo NS nouzové s piktogramem, LED 3W, s nouzovým zdrojem 60 min.</t>
  </si>
  <si>
    <t>639655123</t>
  </si>
  <si>
    <t>741370101</t>
  </si>
  <si>
    <t>Montáž svítidlo žárovkové průmyslové stropní přisazené 1 zdroj bez koše</t>
  </si>
  <si>
    <t>959695987</t>
  </si>
  <si>
    <t>Montáž svítidel žárovkových se zapojením vodičů průmyslových stropních přisazených 1 zdroj bez koše</t>
  </si>
  <si>
    <t>https://podminky.urs.cz/item/CS_URS_2023_02/741370101</t>
  </si>
  <si>
    <t>RMAT0006</t>
  </si>
  <si>
    <t>svítidlo B2 průmyslové LED, 38W, 4900lm, 4000K, IP 65</t>
  </si>
  <si>
    <t>445107397</t>
  </si>
  <si>
    <t>svítidlo průmyslové žárovkové přisazené</t>
  </si>
  <si>
    <t>RMAT0007</t>
  </si>
  <si>
    <t>svítidlo B2 průmyslové LED, 38W, 4900lm, 4000K, IP 65, nouzový zdroj 60 min</t>
  </si>
  <si>
    <t>1585137196</t>
  </si>
  <si>
    <t>RMAT0008</t>
  </si>
  <si>
    <t>svítidlo F LED reflektor 50W, 6000lm, 4000K, IP 65</t>
  </si>
  <si>
    <t>-356573091</t>
  </si>
  <si>
    <t>742121001</t>
  </si>
  <si>
    <t>Montáž kabelů sdělovacích pro vnitřní rozvody do 15 žil</t>
  </si>
  <si>
    <t>200985099</t>
  </si>
  <si>
    <t>Montáž kabelů sdělovacích pro vnitřní rozvody počtu žil do 15</t>
  </si>
  <si>
    <t>https://podminky.urs.cz/item/CS_URS_2023_02/742121001</t>
  </si>
  <si>
    <t>-1784864914</t>
  </si>
  <si>
    <t>100*1,2 'Přepočtené koeficientem množství</t>
  </si>
  <si>
    <t>X741313003</t>
  </si>
  <si>
    <t xml:space="preserve">Montáž čidla </t>
  </si>
  <si>
    <t>932075152</t>
  </si>
  <si>
    <t>RMAT0009</t>
  </si>
  <si>
    <t>čidlo CO+NO2</t>
  </si>
  <si>
    <t>670917518</t>
  </si>
  <si>
    <t>X741313003.1</t>
  </si>
  <si>
    <t>Montáž komponet pro detekci kouře</t>
  </si>
  <si>
    <t>2113627285</t>
  </si>
  <si>
    <t>RMAT0010</t>
  </si>
  <si>
    <t>akustická siréna</t>
  </si>
  <si>
    <t>-750102075</t>
  </si>
  <si>
    <t>RMAT0011</t>
  </si>
  <si>
    <t>informační tabule LED - ÚNIK PLYNU</t>
  </si>
  <si>
    <t>-1700769468</t>
  </si>
  <si>
    <t>X741313003.2</t>
  </si>
  <si>
    <t>Montáž řídídí jednotky pro detekci kouře, včetně nastavení</t>
  </si>
  <si>
    <t>341861671</t>
  </si>
  <si>
    <t>RMAT0013</t>
  </si>
  <si>
    <t>řídící jednotka detekce plynů CO A NO2</t>
  </si>
  <si>
    <t>164624075</t>
  </si>
  <si>
    <t>X741313003.4</t>
  </si>
  <si>
    <t>Montáž bezpečnostního oka</t>
  </si>
  <si>
    <t>1687319639</t>
  </si>
  <si>
    <t>RMAT0012</t>
  </si>
  <si>
    <t>bezpečnostní oko pro motorgenerátor</t>
  </si>
  <si>
    <t>963647773</t>
  </si>
  <si>
    <t>X741313082</t>
  </si>
  <si>
    <t>Montáž řídíc jednotky DALI pod tlačítko</t>
  </si>
  <si>
    <t>684740525</t>
  </si>
  <si>
    <t>1510004</t>
  </si>
  <si>
    <t xml:space="preserve"> VSTUPNI JEDNOTKA DALI  4 SCÉNY</t>
  </si>
  <si>
    <t>-647175849</t>
  </si>
  <si>
    <t xml:space="preserve">VSTUPNI JEDNOTKA </t>
  </si>
  <si>
    <t>X741313082.2</t>
  </si>
  <si>
    <t>Montáž DALI napajače</t>
  </si>
  <si>
    <t>1757527866</t>
  </si>
  <si>
    <t>X1437902</t>
  </si>
  <si>
    <t xml:space="preserve">Napaječ sběrnice DALI na DIN  lištu</t>
  </si>
  <si>
    <t>1051537290</t>
  </si>
  <si>
    <t>X7413130V4</t>
  </si>
  <si>
    <t>Montáž požárního tlačítka</t>
  </si>
  <si>
    <t>668997079</t>
  </si>
  <si>
    <t>X358112592.32</t>
  </si>
  <si>
    <t>pořární tlačítko T STOP</t>
  </si>
  <si>
    <t>-814652486</t>
  </si>
  <si>
    <t>X741320105</t>
  </si>
  <si>
    <t>Montáž signálky se zapojením vodičů</t>
  </si>
  <si>
    <t>873386632</t>
  </si>
  <si>
    <t>34535092</t>
  </si>
  <si>
    <t>signálka 115-230V~ ,červená/zelená</t>
  </si>
  <si>
    <t>2129378017</t>
  </si>
  <si>
    <t>X741320115.1</t>
  </si>
  <si>
    <t>Montáž řídící jednotky kouře</t>
  </si>
  <si>
    <t>1080471238</t>
  </si>
  <si>
    <t>X35822917.4</t>
  </si>
  <si>
    <t>řídídíc jednotka por kouřové detektory</t>
  </si>
  <si>
    <t>1643044088</t>
  </si>
  <si>
    <t xml:space="preserve">
referenční výrobek ABV24-300/D výrobce Regin</t>
  </si>
  <si>
    <t>X741320115.2</t>
  </si>
  <si>
    <t>Montáž detektoru kouře do VZT potrubí</t>
  </si>
  <si>
    <t>-991384924</t>
  </si>
  <si>
    <t>X35822917.5</t>
  </si>
  <si>
    <t>detektor kouře pro VZT potrubí</t>
  </si>
  <si>
    <t>-1195344672</t>
  </si>
  <si>
    <t xml:space="preserve">
referenční výrobek SDD - S60 - R výrobce Regin</t>
  </si>
  <si>
    <t>X741320115.3</t>
  </si>
  <si>
    <t>Montáž baterie do skříně</t>
  </si>
  <si>
    <t>-1786973102</t>
  </si>
  <si>
    <t>X35822917.6</t>
  </si>
  <si>
    <t>AKU 12V 9Ah</t>
  </si>
  <si>
    <t>-518976952</t>
  </si>
  <si>
    <t>X741920341</t>
  </si>
  <si>
    <t>Ucpávka prostupu kabelového svazku manžetou otvor zaplnění prostupu kabely z 85% stěnou tl 300 mm požární odolnost EI 90</t>
  </si>
  <si>
    <t>1893679190</t>
  </si>
  <si>
    <t>Protipožární ucpávky svazků kabelů prostup stěnou tloušťky 100 mm manžetou, požární odolnost EI 90 při 85% zaplnění prostupu kabely průměr prostupu 108 mm</t>
  </si>
  <si>
    <t>X7419203412</t>
  </si>
  <si>
    <t>Ucpávka prostupu kabelového svazku manžetou otvor zaplnění prostupu kabely z 85% stěnou tl 150 mm požární odolnost EI 90</t>
  </si>
  <si>
    <t>-1076564764</t>
  </si>
  <si>
    <t>X74362930R8</t>
  </si>
  <si>
    <t>Montáž ekvipotencionální svorkovnice</t>
  </si>
  <si>
    <t>703884440</t>
  </si>
  <si>
    <t>X354421102</t>
  </si>
  <si>
    <t>uzemňovací ekvipotencionální svorkovnice nastěná</t>
  </si>
  <si>
    <t>-1139947284</t>
  </si>
  <si>
    <t>Práce a dodávky M</t>
  </si>
  <si>
    <t>741810003</t>
  </si>
  <si>
    <t>Celková prohlídka elektrického rozvodu a zařízení přes 0,5 do 1 milionu Kč</t>
  </si>
  <si>
    <t>2018639623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</si>
  <si>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</si>
  <si>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</si>
  <si>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X.1016</t>
  </si>
  <si>
    <t>Zednické práce, frézování drážek, prostupy, zapravení, začistění drážek a prostupů apod.</t>
  </si>
  <si>
    <t>-1034657873</t>
  </si>
  <si>
    <t>x016</t>
  </si>
  <si>
    <t>-1688405254</t>
  </si>
  <si>
    <t>X0161</t>
  </si>
  <si>
    <t>1741886536</t>
  </si>
  <si>
    <t>X9720540</t>
  </si>
  <si>
    <t>Montáž systémového prostupu hydroizolací - sdružené kabelové vedení</t>
  </si>
  <si>
    <t>1978496031</t>
  </si>
  <si>
    <t>XPR2</t>
  </si>
  <si>
    <t>Systémový hydroizolační prostup sdruženého kabelového vedení DN 100</t>
  </si>
  <si>
    <t>-450467094</t>
  </si>
  <si>
    <t>atest proti pronikání radonu</t>
  </si>
  <si>
    <t>XPR4</t>
  </si>
  <si>
    <t>těsnící vložka DN100 s prostupy 1x DN63</t>
  </si>
  <si>
    <t>252363480</t>
  </si>
  <si>
    <t>XPR4.1</t>
  </si>
  <si>
    <t>těsnící vložka DN100 s prostupy 2x DN40</t>
  </si>
  <si>
    <t>1603918896</t>
  </si>
  <si>
    <t>X97205402</t>
  </si>
  <si>
    <t>Montáž těsnící vložky do prostupu stropem</t>
  </si>
  <si>
    <t>372530079</t>
  </si>
  <si>
    <t>XPR3</t>
  </si>
  <si>
    <t>těsnící vložka DN100 s prostupy 8-12mm</t>
  </si>
  <si>
    <t>1119977079</t>
  </si>
  <si>
    <t>X0168</t>
  </si>
  <si>
    <t>Koordinace s EG.D připojení FVE</t>
  </si>
  <si>
    <t>262144</t>
  </si>
  <si>
    <t>1328383123</t>
  </si>
  <si>
    <t>Propojení dispečerného systému Eon s kogeneračními jednotky KGJ1 a KGJ2
včetně příslušné kabeláže a případné úpravy dle dodaných kogeneračních jedotek</t>
  </si>
  <si>
    <t>X018.123</t>
  </si>
  <si>
    <t>Drobný materiál k zapravení, začistění drážek, prostupů apod.</t>
  </si>
  <si>
    <t>-203359357</t>
  </si>
  <si>
    <t>PR3</t>
  </si>
  <si>
    <t>Ostatní drobný el. montážní materiál</t>
  </si>
  <si>
    <t>-507832951</t>
  </si>
  <si>
    <t>wago svorky, vázací pásky, upevonovací materál, izolační pásky, atd.</t>
  </si>
  <si>
    <t>01D_b - Bleskosvod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</si>
  <si>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D ZAŘÍZENÍ SILNOPROUDÉ ELEKTROTECHNIKY, VČETNĚ BLESKOSVODU 1.4D.01	TECHNICKÁ ZPRÁVA – EI PŘÍLOHA Č. 2 VÝPOČET RIZIK PŘÍLOHA Č. 3 PROTOKOL VNĚJŠÍCH VLIVŮ 1.4D.02 PŮDORYS 1.NP – EI 1.4D.03 STŘECHA – EI, BLESKOSVOD 1.4D.04 SCHÉMA RH1 1.4D.05 SCHÉMA RH2</t>
  </si>
  <si>
    <t>741410002</t>
  </si>
  <si>
    <t>Montáž vodič uzemňovací pásek D do 300 mm2 na povrchu</t>
  </si>
  <si>
    <t>-535453287</t>
  </si>
  <si>
    <t>Montáž uzemňovacího vedení s upevněním, propojením a připojením pomocí svorek na povrchu pásku průřezu do 300 mm2</t>
  </si>
  <si>
    <t>https://podminky.urs.cz/item/CS_URS_2023_02/741410002</t>
  </si>
  <si>
    <t>35442062</t>
  </si>
  <si>
    <t>pás zemnící 30x4mm FeZn</t>
  </si>
  <si>
    <t>1393571195</t>
  </si>
  <si>
    <t>105/1,05</t>
  </si>
  <si>
    <t>35442183</t>
  </si>
  <si>
    <t>držák zemnící pásky</t>
  </si>
  <si>
    <t>-230650540</t>
  </si>
  <si>
    <t>741410003</t>
  </si>
  <si>
    <t>Montáž vodič uzemňovací drát nebo lano D do 10 mm na povrchu</t>
  </si>
  <si>
    <t>1461140577</t>
  </si>
  <si>
    <t>Montáž uzemňovacího vedení s upevněním, propojením a připojením pomocí svorek na povrchu drátu nebo lana Ø do 10 mm</t>
  </si>
  <si>
    <t>https://podminky.urs.cz/item/CS_URS_2023_02/741410003</t>
  </si>
  <si>
    <t>20+70</t>
  </si>
  <si>
    <t>35441073</t>
  </si>
  <si>
    <t>drát D 10mm FeZn</t>
  </si>
  <si>
    <t>400289133</t>
  </si>
  <si>
    <t>20*1,61</t>
  </si>
  <si>
    <t>35441077</t>
  </si>
  <si>
    <t>drát D 8mm AlMgSi</t>
  </si>
  <si>
    <t>1188047290</t>
  </si>
  <si>
    <t>70*0,135</t>
  </si>
  <si>
    <t>35442252</t>
  </si>
  <si>
    <t>podpěra vedení na ploché střechy k nalepení výšky 100mm, FeZn, základna 100x100mm</t>
  </si>
  <si>
    <t>-563089553</t>
  </si>
  <si>
    <t>35442270</t>
  </si>
  <si>
    <t>podpěra vedení na ploché střechy pr. 140mm, plastový zámek, výška vedení 100mm, plast s betonem, 1 kg</t>
  </si>
  <si>
    <t>-942265721</t>
  </si>
  <si>
    <t>741420002</t>
  </si>
  <si>
    <t>Montáž drát nebo lano hromosvodné svodové D přes 10 mm s podpěrou</t>
  </si>
  <si>
    <t>-1298017179</t>
  </si>
  <si>
    <t>Montáž hromosvodného vedení svodových drátů nebo lan s podpěrami, Ø přes 10 mm</t>
  </si>
  <si>
    <t>https://podminky.urs.cz/item/CS_URS_2023_02/741420002</t>
  </si>
  <si>
    <t>X1000300386</t>
  </si>
  <si>
    <t xml:space="preserve">vodič s vysokonapětovou izolaci, dostatečná vzdálenost pro vzduch min.  s = 45cm</t>
  </si>
  <si>
    <t>1120700780</t>
  </si>
  <si>
    <t>6*8</t>
  </si>
  <si>
    <t>X1000300405</t>
  </si>
  <si>
    <t xml:space="preserve">Podpěra vedení pro vysokonapětové vodiče s plastovou základnou   nerez</t>
  </si>
  <si>
    <t>1085709432</t>
  </si>
  <si>
    <t>6*5</t>
  </si>
  <si>
    <t>741420021</t>
  </si>
  <si>
    <t>Montáž svorka hromosvodná se 2 šrouby</t>
  </si>
  <si>
    <t>-869013854</t>
  </si>
  <si>
    <t>Montáž hromosvodného vedení svorek se 2 šrouby</t>
  </si>
  <si>
    <t>https://podminky.urs.cz/item/CS_URS_2023_02/741420021</t>
  </si>
  <si>
    <t>35442034</t>
  </si>
  <si>
    <t>svorka uzemnění nerez zkušební, 81mm</t>
  </si>
  <si>
    <t>-1555390741</t>
  </si>
  <si>
    <t>35442033</t>
  </si>
  <si>
    <t>svorka uzemnění nerez spojovací</t>
  </si>
  <si>
    <t>1515390797</t>
  </si>
  <si>
    <t>X1000300404</t>
  </si>
  <si>
    <t xml:space="preserve">Uzemňovací svorka pro oblast koncovky </t>
  </si>
  <si>
    <t>-314088180</t>
  </si>
  <si>
    <t xml:space="preserve">DEHN Podpěra vedení pro vodiče HVI/CUI D 20-23mm se závitem M8   nerez</t>
  </si>
  <si>
    <t>741420022</t>
  </si>
  <si>
    <t>Montáž svorka hromosvodná se 3 a více šrouby</t>
  </si>
  <si>
    <t>-167025089</t>
  </si>
  <si>
    <t>Montáž hromosvodného vedení svorek se 3 a více šrouby</t>
  </si>
  <si>
    <t>https://podminky.urs.cz/item/CS_URS_2023_02/741420022</t>
  </si>
  <si>
    <t>35442039</t>
  </si>
  <si>
    <t>svorka uzemnění nerez pro zemnící pásku</t>
  </si>
  <si>
    <t>-1099848892</t>
  </si>
  <si>
    <t>35442040</t>
  </si>
  <si>
    <t>svorka uzemnění nerez pro zemnící pásku a drát</t>
  </si>
  <si>
    <t>976668330</t>
  </si>
  <si>
    <t>741420083</t>
  </si>
  <si>
    <t>Montáž vedení hromosvodné-štítek k označení svodu</t>
  </si>
  <si>
    <t>-2038486300</t>
  </si>
  <si>
    <t>Montáž hromosvodného vedení doplňků štítků k označení svodů</t>
  </si>
  <si>
    <t>https://podminky.urs.cz/item/CS_URS_2023_02/741420083</t>
  </si>
  <si>
    <t>35442110</t>
  </si>
  <si>
    <t>štítek plastový - čísla svodů</t>
  </si>
  <si>
    <t>2047694794</t>
  </si>
  <si>
    <t>741430005</t>
  </si>
  <si>
    <t>Montáž tyč jímací délky do 3 m na stojan</t>
  </si>
  <si>
    <t>63347488</t>
  </si>
  <si>
    <t>Montáž jímacích tyčí délky do 3 m, na stojan</t>
  </si>
  <si>
    <t>https://podminky.urs.cz/item/CS_URS_2023_02/741430005</t>
  </si>
  <si>
    <t>X1030039911</t>
  </si>
  <si>
    <t xml:space="preserve">Jímací stožár d 30mm  pro vodič s vysokonapětovou izolaci, s třínohým stativem  celková delka 3100mm</t>
  </si>
  <si>
    <t>1571746585</t>
  </si>
  <si>
    <t>X1327474</t>
  </si>
  <si>
    <t>BETON. PODST. 337/17KG S PODLOZ. A KLIN.</t>
  </si>
  <si>
    <t>-1657556892</t>
  </si>
  <si>
    <t>3*6</t>
  </si>
  <si>
    <t>X1000313139</t>
  </si>
  <si>
    <t>Podložka plast D 280mm černá</t>
  </si>
  <si>
    <t>-721895611</t>
  </si>
  <si>
    <t>X1030039833</t>
  </si>
  <si>
    <t xml:space="preserve">Upevňovací sada pro podpůrnou trubku D 30mm pro čtyři vodiče  </t>
  </si>
  <si>
    <t>1517107574</t>
  </si>
  <si>
    <t>741810002</t>
  </si>
  <si>
    <t>Celková prohlídka elektrického rozvodu a zařízení do 500 000,- Kč</t>
  </si>
  <si>
    <t>-1177308504</t>
  </si>
  <si>
    <t>Zkoušky a prohlídky elektrických rozvodů a zařízení celková prohlídka a vyhotovení revizní zprávy pro objem montážních prací přes 100 do 500 tis. Kč</t>
  </si>
  <si>
    <t>https://podminky.urs.cz/item/CS_URS_2023_02/741810002</t>
  </si>
  <si>
    <t>741820001</t>
  </si>
  <si>
    <t>Měření zemních odporů zemniče</t>
  </si>
  <si>
    <t>-168421195</t>
  </si>
  <si>
    <t>https://podminky.urs.cz/item/CS_URS_2023_02/741820001</t>
  </si>
  <si>
    <t>74362930R1</t>
  </si>
  <si>
    <t>Svařované spoje</t>
  </si>
  <si>
    <t>1291653954</t>
  </si>
  <si>
    <t>74362930R2</t>
  </si>
  <si>
    <t>Ochranná bandáž spojů</t>
  </si>
  <si>
    <t>1668038371</t>
  </si>
  <si>
    <t>Ochranný nátěr spojů</t>
  </si>
  <si>
    <t>-1912123675</t>
  </si>
  <si>
    <t>X741420002</t>
  </si>
  <si>
    <t>Montáž propojovacího prvku na kabel s vysokonapětovou izolaci</t>
  </si>
  <si>
    <t>-1174092131</t>
  </si>
  <si>
    <t>X1000300389</t>
  </si>
  <si>
    <t>Připojovací členy + montážní materiál pro vodič vysokonapětovou izolaci</t>
  </si>
  <si>
    <t>337865061</t>
  </si>
  <si>
    <t>DEHN Připojovací členy + montážní materiál pro vodič HVI-light</t>
  </si>
  <si>
    <t>X74362930</t>
  </si>
  <si>
    <t>728292104</t>
  </si>
  <si>
    <t>X35442110</t>
  </si>
  <si>
    <t>uzemňovací ekvipotencionální svorkovnice</t>
  </si>
  <si>
    <t>-1296757221</t>
  </si>
  <si>
    <t>01E - Zařízení slaboproudé elektroinstalace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</si>
  <si>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E ZAŘÍZENÍ SLABOPROUDÉ ELEKTROTECHNIKY 1.4E.01 TECHNICKÁ ZPRÁVA – SLP 1.4E.02 PŮDORYS 1.NP – SLP 1.4E.03 BLOKOVÉ SCHÉMA – SLP</t>
  </si>
  <si>
    <t xml:space="preserve">    742 - Elektroinstalace - slaboproud</t>
  </si>
  <si>
    <t xml:space="preserve">    742-1 - Elektroinstalace - slaboproud STA</t>
  </si>
  <si>
    <t xml:space="preserve">    21-M - Elektromontáže</t>
  </si>
  <si>
    <t>-1391272566</t>
  </si>
  <si>
    <t>-1433262848</t>
  </si>
  <si>
    <t>10*1,15 'Přepočtené koeficientem množství</t>
  </si>
  <si>
    <t>938153539</t>
  </si>
  <si>
    <t>35711021</t>
  </si>
  <si>
    <t>rozvodnice nástěnná, plné dveře, IP65, 12 modulárních jednotek, vč. N/pE</t>
  </si>
  <si>
    <t>802138214</t>
  </si>
  <si>
    <t>741310031</t>
  </si>
  <si>
    <t>Montáž spínač nástěnný 1-jednopólový prostředí venkovní/mokré se zapojením vodičů</t>
  </si>
  <si>
    <t>-1785920020</t>
  </si>
  <si>
    <t>Montáž spínačů jedno nebo dvoupólových nástěnných se zapojením vodičů, pro prostředí venkovní nebo mokré spínačů, řazení 1-jednopólových</t>
  </si>
  <si>
    <t>https://podminky.urs.cz/item/CS_URS_2023_02/741310031</t>
  </si>
  <si>
    <t>34535010</t>
  </si>
  <si>
    <t>ovladač zapínací s orientační doutnavkou kompletní, zápustný, řazení 1/0So, šroubové svorky</t>
  </si>
  <si>
    <t>99412589</t>
  </si>
  <si>
    <t>X210010132</t>
  </si>
  <si>
    <t>Montáž bytového zvonku</t>
  </si>
  <si>
    <t>-1306979284</t>
  </si>
  <si>
    <t>X377141350</t>
  </si>
  <si>
    <t>zvonek bytový</t>
  </si>
  <si>
    <t>1389252815</t>
  </si>
  <si>
    <t>742</t>
  </si>
  <si>
    <t>Elektroinstalace - slaboproud</t>
  </si>
  <si>
    <t>742110002</t>
  </si>
  <si>
    <t>Montáž trubek pro slaboproud plastových ohebných uložených pod omítku</t>
  </si>
  <si>
    <t>-2049865401</t>
  </si>
  <si>
    <t>Montáž trubek elektroinstalačních plastových ohebných uložených pod omítku</t>
  </si>
  <si>
    <t>https://podminky.urs.cz/item/CS_URS_2023_02/742110002</t>
  </si>
  <si>
    <t>132405986</t>
  </si>
  <si>
    <t>15+10+10+10+30+20</t>
  </si>
  <si>
    <t>34571072</t>
  </si>
  <si>
    <t>trubka elektroinstalační ohebná z PVC (EN) 2320</t>
  </si>
  <si>
    <t>-415958837</t>
  </si>
  <si>
    <t>30+20+20+30+30</t>
  </si>
  <si>
    <t>34571075</t>
  </si>
  <si>
    <t>trubka elektroinstalační ohebná z PVC (EN) 2340</t>
  </si>
  <si>
    <t>1510444305</t>
  </si>
  <si>
    <t>10+5+5</t>
  </si>
  <si>
    <t>742110102</t>
  </si>
  <si>
    <t>Montáž kabelového žlabu pro slaboproud drátěného 150/100 mm</t>
  </si>
  <si>
    <t>960597401</t>
  </si>
  <si>
    <t>Montáž kabelového žlabu drátěného 150/100 mm</t>
  </si>
  <si>
    <t>https://podminky.urs.cz/item/CS_URS_2023_02/742110102</t>
  </si>
  <si>
    <t>25+13</t>
  </si>
  <si>
    <t>X34575600</t>
  </si>
  <si>
    <t>žlab kabelový drátěný galvanicky zinkovaný 100/50mm</t>
  </si>
  <si>
    <t>-124871421</t>
  </si>
  <si>
    <t>x1000287692</t>
  </si>
  <si>
    <t>žlab kabelový drátěný galvanicky zinkovaný 50/50mm</t>
  </si>
  <si>
    <t>-824845111</t>
  </si>
  <si>
    <t xml:space="preserve">ARKYS ARK-211110 Žlab MERKUR 2     50/50 "GZ" - vzdálenost podpěr cc</t>
  </si>
  <si>
    <t>7+6</t>
  </si>
  <si>
    <t>-716661106</t>
  </si>
  <si>
    <t>1740227542</t>
  </si>
  <si>
    <t>X34575388.1</t>
  </si>
  <si>
    <t>nosník kabelového žlabu drátěného galvanicky zinkovaný 100mm</t>
  </si>
  <si>
    <t>-574036345</t>
  </si>
  <si>
    <t>tyč závitová pro kabelové trasy protipožární M8</t>
  </si>
  <si>
    <t>-2138557276</t>
  </si>
  <si>
    <t>742110122</t>
  </si>
  <si>
    <t>Montáž nosníku s konzolami nebo závitovými tyčemi pro slaboproud šířky 150 mm</t>
  </si>
  <si>
    <t>-66632381</t>
  </si>
  <si>
    <t>Montáž kabelového žlabu nosníku včetně konzol nebo závitových tyčí, šířky 150 mm</t>
  </si>
  <si>
    <t>https://podminky.urs.cz/item/CS_URS_2023_02/742110122</t>
  </si>
  <si>
    <t>-185627540</t>
  </si>
  <si>
    <t>-1463371108</t>
  </si>
  <si>
    <t>-430486649</t>
  </si>
  <si>
    <t>826863363</t>
  </si>
  <si>
    <t>Betonová podděra 400x400x50 + PVC podložka</t>
  </si>
  <si>
    <t>-2126688053</t>
  </si>
  <si>
    <t>742110504</t>
  </si>
  <si>
    <t>Montáž krabic pro slaboproud zapuštěných plastových odbočných kruhových s víčkem</t>
  </si>
  <si>
    <t>-1277573600</t>
  </si>
  <si>
    <t>Montáž krabic elektroinstalačních s víčkem zapuštěných plastových odbočných kruhových</t>
  </si>
  <si>
    <t>https://podminky.urs.cz/item/CS_URS_2023_02/742110504</t>
  </si>
  <si>
    <t>34571475</t>
  </si>
  <si>
    <t>krabice lištová PVC přístrojová čtvercová 80x80mm mělká</t>
  </si>
  <si>
    <t>1634749784</t>
  </si>
  <si>
    <t>-60252089</t>
  </si>
  <si>
    <t>742110505</t>
  </si>
  <si>
    <t>Montáž krabic pro slaboproud zapuštěných plastových odbočných čtyřhranných s víčkem</t>
  </si>
  <si>
    <t>-1834871294</t>
  </si>
  <si>
    <t>Montáž krabic elektroinstalačních s víčkem zapuštěných plastových odbočných čtyřhranných</t>
  </si>
  <si>
    <t>https://podminky.urs.cz/item/CS_URS_2023_02/742110505</t>
  </si>
  <si>
    <t>34571459</t>
  </si>
  <si>
    <t>krabice pod omítku PVC odbočná čtvercová 100x100mm s víčkem</t>
  </si>
  <si>
    <t>-804126939</t>
  </si>
  <si>
    <t>34571544</t>
  </si>
  <si>
    <t>skříň rozvodná, 205x255mm, hloubka 66mm</t>
  </si>
  <si>
    <t>-2000512715</t>
  </si>
  <si>
    <t>1344040002</t>
  </si>
  <si>
    <t>34121120</t>
  </si>
  <si>
    <t>kabel sdělovací stíněný laminovanou Al fólií s příložným Cu drátem jádro Cu plné izolace PVC plášť PVC 100V (SYKFY) 4x2x0,5mm2</t>
  </si>
  <si>
    <t>648354887</t>
  </si>
  <si>
    <t>20+10</t>
  </si>
  <si>
    <t>30*1,2 'Přepočtené koeficientem množství</t>
  </si>
  <si>
    <t>742123001</t>
  </si>
  <si>
    <t>Montáž přepěťové ochrany pro slaboproudá zařízení</t>
  </si>
  <si>
    <t>-1139595767</t>
  </si>
  <si>
    <t>https://podminky.urs.cz/item/CS_URS_2023_02/742123001</t>
  </si>
  <si>
    <t>ADI.0062589.URS</t>
  </si>
  <si>
    <t>Přepěťová ochrana v sítích Ethernet Cat.5e před pulsním přepětím, výstup vzadu</t>
  </si>
  <si>
    <t>-256341112</t>
  </si>
  <si>
    <t>X0062589</t>
  </si>
  <si>
    <t>Přepěťová ochrana Koax 75omh před pulsním přepětím, výstup vzadu (ST1)</t>
  </si>
  <si>
    <t>-1208632269</t>
  </si>
  <si>
    <t>X0062589.2</t>
  </si>
  <si>
    <t>Přepěťová ochrana Koax 75omh před pulsním přepětím, výstup vzadu (ST2+3)</t>
  </si>
  <si>
    <t>-1403072992</t>
  </si>
  <si>
    <t>X0062589.1</t>
  </si>
  <si>
    <t>Přepěťová ochrana Koax 50omh před pulsním přepětím, výstup vzadu</t>
  </si>
  <si>
    <t>2022825013</t>
  </si>
  <si>
    <t>X0062589.3</t>
  </si>
  <si>
    <t>Přepěťová ochrana Koax 50omh před pulsním přepětím, výstup vzadu (ST2+3)</t>
  </si>
  <si>
    <t>-1493503392</t>
  </si>
  <si>
    <t>742124001</t>
  </si>
  <si>
    <t>Montáž kabelů datových FTP, UTP, STP pro vnitřní rozvody do žlabu nebo lišty</t>
  </si>
  <si>
    <t>-77899362</t>
  </si>
  <si>
    <t>https://podminky.urs.cz/item/CS_URS_2023_02/742124001</t>
  </si>
  <si>
    <t>660+36</t>
  </si>
  <si>
    <t>34121266</t>
  </si>
  <si>
    <t>kabel datový venkovní celkově stíněný Al fólií jádro Cu plné plášť PE (F/UTP) kategorie 5e</t>
  </si>
  <si>
    <t>307033408</t>
  </si>
  <si>
    <t>34121325</t>
  </si>
  <si>
    <t>kabel datový bezhalogenový celkově stíněný Al fólií jádro Cu plné (F/UTP) kategorie 6</t>
  </si>
  <si>
    <t>-661025532</t>
  </si>
  <si>
    <t>2*(30+20+20+40+40+15+15+20+20+20+15+20)</t>
  </si>
  <si>
    <t>742124005</t>
  </si>
  <si>
    <t>Montáž kabelů datových FTP, UTP, STP ukončení kabelu konektorem</t>
  </si>
  <si>
    <t>866322802</t>
  </si>
  <si>
    <t>https://podminky.urs.cz/item/CS_URS_2023_02/742124005</t>
  </si>
  <si>
    <t>37459020</t>
  </si>
  <si>
    <t>konektor na drát/lanko s vložkou RJ45 UTP Cat6 nestíněný</t>
  </si>
  <si>
    <t>-1561120587</t>
  </si>
  <si>
    <t>14*4</t>
  </si>
  <si>
    <t>37459010</t>
  </si>
  <si>
    <t>konektor na drát/lanko RJ45 UTP Cat5E nestíněný</t>
  </si>
  <si>
    <t>-1529839255</t>
  </si>
  <si>
    <t>742190003</t>
  </si>
  <si>
    <t>Vyvazování kabeláže ve žlabech pro slaboproud</t>
  </si>
  <si>
    <t>-1782440383</t>
  </si>
  <si>
    <t>Ostatní práce pro trasy vyvazování kabeláže ve žlabech</t>
  </si>
  <si>
    <t>https://podminky.urs.cz/item/CS_URS_2023_02/742190003</t>
  </si>
  <si>
    <t>34572331</t>
  </si>
  <si>
    <t>páska stahovací kabelová 12,6x230mm</t>
  </si>
  <si>
    <t>100 kus</t>
  </si>
  <si>
    <t>808663184</t>
  </si>
  <si>
    <t>742330001</t>
  </si>
  <si>
    <t>Montáž rozvaděče nástěnného</t>
  </si>
  <si>
    <t>-1898383208</t>
  </si>
  <si>
    <t>Montáž strukturované kabeláže rozvaděče nástěnného</t>
  </si>
  <si>
    <t>https://podminky.urs.cz/item/CS_URS_2023_02/742330001</t>
  </si>
  <si>
    <t>742330022</t>
  </si>
  <si>
    <t>Montáž napájecího panelu do rozvaděče</t>
  </si>
  <si>
    <t>1464784161</t>
  </si>
  <si>
    <t>Montáž strukturované kabeláže příslušenství a ostatní práce k rozvaděčům napájecího panelu</t>
  </si>
  <si>
    <t>https://podminky.urs.cz/item/CS_URS_2023_02/742330022</t>
  </si>
  <si>
    <t>X1327484</t>
  </si>
  <si>
    <t>Napájecí panel PRIVOD RACK-1U 8x zásuvka + SPD III se signalizaci</t>
  </si>
  <si>
    <t>-1708259853</t>
  </si>
  <si>
    <t>742330023</t>
  </si>
  <si>
    <t>Montáž vyvazovacího panelu 1U</t>
  </si>
  <si>
    <t>-1711046512</t>
  </si>
  <si>
    <t>Montáž strukturované kabeláže příslušenství a ostatní práce k rozvaděčům vyvazovacíhoho panelu 1U</t>
  </si>
  <si>
    <t>https://podminky.urs.cz/item/CS_URS_2023_02/742330023</t>
  </si>
  <si>
    <t>37451145</t>
  </si>
  <si>
    <t>panel vyvazovací 5x plastové oko s průchody 1U 19"</t>
  </si>
  <si>
    <t>-1426392441</t>
  </si>
  <si>
    <t>742330024</t>
  </si>
  <si>
    <t>Montáž patch panelu 24 portů</t>
  </si>
  <si>
    <t>-1415320426</t>
  </si>
  <si>
    <t>Montáž strukturované kabeláže příslušenství a ostatní práce k rozvaděčům patch panelu 24 portů</t>
  </si>
  <si>
    <t>https://podminky.urs.cz/item/CS_URS_2023_02/742330024</t>
  </si>
  <si>
    <t>37451110</t>
  </si>
  <si>
    <t>patch panel Cat6 PCB 1U 24 portů 19" UTP</t>
  </si>
  <si>
    <t>-533361390</t>
  </si>
  <si>
    <t>742330044</t>
  </si>
  <si>
    <t>Montáž datové zásuvky 1 až 6 pozic</t>
  </si>
  <si>
    <t>-437392090</t>
  </si>
  <si>
    <t>Montáž strukturované kabeláže zásuvek datových pod omítku, do nábytku, do parapetního žlabu nebo podlahové krabice 1 až 6 pozic</t>
  </si>
  <si>
    <t>https://podminky.urs.cz/item/CS_URS_2023_02/742330044</t>
  </si>
  <si>
    <t>7+4</t>
  </si>
  <si>
    <t>X37451170</t>
  </si>
  <si>
    <t>modul zásuvkový se záclonkou přímý (neosazený) pro keystone 2xRJ45 45x45mm do parapeního žlabu</t>
  </si>
  <si>
    <t>1314234792</t>
  </si>
  <si>
    <t>modul zásuvkový se záclonkou přímý (neosazený) pro keystone 2xRJ45 45x45mm</t>
  </si>
  <si>
    <t>X374511701</t>
  </si>
  <si>
    <t>datová zásuvka 2xRJ45 včetně rámečku</t>
  </si>
  <si>
    <t>1702471938</t>
  </si>
  <si>
    <t>34539061</t>
  </si>
  <si>
    <t>rámeček trojnásobný</t>
  </si>
  <si>
    <t>-397268670</t>
  </si>
  <si>
    <t>34539060</t>
  </si>
  <si>
    <t>rámeček dvojnásobný</t>
  </si>
  <si>
    <t>916862928</t>
  </si>
  <si>
    <t>34539059</t>
  </si>
  <si>
    <t>rámeček jednonásobný</t>
  </si>
  <si>
    <t>1569257379</t>
  </si>
  <si>
    <t>742330051</t>
  </si>
  <si>
    <t>Popis portu datové zásuvky</t>
  </si>
  <si>
    <t>-2035535808</t>
  </si>
  <si>
    <t>Montáž strukturované kabeláže zásuvek datových popis portu zásuvky</t>
  </si>
  <si>
    <t>https://podminky.urs.cz/item/CS_URS_2023_02/742330051</t>
  </si>
  <si>
    <t>742330052</t>
  </si>
  <si>
    <t>Popis portů patchpanelu</t>
  </si>
  <si>
    <t>2113030987</t>
  </si>
  <si>
    <t>Montáž strukturované kabeláže zásuvek datových popis portů patchpanelu</t>
  </si>
  <si>
    <t>https://podminky.urs.cz/item/CS_URS_2023_02/742330052</t>
  </si>
  <si>
    <t>742330101</t>
  </si>
  <si>
    <t>Měření metalického segmentu s vyhotovením protokolu</t>
  </si>
  <si>
    <t>-913146014</t>
  </si>
  <si>
    <t>Montáž strukturované kabeláže měření segmentu metalického s vyhotovením protokolu</t>
  </si>
  <si>
    <t>https://podminky.urs.cz/item/CS_URS_2023_02/742330101</t>
  </si>
  <si>
    <t>998742102</t>
  </si>
  <si>
    <t>Přesun hmot tonážní pro slaboproud v objektech v do 12 m</t>
  </si>
  <si>
    <t>-611365343</t>
  </si>
  <si>
    <t>Přesun hmot pro slaboproud stanovený z hmotnosti přesunovaného materiálu vodorovná dopravní vzdálenost do 50 m v objektech výšky přes 6 do 12 m</t>
  </si>
  <si>
    <t>https://podminky.urs.cz/item/CS_URS_2023_02/998742102</t>
  </si>
  <si>
    <t>X741711011</t>
  </si>
  <si>
    <t>Montáž nosných podpěr pod žlab</t>
  </si>
  <si>
    <t>885951336</t>
  </si>
  <si>
    <t>Montáž nosné konstrukce fotovoltaických panelů umístěné na ploché střeše</t>
  </si>
  <si>
    <t>-975520127</t>
  </si>
  <si>
    <t>742-1</t>
  </si>
  <si>
    <t>Elektroinstalace - slaboproud STA</t>
  </si>
  <si>
    <t>1621639484</t>
  </si>
  <si>
    <t>34121301</t>
  </si>
  <si>
    <t>kabel koaxiální, jádro CU, izolace PVC, bílý, impedance 75 Ohm, pr. 7,05mm</t>
  </si>
  <si>
    <t>-731715541</t>
  </si>
  <si>
    <t>20+20+20</t>
  </si>
  <si>
    <t>60*1,2 'Přepočtené koeficientem množství</t>
  </si>
  <si>
    <t>34121302</t>
  </si>
  <si>
    <t>kabel koaxiální, jádro CU, izolace PVC, černý, impedance 75 Ohm, UV odolné, pr. 7,1mm</t>
  </si>
  <si>
    <t>2102651608</t>
  </si>
  <si>
    <t>40*1,2 'Přepočtené koeficientem množství</t>
  </si>
  <si>
    <t>X34121302</t>
  </si>
  <si>
    <t>kabel koaxiální, jádro CU, izolace PVC, černý, impedance 50 ohm, UV odolné,</t>
  </si>
  <si>
    <t>-794071483</t>
  </si>
  <si>
    <t>80*1,2 'Přepočtené koeficientem množství</t>
  </si>
  <si>
    <t>742420001</t>
  </si>
  <si>
    <t>Montáž venkovní televizní antény</t>
  </si>
  <si>
    <t>-522844681</t>
  </si>
  <si>
    <t>Montáž společné televizní antény venkovní televizní antény</t>
  </si>
  <si>
    <t>https://podminky.urs.cz/item/CS_URS_2023_02/742420001</t>
  </si>
  <si>
    <t>38454001</t>
  </si>
  <si>
    <t>anténa pro příjem DVB-T2 19 dBi bez zdroje filtr LTE třmen na uchycení hliník a sklolaminát</t>
  </si>
  <si>
    <t>-1503938750</t>
  </si>
  <si>
    <t>742420021</t>
  </si>
  <si>
    <t>Montáž antenního stožáru včetně upevňovacího materiálu</t>
  </si>
  <si>
    <t>1732381806</t>
  </si>
  <si>
    <t>https://podminky.urs.cz/item/CS_URS_2023_02/742420021</t>
  </si>
  <si>
    <t>31686012</t>
  </si>
  <si>
    <t xml:space="preserve">tříramenný anténní stožrár,  polohovatelný  (+- 10° )  včetně upevňovacího materiálu a 9x beton. dlaždice 500x500x50</t>
  </si>
  <si>
    <t>205531710</t>
  </si>
  <si>
    <t>742420041</t>
  </si>
  <si>
    <t>Montáž anténního domovního zesilovače</t>
  </si>
  <si>
    <t>-1192511567</t>
  </si>
  <si>
    <t>Montáž společné televizní antény antenního domovního zesilovače</t>
  </si>
  <si>
    <t>https://podminky.urs.cz/item/CS_URS_2023_02/742420041</t>
  </si>
  <si>
    <t>38445003</t>
  </si>
  <si>
    <t>zesilovač pásmový za anténu na kabel konektor F DAB zisk 12dB</t>
  </si>
  <si>
    <t>1731101606</t>
  </si>
  <si>
    <t>742420051</t>
  </si>
  <si>
    <t>Montáž anténního rozbočovače</t>
  </si>
  <si>
    <t>1974253027</t>
  </si>
  <si>
    <t>Montáž společné televizní antény antenního rozbočovače</t>
  </si>
  <si>
    <t>https://podminky.urs.cz/item/CS_URS_2023_02/742420051</t>
  </si>
  <si>
    <t>34539090</t>
  </si>
  <si>
    <t>rozbočovač napájení neprůchozí konektory vertikální pro 6TV</t>
  </si>
  <si>
    <t>-270977557</t>
  </si>
  <si>
    <t>742420081</t>
  </si>
  <si>
    <t>Montáž systémového zdroje do rozvaděče</t>
  </si>
  <si>
    <t>198750393</t>
  </si>
  <si>
    <t>Montáž společné televizní antény systémového zdroje do rozvaděče</t>
  </si>
  <si>
    <t>https://podminky.urs.cz/item/CS_URS_2023_02/742420081</t>
  </si>
  <si>
    <t>35671260</t>
  </si>
  <si>
    <t>zdroj 12V/200mA s napájecí výhybkou 2 výstupy</t>
  </si>
  <si>
    <t>697533915</t>
  </si>
  <si>
    <t>742420111</t>
  </si>
  <si>
    <t>Montáž F konektoru</t>
  </si>
  <si>
    <t>-1132601682</t>
  </si>
  <si>
    <t>Montáž společné televizní antény F konektoru</t>
  </si>
  <si>
    <t>https://podminky.urs.cz/item/CS_URS_2023_02/742420111</t>
  </si>
  <si>
    <t>37459004</t>
  </si>
  <si>
    <t>konektor F šroubovací gumový kroužek 5 mm</t>
  </si>
  <si>
    <t>45005202</t>
  </si>
  <si>
    <t>3+2</t>
  </si>
  <si>
    <t>742420121</t>
  </si>
  <si>
    <t>Montáž televizní zásuvky koncové nebo průběžné</t>
  </si>
  <si>
    <t>1611202962</t>
  </si>
  <si>
    <t>Montáž společné televizní antény televizní zásuvky koncové nebo průběžné</t>
  </si>
  <si>
    <t>https://podminky.urs.cz/item/CS_URS_2023_02/742420121</t>
  </si>
  <si>
    <t>X37451028</t>
  </si>
  <si>
    <t>zásuvka koncová TV/R/SAT do parapetního žlabu</t>
  </si>
  <si>
    <t>-1615939215</t>
  </si>
  <si>
    <t>37451006</t>
  </si>
  <si>
    <t>přístroj zásuvky TV+R+SAT, koncový (typ EU 3303)</t>
  </si>
  <si>
    <t>125420472</t>
  </si>
  <si>
    <t>742420201</t>
  </si>
  <si>
    <t>Nastavení zesilovače dle úrovně na zásuvkách</t>
  </si>
  <si>
    <t>-959308359</t>
  </si>
  <si>
    <t>Montáž společné televizní antény nastavení zesilovače dle úrovně na zásuvkách</t>
  </si>
  <si>
    <t>https://podminky.urs.cz/item/CS_URS_2023_02/742420201</t>
  </si>
  <si>
    <t>X742330001</t>
  </si>
  <si>
    <t>Montáž zapuštěného rozvaděče STA</t>
  </si>
  <si>
    <t>1657265124</t>
  </si>
  <si>
    <t>X35712018</t>
  </si>
  <si>
    <t>Vestavná multi rozvodnice rozměr 400x600x110, včetně příslušenství</t>
  </si>
  <si>
    <t>1637485378</t>
  </si>
  <si>
    <t>21-M</t>
  </si>
  <si>
    <t>Elektromontáže</t>
  </si>
  <si>
    <t>-1466706773</t>
  </si>
  <si>
    <t>X741920363</t>
  </si>
  <si>
    <t>Ucpávka prostupu kabelového svazku pěnou otvorem D 140 mm zaplnění prostupu kabely z 10% stěnou tl 150 mm požární odolnost EI 90</t>
  </si>
  <si>
    <t>-1954282606</t>
  </si>
  <si>
    <t>Protipožární ucpávky svazků kabelů prostup stěnou tloušťky 150 mm pěnou, požární odolnost EI 60 při 10% zaplnění prostupu kabely průměr prostupu 140 mm</t>
  </si>
  <si>
    <t>X741920395</t>
  </si>
  <si>
    <t>Ucpávka prostupu kabelového svazku rukávem otvorem přes D 113 do D 122 mm zaplnění prostupu kabely z 50% stěnou tl 300 mm požární odolnost EI 90</t>
  </si>
  <si>
    <t>-178643789</t>
  </si>
  <si>
    <t>Protipožární ucpávky svazků kabelů prostup stěnou tloušťky 300 mm rukávem, požární odolnost EI 90 při 50% zaplnění prostupu kabely průměr prostupu přes 113 do 122 mm</t>
  </si>
  <si>
    <t>X016</t>
  </si>
  <si>
    <t>Zednické práce, frézování drážek, prostupy, zapravení a začistění drážek a prostupů apod.</t>
  </si>
  <si>
    <t>-1595655296</t>
  </si>
  <si>
    <t>3*8*2</t>
  </si>
  <si>
    <t>X017</t>
  </si>
  <si>
    <t xml:space="preserve">Systémové utěsnění prostupu obvodovým zdivem - vzduchotěsnost </t>
  </si>
  <si>
    <t>22633682</t>
  </si>
  <si>
    <t>DN 20</t>
  </si>
  <si>
    <t>X018</t>
  </si>
  <si>
    <t>Drobný materiál k zapravení a začistění drážek, prostupů apod.</t>
  </si>
  <si>
    <t>-1573944492</t>
  </si>
  <si>
    <t>X01R821</t>
  </si>
  <si>
    <t>Osazení a připojení koncových zařízení</t>
  </si>
  <si>
    <t>-2004721501</t>
  </si>
  <si>
    <t>2*16</t>
  </si>
  <si>
    <t>2015749854</t>
  </si>
  <si>
    <t>-1137015197</t>
  </si>
  <si>
    <t>těsnící vložka DN100 s prostupy 1x DN40</t>
  </si>
  <si>
    <t>1376741709</t>
  </si>
  <si>
    <t>-2026839201</t>
  </si>
  <si>
    <t>702636221</t>
  </si>
  <si>
    <t>01F - Maření a regulace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</si>
  <si>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F MĚŘENI A REGULACE 1.4F.01 TECHNICKÁ ZPRÁVA – MaR 1.4F.02 PŮDORYS 1NP 1.4F.03 SCHÉMA DT1</t>
  </si>
  <si>
    <t>741110001</t>
  </si>
  <si>
    <t>Montáž trubka plastová tuhá D přes 16 do 23 mm uložená pevně</t>
  </si>
  <si>
    <t>-1852476151</t>
  </si>
  <si>
    <t>Montáž trubek elektroinstalačních s nasunutím nebo našroubováním do krabic plastových tuhých, uložených pevně, vnější Ø přes 16 do 23 mm</t>
  </si>
  <si>
    <t>https://podminky.urs.cz/item/CS_URS_2023_01/741110001</t>
  </si>
  <si>
    <t>34571092</t>
  </si>
  <si>
    <t>trubka elektroinstalační tuhá z PVC D 17,4/20 mm, délka 3m</t>
  </si>
  <si>
    <t>-1139163387</t>
  </si>
  <si>
    <t>40*1,05 'Přepočtené koeficientem množství</t>
  </si>
  <si>
    <t>741110041</t>
  </si>
  <si>
    <t>Montáž trubka plastová ohebná D přes 11 do 23 mm uložená pevně</t>
  </si>
  <si>
    <t>1324823499</t>
  </si>
  <si>
    <t>Montáž trubek elektroinstalačních s nasunutím nebo našroubováním do krabic plastových ohebných, uložených pevně, vnější Ø přes 11 do 23 mm</t>
  </si>
  <si>
    <t>https://podminky.urs.cz/item/CS_URS_2023_01/741110041</t>
  </si>
  <si>
    <t>-1577416032</t>
  </si>
  <si>
    <t>100*1,05 'Přepočtené koeficientem množství</t>
  </si>
  <si>
    <t>1473799990</t>
  </si>
  <si>
    <t>https://podminky.urs.cz/item/CS_URS_2023_01/741122015</t>
  </si>
  <si>
    <t>624842572</t>
  </si>
  <si>
    <t>40+30</t>
  </si>
  <si>
    <t>70*1,15 'Přepočtené koeficientem množství</t>
  </si>
  <si>
    <t>-310465076</t>
  </si>
  <si>
    <t>https://podminky.urs.cz/item/CS_URS_2023_01/741122021</t>
  </si>
  <si>
    <t>2088427345</t>
  </si>
  <si>
    <t>45*1,15 'Přepočtené koeficientem množství</t>
  </si>
  <si>
    <t>-689205933</t>
  </si>
  <si>
    <t>https://podminky.urs.cz/item/CS_URS_2023_01/741122032</t>
  </si>
  <si>
    <t>34111098</t>
  </si>
  <si>
    <t>kabel instalační jádro Cu plné izolace PVC plášť PVC 450/750V (CYKY) 5x4mm2</t>
  </si>
  <si>
    <t>8820904</t>
  </si>
  <si>
    <t>15*1,15 'Přepočtené koeficientem množství</t>
  </si>
  <si>
    <t>-1805159891</t>
  </si>
  <si>
    <t>https://podminky.urs.cz/item/CS_URS_2023_01/741124703</t>
  </si>
  <si>
    <t>34113150</t>
  </si>
  <si>
    <t>kabel ovládací průmyslový stíněný laminovanou Al fólií s příložným Cu drátem jádro Cu plné izolace PVC plášť PVC 250V (JYTY) 4x1,00mm2</t>
  </si>
  <si>
    <t>-1857434716</t>
  </si>
  <si>
    <t>40*1,15 'Přepočtené koeficientem množství</t>
  </si>
  <si>
    <t>34113148</t>
  </si>
  <si>
    <t>kabel ovládací průmyslový stíněný laminovanou Al fólií s příložným Cu drátem jádro Cu plné izolace PVC plášť PVC 250V (JYTY) 2x1,00mm2</t>
  </si>
  <si>
    <t>-1224572250</t>
  </si>
  <si>
    <t>-1044131906</t>
  </si>
  <si>
    <t>https://podminky.urs.cz/item/CS_URS_2023_01/741210004</t>
  </si>
  <si>
    <t>rozvodnice ocelovoplechová vestavná 6x13 modulů, 917x380x110, včetně příslušenství</t>
  </si>
  <si>
    <t>-1069791281</t>
  </si>
  <si>
    <t>-1092931544</t>
  </si>
  <si>
    <t>https://podminky.urs.cz/item/CS_URS_2023_01/741320105</t>
  </si>
  <si>
    <t>1632026232</t>
  </si>
  <si>
    <t>-1529573663</t>
  </si>
  <si>
    <t>35822120</t>
  </si>
  <si>
    <t>jistič 1-pólový 13 A vypínací charakteristika B vypínací schopnost 10 kA</t>
  </si>
  <si>
    <t>694837407</t>
  </si>
  <si>
    <t>1073211356</t>
  </si>
  <si>
    <t>-1402487905</t>
  </si>
  <si>
    <t>https://podminky.urs.cz/item/CS_URS_2023_01/741320165</t>
  </si>
  <si>
    <t>X8500134120</t>
  </si>
  <si>
    <t>Odpínač pojistkový 10-3</t>
  </si>
  <si>
    <t>1349293916</t>
  </si>
  <si>
    <t>Odpínač pojistkový OEZ OPVP10-3</t>
  </si>
  <si>
    <t>X35822404</t>
  </si>
  <si>
    <t>vypnínač 3-pólový 32 A vypínací schopnost 10 kA</t>
  </si>
  <si>
    <t>-650780184</t>
  </si>
  <si>
    <t>jistič 3-pólový 32 A vypínací charakteristika B vypínací schopnost 10 kA</t>
  </si>
  <si>
    <t>-237647864</t>
  </si>
  <si>
    <t>741322122</t>
  </si>
  <si>
    <t>Montáž svodiče přepětí nn typ 2 čtyřpólových dvoudílných s vložením modulu se zapojením vodičů</t>
  </si>
  <si>
    <t>424208815</t>
  </si>
  <si>
    <t>Montáž přepěťových ochran nn se zapojením vodičů svodiče přepětí – typ 2 čtyřpólových dvoudílných s vložením modulu</t>
  </si>
  <si>
    <t>https://podminky.urs.cz/item/CS_URS_2023_01/741322122</t>
  </si>
  <si>
    <t>8501510912</t>
  </si>
  <si>
    <t>Svodič přepětí T2 Saltek SLP-275 V/4</t>
  </si>
  <si>
    <t>640447673</t>
  </si>
  <si>
    <t>741322141</t>
  </si>
  <si>
    <t>Montáž svodiče přepětí nn typ 3 jednopólových na DIN lištu se zapojením vodičů</t>
  </si>
  <si>
    <t>-1919498191</t>
  </si>
  <si>
    <t>Montáž přepěťových ochran nn se zapojením vodičů svodiče přepětí – typ 3 na DIN lištu jednopólových</t>
  </si>
  <si>
    <t>https://podminky.urs.cz/item/CS_URS_2023_01/741322141</t>
  </si>
  <si>
    <t>35889540</t>
  </si>
  <si>
    <t>svodič přepětí - ochrana 3.stupně odnímatelné provedení, 230 V, s vf filtrem, signalizace, na DIN lištu</t>
  </si>
  <si>
    <t>207514659</t>
  </si>
  <si>
    <t>svodič přepětí - ochrana 3.stupně odnímatelné provedení, 230 V, signalizace, na DIN lištu</t>
  </si>
  <si>
    <t>Montáž termostatu bez zapojení vodičů</t>
  </si>
  <si>
    <t>-430567074</t>
  </si>
  <si>
    <t>https://podminky.urs.cz/item/CS_URS_2023_01/741331075</t>
  </si>
  <si>
    <t>RMAT013</t>
  </si>
  <si>
    <t xml:space="preserve">Termosat, nástěný ovladač </t>
  </si>
  <si>
    <t>916665842</t>
  </si>
  <si>
    <t>741350001</t>
  </si>
  <si>
    <t>Montáž transformátor jednofázový nn vestavný 1x primár - 1x sekundár do 200 VA se zapojením vodičů</t>
  </si>
  <si>
    <t>1682872924</t>
  </si>
  <si>
    <t>Montáž jednofázových transformátorů nn se zapojením vodičů vestavných 1x primár - 1x sekundár do 200 VA</t>
  </si>
  <si>
    <t>https://podminky.urs.cz/item/CS_URS_2023_01/741350001</t>
  </si>
  <si>
    <t>napajeci zdroj jednofázový 230V AC/ 24V DC 3,84A, 100W</t>
  </si>
  <si>
    <t>2125166329</t>
  </si>
  <si>
    <t>RMAT0003</t>
  </si>
  <si>
    <t>napájeci zdroj jednofázový 230V AC/ 24V DC 0,63A, 15,2W</t>
  </si>
  <si>
    <t>-507349752</t>
  </si>
  <si>
    <t>741791003</t>
  </si>
  <si>
    <t>Montáž elektroměru třífázového pro fotovoltaické systémy</t>
  </si>
  <si>
    <t>1398349704</t>
  </si>
  <si>
    <t>Montáž ostatních zařízení a příslušenství fotovoltaických systémů elektroměru třífázového</t>
  </si>
  <si>
    <t>https://podminky.urs.cz/item/CS_URS_2023_01/741791003</t>
  </si>
  <si>
    <t>35889009</t>
  </si>
  <si>
    <t>obousměrný elektroměr s optimalizací vlastní spotřeby pro třífázové měniče</t>
  </si>
  <si>
    <t>-1374661111</t>
  </si>
  <si>
    <t>měřící transformátory proudu násuvé 3 fáze 30A</t>
  </si>
  <si>
    <t>-1916994426</t>
  </si>
  <si>
    <t>X001</t>
  </si>
  <si>
    <t>Montáž řídící jednotky</t>
  </si>
  <si>
    <t>2085224717</t>
  </si>
  <si>
    <t>RMAT004</t>
  </si>
  <si>
    <t>Řídící jednotka PLC</t>
  </si>
  <si>
    <t>2063563155</t>
  </si>
  <si>
    <t>RMAT005</t>
  </si>
  <si>
    <t>modul 2x RS 485</t>
  </si>
  <si>
    <t>1593488152</t>
  </si>
  <si>
    <t>X002</t>
  </si>
  <si>
    <t>Montáž aktorů, modulů</t>
  </si>
  <si>
    <t>1083126625</t>
  </si>
  <si>
    <t>RMAT006</t>
  </si>
  <si>
    <t xml:space="preserve">převodník M-bus - RS 323  </t>
  </si>
  <si>
    <t>1373598030</t>
  </si>
  <si>
    <t>RMAT007</t>
  </si>
  <si>
    <t>rozšiřujcí modul 4xAO: 0-10V/4-20mA</t>
  </si>
  <si>
    <t>-91970067</t>
  </si>
  <si>
    <t>RMAT009</t>
  </si>
  <si>
    <t>reléový modul 11xRO, spínací kontak, 230V/16A zatížení náběhovým proudem 800A</t>
  </si>
  <si>
    <t>1128328592</t>
  </si>
  <si>
    <t>RMAT010</t>
  </si>
  <si>
    <t xml:space="preserve">rozšiřujcí modul  8xAI: 16bit, 4-20mA, 0-10V, Ni1000, 2xAO: 10 bit/0÷10 V,</t>
  </si>
  <si>
    <t>-1511910444</t>
  </si>
  <si>
    <t>X003</t>
  </si>
  <si>
    <t>Montáž SSR polovodičového spínače</t>
  </si>
  <si>
    <t>-943482987</t>
  </si>
  <si>
    <t>RMAT008</t>
  </si>
  <si>
    <t xml:space="preserve">SSR  230V, 15A, 24V DC/AC, integrovaný chladič</t>
  </si>
  <si>
    <t>-66422440</t>
  </si>
  <si>
    <t>X004</t>
  </si>
  <si>
    <t>Montáž žaluziových aktorů</t>
  </si>
  <si>
    <t>-273795261</t>
  </si>
  <si>
    <t>RMAT011</t>
  </si>
  <si>
    <t>žaluziový aktor 2x RO závislé spínaní, lokální funkce), 230VAC/16A, 2x DI</t>
  </si>
  <si>
    <t>1769695152</t>
  </si>
  <si>
    <t>X005</t>
  </si>
  <si>
    <t>Montáž meteostanice</t>
  </si>
  <si>
    <t>-1149142218</t>
  </si>
  <si>
    <t>RMAT012</t>
  </si>
  <si>
    <t>Metostanice - rychlost a směr větru, vlhkost, rosný bod, abs. tlak, sluneční záření, napájení 12V/60mA, POE pasívní</t>
  </si>
  <si>
    <t>899143397</t>
  </si>
  <si>
    <t>X741331075</t>
  </si>
  <si>
    <t>Montáž teplotního čidla</t>
  </si>
  <si>
    <t>-1372103156</t>
  </si>
  <si>
    <t>RMAT014</t>
  </si>
  <si>
    <t>Teplotní senzor podlahový 12kohm</t>
  </si>
  <si>
    <t>2049078145</t>
  </si>
  <si>
    <t>RMAT015</t>
  </si>
  <si>
    <t>Teplotní senzor příložný/jímka 12kohm</t>
  </si>
  <si>
    <t>333922464</t>
  </si>
  <si>
    <t>-1619777542</t>
  </si>
  <si>
    <t>https://podminky.urs.cz/item/CS_URS_2023_01/742121001</t>
  </si>
  <si>
    <t>1129662022</t>
  </si>
  <si>
    <t>125*1,2 'Přepočtené koeficientem množství</t>
  </si>
  <si>
    <t>742124003</t>
  </si>
  <si>
    <t>Montáž kabelů datových FTP, UTP, STP pro vnitřní rozvody pevně</t>
  </si>
  <si>
    <t>1274084723</t>
  </si>
  <si>
    <t>https://podminky.urs.cz/item/CS_URS_2023_01/742124003</t>
  </si>
  <si>
    <t>34121263</t>
  </si>
  <si>
    <t>kabel datový jádro Cu plné plášť PVC (U/UTP) kategorie 6</t>
  </si>
  <si>
    <t>-1224805064</t>
  </si>
  <si>
    <t>x34121263</t>
  </si>
  <si>
    <t>kabel datový jádro Cu plné plášť PVC (U/UTP) kategorie 6 UV</t>
  </si>
  <si>
    <t>1933290541</t>
  </si>
  <si>
    <t>-895721635</t>
  </si>
  <si>
    <t>https://podminky.urs.cz/item/CS_URS_2023_01/742124005</t>
  </si>
  <si>
    <t>-1416737003</t>
  </si>
  <si>
    <t>X006</t>
  </si>
  <si>
    <t>Programování, nastavení MaR</t>
  </si>
  <si>
    <t>16451791</t>
  </si>
  <si>
    <t>X007</t>
  </si>
  <si>
    <t>Proškolení a zaškolení obsluhy</t>
  </si>
  <si>
    <t>-73028493</t>
  </si>
  <si>
    <t>-496144873</t>
  </si>
  <si>
    <t>X008</t>
  </si>
  <si>
    <t>Zprovoznění</t>
  </si>
  <si>
    <t>-1990452111</t>
  </si>
  <si>
    <t>X009</t>
  </si>
  <si>
    <t>SW vybavení řídícího systému</t>
  </si>
  <si>
    <t>-1892473622</t>
  </si>
  <si>
    <t>01G - Fotovoltaická elektrárna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</si>
  <si>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G. FOTOVOLTAICKÁ ELEKTRÁRNA 1.4G.01 TECHNICKÁ ZPRÁVA – FVE 1.4G.02 PŮDORYS STŘECHY – FVE 1.4G.03 BLOKOVÉ SCHÉMA FVE 1.4G.04 SCHÉMA ZAPOJENÍ FVE</t>
  </si>
  <si>
    <t xml:space="preserve">    741-1 - FVE - konstrukce</t>
  </si>
  <si>
    <t xml:space="preserve">    741-2 - FVE - technologie</t>
  </si>
  <si>
    <t xml:space="preserve">    741-3 - Elektroinstalce - silnoproud rozvaděč - RFVE</t>
  </si>
  <si>
    <t xml:space="preserve">    741-4 - Elektroinstalce - kabeláž</t>
  </si>
  <si>
    <t xml:space="preserve">    741-5 - Elektroinstalce - ostatní</t>
  </si>
  <si>
    <t>741120324</t>
  </si>
  <si>
    <t>Montáž fotovoltaických kabelů uložených pevně průměru přes 4 do 6 mm</t>
  </si>
  <si>
    <t>261601932</t>
  </si>
  <si>
    <t>Montáž fotovoltaických kabelů bez ukončení, uložených pevně, průměru přes 4 do 6 mm</t>
  </si>
  <si>
    <t>https://podminky.urs.cz/item/CS_URS_2023_01/741120324</t>
  </si>
  <si>
    <t>34111851</t>
  </si>
  <si>
    <t>kabel fotovoltaický černý nebo červený průměr 4mm</t>
  </si>
  <si>
    <t>-2098812108</t>
  </si>
  <si>
    <t>kabel fotovoltaický černý nebo červený průměr 6mm</t>
  </si>
  <si>
    <t>70+70+40+40+30</t>
  </si>
  <si>
    <t>741721211</t>
  </si>
  <si>
    <t>Montáž fotovoltaických panelů krystalických na plochou střechu výkonu přes 300 Wp</t>
  </si>
  <si>
    <t>342666397</t>
  </si>
  <si>
    <t>Montáž fotovoltaických panelů výkonu přes 300 Wp, umístěných na ploché střeše krystalických</t>
  </si>
  <si>
    <t>https://podminky.urs.cz/item/CS_URS_2023_01/741721211</t>
  </si>
  <si>
    <t>X35001006</t>
  </si>
  <si>
    <t>panel fotovoltaický monokrystalický, výkon 450Wp, rozměr 2108x1048x35mm</t>
  </si>
  <si>
    <t>-1654271542</t>
  </si>
  <si>
    <t>Pol3</t>
  </si>
  <si>
    <t>MC4 konektory pro solární panely</t>
  </si>
  <si>
    <t>820358771</t>
  </si>
  <si>
    <t>X741732003</t>
  </si>
  <si>
    <t>Montáž komunikačního zařízení</t>
  </si>
  <si>
    <t>-1969495853</t>
  </si>
  <si>
    <t>Montáž stejnosměrného měniče napětí DC/DC fotovoltaických systémů konvertoru, výstupní výkon přes 280 do 400 W</t>
  </si>
  <si>
    <t>X35671037</t>
  </si>
  <si>
    <t>Přístupová jednotka pro optimízéry (TAP)</t>
  </si>
  <si>
    <t>1547825195</t>
  </si>
  <si>
    <t>X40561000</t>
  </si>
  <si>
    <t>Gateway pro optimizéry, včetně napájecího zdroje</t>
  </si>
  <si>
    <t>739126302</t>
  </si>
  <si>
    <t>možnost zapojení Total stopu</t>
  </si>
  <si>
    <t>741732062</t>
  </si>
  <si>
    <t>Montáž výkonového optimizéru na panel max. výkon přes 500 do 650 W</t>
  </si>
  <si>
    <t>176776073</t>
  </si>
  <si>
    <t>Montáž stejnosměrného měniče napětí DC/DC fotovoltaických systémů výkonového optimizéru, výstupní výkon přes 500 do 650 W</t>
  </si>
  <si>
    <t>https://podminky.urs.cz/item/CS_URS_2023_01/741732062</t>
  </si>
  <si>
    <t>35671256</t>
  </si>
  <si>
    <t>optimizér přídavný na panel jemnovitý DC výkon 700W</t>
  </si>
  <si>
    <t>-801329783</t>
  </si>
  <si>
    <t>998741102</t>
  </si>
  <si>
    <t>Přesun hmot tonážní pro silnoproud v objektech v přes 6 do 12 m</t>
  </si>
  <si>
    <t>563388519</t>
  </si>
  <si>
    <t>Přesun hmot pro silnoproud stanovený z hmotnosti přesunovaného materiálu vodorovná dopravní vzdálenost do 50 m v objektech výšky přes 6 do 12 m</t>
  </si>
  <si>
    <t>https://podminky.urs.cz/item/CS_URS_2023_01/998741102</t>
  </si>
  <si>
    <t>741-1</t>
  </si>
  <si>
    <t>FVE - konstrukce</t>
  </si>
  <si>
    <t>741711011</t>
  </si>
  <si>
    <t>Montáž nosné konstrukce fotovoltaických panelů na ploché střeše nosníky</t>
  </si>
  <si>
    <t>-487513291</t>
  </si>
  <si>
    <t>https://podminky.urs.cz/item/CS_URS_2023_01/741711011</t>
  </si>
  <si>
    <t>X42412413</t>
  </si>
  <si>
    <t>konstrukce nosná pro fotovoltaické panely samozátěžová sklon 15 stupňů - orientace jih, set pro 2 panelů</t>
  </si>
  <si>
    <t>-1377266865</t>
  </si>
  <si>
    <t>konstrukce nosná pro fotovoltaické panely samozátěžová sklon 15 stupňů - orientace jih, set pro 6 panelů</t>
  </si>
  <si>
    <t>Pol13</t>
  </si>
  <si>
    <t>Držák kabelů</t>
  </si>
  <si>
    <t>1463655117</t>
  </si>
  <si>
    <t>Pol16</t>
  </si>
  <si>
    <t>Zadní větrný deflektor</t>
  </si>
  <si>
    <t>-1383196587</t>
  </si>
  <si>
    <t>Pol18</t>
  </si>
  <si>
    <t>Krajní větrný deflektor - XL</t>
  </si>
  <si>
    <t>1471579137</t>
  </si>
  <si>
    <t>Pol17</t>
  </si>
  <si>
    <t>Držák nosné konstrukce pro kotvení do jeklových profilů na střeše</t>
  </si>
  <si>
    <t>2143908103</t>
  </si>
  <si>
    <t>Držák pro zátěž</t>
  </si>
  <si>
    <t>10*15</t>
  </si>
  <si>
    <t>741-2</t>
  </si>
  <si>
    <t>FVE - technologie</t>
  </si>
  <si>
    <t>741730036</t>
  </si>
  <si>
    <t>Montáž střídače napětí DC/AC hybridního třífázového pro fotovoltaické systémy, max. výstupní výkon přes 10000 W</t>
  </si>
  <si>
    <t>-174045320</t>
  </si>
  <si>
    <t>Montáž střídače napětí DC/AC fotovoltaických systémů včetně osazení a připojení hybridního DC/AC třífázového, maximální výstupní výkon přes 10 000 W</t>
  </si>
  <si>
    <t>https://podminky.urs.cz/item/CS_URS_2023_01/741730036</t>
  </si>
  <si>
    <t>Pol25</t>
  </si>
  <si>
    <t>Třífázový střídač nástěnný 10 kVA, beztransformátorový IP65, LAN</t>
  </si>
  <si>
    <t>828633351</t>
  </si>
  <si>
    <t>X741730076</t>
  </si>
  <si>
    <t>Montáž měřícího modulu</t>
  </si>
  <si>
    <t>855595739</t>
  </si>
  <si>
    <t>Pol26</t>
  </si>
  <si>
    <t>Třífázový měřící modul, RS 485, FTP CAT6</t>
  </si>
  <si>
    <t>1173909336</t>
  </si>
  <si>
    <t>X741730076.1</t>
  </si>
  <si>
    <t>Montáž, nastevaní, zprovozněí technologie</t>
  </si>
  <si>
    <t>1333893828</t>
  </si>
  <si>
    <t>741-3</t>
  </si>
  <si>
    <t>Elektroinstalce - silnoproud rozvaděč - RFVE</t>
  </si>
  <si>
    <t>741210002</t>
  </si>
  <si>
    <t>Montáž rozvodnice oceloplechová nebo plastová běžná do 50 kg</t>
  </si>
  <si>
    <t>-1417782697</t>
  </si>
  <si>
    <t>Montáž rozvodnic oceloplechových nebo plastových bez zapojení vodičů běžných, hmotnosti do 50 kg</t>
  </si>
  <si>
    <t>https://podminky.urs.cz/item/CS_URS_2023_01/741210002</t>
  </si>
  <si>
    <t>Pol36</t>
  </si>
  <si>
    <t>Nástěnná rozvodnice IP 66, 48 modulů, 4 řády, 650 x 328 x 140 mm</t>
  </si>
  <si>
    <t>1910274522</t>
  </si>
  <si>
    <t>Nástěnná rozvodnice IP 66, 48 modulů, 3 řády, 550 x 328 x 140 mm</t>
  </si>
  <si>
    <t>Pol37</t>
  </si>
  <si>
    <t>Spojovací materiál</t>
  </si>
  <si>
    <t>-1909082090</t>
  </si>
  <si>
    <t>-1608618419</t>
  </si>
  <si>
    <t>-158511483</t>
  </si>
  <si>
    <t>741320135.1</t>
  </si>
  <si>
    <t>Montáž jističů dvoupólových nn do 25 A ve skříni se zapojením vodičů</t>
  </si>
  <si>
    <t>81652873</t>
  </si>
  <si>
    <t>Montáž jističů se zapojením vodičů dvoupólových nn do 25 A ve skříni</t>
  </si>
  <si>
    <t>https://podminky.urs.cz/item/CS_URS_2023_02/741320135.1</t>
  </si>
  <si>
    <t>1322729</t>
  </si>
  <si>
    <t>JISTIC 900 V DC</t>
  </si>
  <si>
    <t>-2020392623</t>
  </si>
  <si>
    <t>referenční výrobek JISTIC 900 V DC PKZ-SOL30</t>
  </si>
  <si>
    <t>1000171673</t>
  </si>
  <si>
    <t>Podpěťová spoušť, 24V/60Hz</t>
  </si>
  <si>
    <t>-245556351</t>
  </si>
  <si>
    <t>EATON 219219 U-PKZ0(24V60HZ) Podpěťová spoušť, 24V/60Hz</t>
  </si>
  <si>
    <t>38982056</t>
  </si>
  <si>
    <t>-470687760</t>
  </si>
  <si>
    <t>741322052</t>
  </si>
  <si>
    <t>Montáž svodiče přepětí nn typ 2 jednopólových dvoudílných s modulem se zapojením vodičů</t>
  </si>
  <si>
    <t>-712539415</t>
  </si>
  <si>
    <t>Montáž přepěťových ochran nn se zapojením vodičů svodiče přepětí – typ 2 jednopólových dvoudílných s vložením modulu</t>
  </si>
  <si>
    <t>https://podminky.urs.cz/item/CS_URS_2023_01/741322052</t>
  </si>
  <si>
    <t>Pol30</t>
  </si>
  <si>
    <t>Svodič přepětí DC, 2modulový, Isc= 1000A DC, Uc= 1000V DC</t>
  </si>
  <si>
    <t>1196469329</t>
  </si>
  <si>
    <t>741322111</t>
  </si>
  <si>
    <t>Montáž svodiče přepětí nn typ 2 čtyřpólových jednodílných se zapojením vodičů</t>
  </si>
  <si>
    <t>-741307601</t>
  </si>
  <si>
    <t>Montáž přepěťových ochran nn se zapojením vodičů svodiče přepětí – typ 2 čtyřpólových jednodílných</t>
  </si>
  <si>
    <t>https://podminky.urs.cz/item/CS_URS_2023_01/741322111</t>
  </si>
  <si>
    <t>Pol31</t>
  </si>
  <si>
    <t>Svodič přepětíAC, 4 modulový, Up&lt;1,5kV, Max.přípustné U svodiče= 280V AC</t>
  </si>
  <si>
    <t>-563657366</t>
  </si>
  <si>
    <t>741330053</t>
  </si>
  <si>
    <t>Montáž stykač střídavý vestavný čtyřpólový do 40 A se zapojením vodičů</t>
  </si>
  <si>
    <t>-127269890</t>
  </si>
  <si>
    <t>Montáž stykačů nn se zapojením vodičů střídavých vestavných čtyřpólových do 40 A</t>
  </si>
  <si>
    <t>https://podminky.urs.cz/item/CS_URS_2023_01/741330053</t>
  </si>
  <si>
    <t>Pol32</t>
  </si>
  <si>
    <t>Instalační stykač, 4modulový, In= 20A, V= 400V</t>
  </si>
  <si>
    <t>-544047461</t>
  </si>
  <si>
    <t>Instalační stykač, 4modulový, In= 40A, V= 400V</t>
  </si>
  <si>
    <t>1100746385</t>
  </si>
  <si>
    <t>-126960182</t>
  </si>
  <si>
    <t>741-4</t>
  </si>
  <si>
    <t>Elektroinstalce - kabeláž</t>
  </si>
  <si>
    <t>741110002</t>
  </si>
  <si>
    <t>Montáž trubka plastová tuhá D přes 23 do 35 mm uložená pevně</t>
  </si>
  <si>
    <t>-405244127</t>
  </si>
  <si>
    <t>Montáž trubek elektroinstalačních s nasunutím nebo našroubováním do krabic plastových tuhých, uložených pevně, vnější Ø přes 23 do 35 mm</t>
  </si>
  <si>
    <t>https://podminky.urs.cz/item/CS_URS_2023_01/741110002</t>
  </si>
  <si>
    <t>34571093</t>
  </si>
  <si>
    <t>trubka elektroinstalační tuhá z PVC D 22,1/25 mm, délka 3m</t>
  </si>
  <si>
    <t>-596512665</t>
  </si>
  <si>
    <t>741120001</t>
  </si>
  <si>
    <t>Montáž vodič Cu izolovaný plný a laněný žíla 0,35-6 mm2 pod omítku (např. CY)</t>
  </si>
  <si>
    <t>800081123</t>
  </si>
  <si>
    <t>Montáž vodičů izolovaných měděných bez ukončení uložených pod omítku plných a laněných (např. CY), průřezu žíly 0,35 až 6 mm2</t>
  </si>
  <si>
    <t>https://podminky.urs.cz/item/CS_URS_2023_01/741120001</t>
  </si>
  <si>
    <t>Pol41</t>
  </si>
  <si>
    <t>Zelenožlutý vodič CY 6</t>
  </si>
  <si>
    <t>-1114918411</t>
  </si>
  <si>
    <t>741120003</t>
  </si>
  <si>
    <t>Montáž vodič Cu izolovaný plný a laněný žíla 10-16 mm2 pod omítku (např. CY)</t>
  </si>
  <si>
    <t>-2063527281</t>
  </si>
  <si>
    <t>Montáž vodičů izolovaných měděných bez ukončení uložených pod omítku plných a laněných (např. CY), průřezu žíly 10 až 16 mm2</t>
  </si>
  <si>
    <t>https://podminky.urs.cz/item/CS_URS_2023_01/741120003</t>
  </si>
  <si>
    <t>Pol43</t>
  </si>
  <si>
    <t>Zelenožlutý vodič CY 16</t>
  </si>
  <si>
    <t>597910566</t>
  </si>
  <si>
    <t>30+10</t>
  </si>
  <si>
    <t>18690904</t>
  </si>
  <si>
    <t>-257870658</t>
  </si>
  <si>
    <t>-1689355477</t>
  </si>
  <si>
    <t>-828206478</t>
  </si>
  <si>
    <t>741124731</t>
  </si>
  <si>
    <t>Montáž kabel Cu stíněný ovládací žíly 2 až 19x0,8 mm2 uložený pevně (např. JYTY)</t>
  </si>
  <si>
    <t>-240467098</t>
  </si>
  <si>
    <t>Montáž kabelů měděných ovládacích bez ukončení uložených pevně stíněných ovládacích s plným jádrem (např. JYTY) počtu a průměru žil 2 až 19x0,8 mm2</t>
  </si>
  <si>
    <t>https://podminky.urs.cz/item/CS_URS_2023_02/741124731</t>
  </si>
  <si>
    <t xml:space="preserve">kabel ovládací průmyslový stíněný laminovanou Al fólií s příložným Cu drátem jádro Cu plné izolace PVC plášť PVC 250V (JYTY) 4x1,00mm2 UV </t>
  </si>
  <si>
    <t>795911759</t>
  </si>
  <si>
    <t>741420001</t>
  </si>
  <si>
    <t>Montáž drát nebo lano hromosvodné svodové D do 10 mm s podpěrou</t>
  </si>
  <si>
    <t>2020980334</t>
  </si>
  <si>
    <t>Montáž hromosvodného vedení svodových drátů nebo lan s podpěrami, Ø do 10 mm</t>
  </si>
  <si>
    <t>https://podminky.urs.cz/item/CS_URS_2023_01/741420001</t>
  </si>
  <si>
    <t>55+50</t>
  </si>
  <si>
    <t>-1068148824</t>
  </si>
  <si>
    <t>105*0,135</t>
  </si>
  <si>
    <t>513874747</t>
  </si>
  <si>
    <t>741420020</t>
  </si>
  <si>
    <t>Montáž svorka hromosvodná s jedním šroubem</t>
  </si>
  <si>
    <t>-497403026</t>
  </si>
  <si>
    <t>Montáž hromosvodného vedení svorek s jedním šroubem</t>
  </si>
  <si>
    <t>https://podminky.urs.cz/item/CS_URS_2023_01/741420020</t>
  </si>
  <si>
    <t>35442036</t>
  </si>
  <si>
    <t>svorka uzemnění nerez připojovací</t>
  </si>
  <si>
    <t>881098619</t>
  </si>
  <si>
    <t>2012283297</t>
  </si>
  <si>
    <t>https://podminky.urs.cz/item/CS_URS_2023_01/741420021</t>
  </si>
  <si>
    <t>35441885</t>
  </si>
  <si>
    <t>svorka spojovací pro lano D 8-10mm</t>
  </si>
  <si>
    <t>-1080695155</t>
  </si>
  <si>
    <t>10+5+10</t>
  </si>
  <si>
    <t>-200768058</t>
  </si>
  <si>
    <t>https://podminky.urs.cz/item/CS_URS_2023_01/742110102</t>
  </si>
  <si>
    <t>Pol44</t>
  </si>
  <si>
    <t>Plechový kabelový žlab 50/100 délka 2m, žárový zinek, bez preforace</t>
  </si>
  <si>
    <t>-408571886</t>
  </si>
  <si>
    <t>Pol44.1</t>
  </si>
  <si>
    <t xml:space="preserve">Víko zlabu plechového  50/100 délka 2m, žárový zinek</t>
  </si>
  <si>
    <t>-154631974</t>
  </si>
  <si>
    <t>Pol45</t>
  </si>
  <si>
    <t xml:space="preserve">Zemnící spojky </t>
  </si>
  <si>
    <t>884377243</t>
  </si>
  <si>
    <t>Zemnící spojky SUM 1</t>
  </si>
  <si>
    <t>Pol46</t>
  </si>
  <si>
    <t xml:space="preserve">Spojky žlabů </t>
  </si>
  <si>
    <t>315212682</t>
  </si>
  <si>
    <t>Spojky žlabů SZM1</t>
  </si>
  <si>
    <t>-445938370</t>
  </si>
  <si>
    <t>https://podminky.urs.cz/item/CS_URS_2023_01/742110122</t>
  </si>
  <si>
    <t>Pol47</t>
  </si>
  <si>
    <t>Držáky, včetně kotvících šroubů, hmoždinky atd.)</t>
  </si>
  <si>
    <t>2029135587</t>
  </si>
  <si>
    <t>Pol48</t>
  </si>
  <si>
    <t>Betonové dlaždice 300x300x50mm s PVC podložkou</t>
  </si>
  <si>
    <t>187785648</t>
  </si>
  <si>
    <t>2053491091</t>
  </si>
  <si>
    <t>Pol39</t>
  </si>
  <si>
    <t>FTP CAT6 UV</t>
  </si>
  <si>
    <t>-627783932</t>
  </si>
  <si>
    <t>FTP CAT6</t>
  </si>
  <si>
    <t>X742330028</t>
  </si>
  <si>
    <t>Montáž konektoru RJ45</t>
  </si>
  <si>
    <t>-1061780936</t>
  </si>
  <si>
    <t>Pol40</t>
  </si>
  <si>
    <t>Konektor RJ45 CAT6</t>
  </si>
  <si>
    <t>-2099455343</t>
  </si>
  <si>
    <t>741-5</t>
  </si>
  <si>
    <t>Elektroinstalce - ostatní</t>
  </si>
  <si>
    <t>0168</t>
  </si>
  <si>
    <t>Koordinace s EG.D první paralérní připojení</t>
  </si>
  <si>
    <t>-599201639</t>
  </si>
  <si>
    <t>1539158367</t>
  </si>
  <si>
    <t>https://podminky.urs.cz/item/CS_URS_2023_01/741810003</t>
  </si>
  <si>
    <t>Zednické práce,zapravení, začistění drážek a prostupů apod.</t>
  </si>
  <si>
    <t>2120597016</t>
  </si>
  <si>
    <t xml:space="preserve">Zednické a stavební přípomoce pro vnitřní elektroinstalaci
 - vysekání (vyfrézování) drážek do zdi, podlahy a stropů, provedení průrazů prostupů ve stropních konstrukcích a zdech
 - hrubé zapravení drážek a prostupů po provedení elektroinstalace </t>
  </si>
  <si>
    <t>X01681</t>
  </si>
  <si>
    <t>Nastavení střidače dle parametrů smlovy s EG.D</t>
  </si>
  <si>
    <t>1203486124</t>
  </si>
  <si>
    <t>1943969723</t>
  </si>
  <si>
    <t>https://podminky.urs.cz/item/CS_URS_2023_01/742123001</t>
  </si>
  <si>
    <t>ADI.0062588.URS</t>
  </si>
  <si>
    <t>Přepěťová ochrana v sítích Ethernet Cat.6 před pulsním přepětím, výstup vpředu</t>
  </si>
  <si>
    <t>1191551656</t>
  </si>
  <si>
    <t>IO-01 - Zpevněné plochy a oplocení</t>
  </si>
  <si>
    <t>IO-01a - Vnější opěrná stěna OS1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</si>
  <si>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IO-01-05.01 SITUACE HTÚ IO-01-05.02 SITUACE INŽENÝRSKÝCH SÍTÍ IO-01.01	TECHNICKÁ ZPRÁVA IO-01 a IO-02 IO-01.02	VNĚJŠÍ OPĚRNÁ STĚNA OS1 IO-01.04	SITUAČNÍ VÝKRES BOURANÝCH ZPEVNĚNÝCH PLOCH C3. KOORDINAČNÍ SITUAČNÍ VÝKRES C4. VYTYČOVACÍ SITUAČNÍ VÝKRES</t>
  </si>
  <si>
    <t>131251103</t>
  </si>
  <si>
    <t>Hloubení jam nezapažených v hornině třídy těžitelnosti I skupiny 3 objem do 100 m3 strojně</t>
  </si>
  <si>
    <t>-941119681</t>
  </si>
  <si>
    <t>Hloubení nezapažených jam a zářezů strojně s urovnáním dna do předepsaného profilu a spádu v hornině třídy těžitelnosti I skupiny 3 přes 50 do 100 m3</t>
  </si>
  <si>
    <t>https://podminky.urs.cz/item/CS_URS_2023_02/131251103</t>
  </si>
  <si>
    <t>(5,25+10,11+5,57)*(0,6+1,2+0,6)*(1,8+1,1)/2*0,80</t>
  </si>
  <si>
    <t>131351103</t>
  </si>
  <si>
    <t>Hloubení jam nezapažených v hornině třídy těžitelnosti II skupiny 4 objem do 100 m3 strojně</t>
  </si>
  <si>
    <t>1727362927</t>
  </si>
  <si>
    <t>Hloubení nezapažených jam a zářezů strojně s urovnáním dna do předepsaného profilu a spádu v hornině třídy těžitelnosti II skupiny 4 přes 50 do 100 m3</t>
  </si>
  <si>
    <t>https://podminky.urs.cz/item/CS_URS_2023_02/131351103</t>
  </si>
  <si>
    <t>(5,25+10,11+5,57)*(0,6+1,2+0,6)*(1,8+1,1)/2*0,15</t>
  </si>
  <si>
    <t>131451103</t>
  </si>
  <si>
    <t>Hloubení jam nezapažených v hornině třídy těžitelnosti II skupiny 5 objem do 100 m3 strojně</t>
  </si>
  <si>
    <t>-389660198</t>
  </si>
  <si>
    <t>Hloubení nezapažených jam a zářezů strojně s urovnáním dna do předepsaného profilu a spádu v hornině třídy těžitelnosti II skupiny 5 přes 50 do 100 m3</t>
  </si>
  <si>
    <t>https://podminky.urs.cz/item/CS_URS_2023_02/131451103</t>
  </si>
  <si>
    <t>(5,25+10,11+5,57)*(0,6+1,2+0,6)*(1,8+1,1)/2*0,05</t>
  </si>
  <si>
    <t>-503867768</t>
  </si>
  <si>
    <t>58,269</t>
  </si>
  <si>
    <t>-55,607</t>
  </si>
  <si>
    <t>-1103927252</t>
  </si>
  <si>
    <t>2,662*4</t>
  </si>
  <si>
    <t>2146400812</t>
  </si>
  <si>
    <t>10,925</t>
  </si>
  <si>
    <t>3,642</t>
  </si>
  <si>
    <t>-2078272442</t>
  </si>
  <si>
    <t>6,304*4</t>
  </si>
  <si>
    <t>-286454485</t>
  </si>
  <si>
    <t>2,662*2,1</t>
  </si>
  <si>
    <t>14,567*2,1</t>
  </si>
  <si>
    <t>175151201</t>
  </si>
  <si>
    <t>Obsypání objektu nad přilehlým původním terénem sypaninou bez prohození, uloženou do 3 m strojně</t>
  </si>
  <si>
    <t>-464603679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</si>
  <si>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</si>
  <si>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https://podminky.urs.cz/item/CS_URS_2023_02/175151201</t>
  </si>
  <si>
    <t>(5,25+10,11+5,57)*(0,6+1,2+0,6)*(1,8+1,1)/2</t>
  </si>
  <si>
    <t>- podkladní beton</t>
  </si>
  <si>
    <t>-2,927</t>
  </si>
  <si>
    <t>- pata</t>
  </si>
  <si>
    <t>-7,768</t>
  </si>
  <si>
    <t>- dřík</t>
  </si>
  <si>
    <t>-20,91*0,25*(1,4+1,1)/2</t>
  </si>
  <si>
    <t>181913112</t>
  </si>
  <si>
    <t xml:space="preserve">Úprava pláně v hornině třídy těžitelnosti II skupiny 4 se zhutněním </t>
  </si>
  <si>
    <t>1314041058</t>
  </si>
  <si>
    <t>Úprava pláně vyrovnáním výškových rozdílů ručně v hornině třídy těžitelnosti II skupiny 4 se zhutněním</t>
  </si>
  <si>
    <t>https://podminky.urs.cz/item/CS_URS_2023_02/181913112</t>
  </si>
  <si>
    <t>20,91*1,4</t>
  </si>
  <si>
    <t>211531111</t>
  </si>
  <si>
    <t>Výplň odvodňovacích žeber nebo trativodů kamenivem hrubým drceným frakce 16 až 32 mm</t>
  </si>
  <si>
    <t>1862086545</t>
  </si>
  <si>
    <t>Výplň kamenivem do rýh odvodňovacích žeber nebo trativodů bez zhutnění, s úpravou povrchu výplně kamenivem hrubým drceným frakce 16 až 32 mm</t>
  </si>
  <si>
    <t>https://podminky.urs.cz/item/CS_URS_2023_02/211531111</t>
  </si>
  <si>
    <t>25*0,5*0,5</t>
  </si>
  <si>
    <t>211971110</t>
  </si>
  <si>
    <t>Zřízení opláštění žeber nebo trativodů geotextilií v rýze nebo zářezu sklonu do 1:2</t>
  </si>
  <si>
    <t>818040480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</si>
  <si>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</si>
  <si>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</si>
  <si>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25*(0,5+0,5)*2</t>
  </si>
  <si>
    <t>1369767704</t>
  </si>
  <si>
    <t>50*1,20</t>
  </si>
  <si>
    <t>212755214</t>
  </si>
  <si>
    <t>Trativody z drenážních trubek plastových flexibilních D 100 mm bez lože</t>
  </si>
  <si>
    <t>-528212021</t>
  </si>
  <si>
    <t>Trativody bez lože z drenážních trubek plastových flexibilních D 100 mm</t>
  </si>
  <si>
    <t>https://podminky.urs.cz/item/CS_URS_2023_02/212755214</t>
  </si>
  <si>
    <t>273313511</t>
  </si>
  <si>
    <t>Základové desky z betonu tř. C 12/15</t>
  </si>
  <si>
    <t>1472467317</t>
  </si>
  <si>
    <t>Základy z betonu prostého desky z betonu kamenem neprokládaného tř. C 12/15</t>
  </si>
  <si>
    <t>https://podminky.urs.cz/item/CS_URS_2023_02/273313511</t>
  </si>
  <si>
    <t>20,91*1,4*0,1</t>
  </si>
  <si>
    <t>1110667209</t>
  </si>
  <si>
    <t>20,91*(0,1+0,1)</t>
  </si>
  <si>
    <t>417350216</t>
  </si>
  <si>
    <t>-1270395840</t>
  </si>
  <si>
    <t>84096030</t>
  </si>
  <si>
    <t>311101211</t>
  </si>
  <si>
    <t>Vytvoření prostupů do 0,02 m2 ve zdech nosných osazením vložek z trub, dílců, tvarovek</t>
  </si>
  <si>
    <t>-226421146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</si>
  <si>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</si>
  <si>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https://podminky.urs.cz/item/CS_URS_2023_02/311101211</t>
  </si>
  <si>
    <t>0,25*10</t>
  </si>
  <si>
    <t>34571352</t>
  </si>
  <si>
    <t>trubka elektroinstalační ohebná dvouplášťová korugovaná (chránička) D 52/63mm, HDPE+LDPE</t>
  </si>
  <si>
    <t>-1613107742</t>
  </si>
  <si>
    <t>2,5*1,01</t>
  </si>
  <si>
    <t>327323127</t>
  </si>
  <si>
    <t>Opěrné zdi a valy ze ŽB tř. C 25/30 XC2</t>
  </si>
  <si>
    <t>1315053042</t>
  </si>
  <si>
    <t>Opěrné zdi a valy z betonu železového bez zvláštních nároků na vliv prostředí tř. C 25/30</t>
  </si>
  <si>
    <t>https://podminky.urs.cz/item/CS_URS_2023_02/327323127</t>
  </si>
  <si>
    <t>pata OZ</t>
  </si>
  <si>
    <t>20,91*1,2*0,3</t>
  </si>
  <si>
    <t>1*1,2*0,2</t>
  </si>
  <si>
    <t>327324128</t>
  </si>
  <si>
    <t>Opěrné zdi a valy ze ŽB odolného proti agresivnímu prostředí tř. C 30/37 XF1</t>
  </si>
  <si>
    <t>-1099988616</t>
  </si>
  <si>
    <t>Opěrné zdi a valy z betonu železového odolný proti agresivnímu prostředí tř. C 30/37</t>
  </si>
  <si>
    <t>https://podminky.urs.cz/item/CS_URS_2023_02/327324128</t>
  </si>
  <si>
    <t>dřík</t>
  </si>
  <si>
    <t>20,91*0,25*1,97</t>
  </si>
  <si>
    <t>1,5*0,25*0,2</t>
  </si>
  <si>
    <t>327351211</t>
  </si>
  <si>
    <t>Bednění opěrných zdí a valů svislých i skloněných zřízení</t>
  </si>
  <si>
    <t>2059885936</t>
  </si>
  <si>
    <t>Bednění opěrných zdí a valů svislých i skloněných, výšky do 20 m zřízení</t>
  </si>
  <si>
    <t>https://podminky.urs.cz/item/CS_URS_2023_02/327351211</t>
  </si>
  <si>
    <t>20,91*(0,3+0,3)</t>
  </si>
  <si>
    <t>1*(0,2+0,2)</t>
  </si>
  <si>
    <t>20,91*(1,97+1,97)</t>
  </si>
  <si>
    <t>1,5*(0,2+0,2)</t>
  </si>
  <si>
    <t>327351221</t>
  </si>
  <si>
    <t>Bednění opěrných zdí a valů svislých i skloněných odstranění</t>
  </si>
  <si>
    <t>-1071515562</t>
  </si>
  <si>
    <t>Bednění opěrných zdí a valů svislých i skloněných, výšky do 20 m odstranění</t>
  </si>
  <si>
    <t>https://podminky.urs.cz/item/CS_URS_2023_02/327351221</t>
  </si>
  <si>
    <t>327361006</t>
  </si>
  <si>
    <t>Výztuž opěrných zdí a valů D 12 mm z betonářské oceli 10 505</t>
  </si>
  <si>
    <t>201545756</t>
  </si>
  <si>
    <t>Výztuž opěrných zdí a valů průměru do 12 mm, z oceli 10 505 (R) nebo BSt 500</t>
  </si>
  <si>
    <t>https://podminky.urs.cz/item/CS_URS_2023_02/327361006</t>
  </si>
  <si>
    <t>100kg/1m3</t>
  </si>
  <si>
    <t>7,768*0,100</t>
  </si>
  <si>
    <t>10,373*0,100</t>
  </si>
  <si>
    <t>624631222</t>
  </si>
  <si>
    <t>Tmelení silikonovým tmelem spár prefabrikovaných dílců š přes 15 do 20 mm včetně penetrace</t>
  </si>
  <si>
    <t>-944298870</t>
  </si>
  <si>
    <t>Úprava vnějších spár obvodového pláště z prefabrikovaných dílců tmelení spáry včetně penetračního nátěru tmelem silikonovým, šířky spáry přes 15 do 20 mm</t>
  </si>
  <si>
    <t>https://podminky.urs.cz/item/CS_URS_2023_02/624631222</t>
  </si>
  <si>
    <t>953312125A</t>
  </si>
  <si>
    <t>Vložky do svislých dilatačních spár z extrudovaných polystyrénových desek tl. 60 mm</t>
  </si>
  <si>
    <t>45176235</t>
  </si>
  <si>
    <t>Vložky svislé do dilatačních spár z polystyrenových desek extrudovaných včetně dodání a osazení, v jakémkoliv zdivu 60 mm</t>
  </si>
  <si>
    <t>1,2*(0,3+0,1)</t>
  </si>
  <si>
    <t>(2+0,2)*0,25</t>
  </si>
  <si>
    <t>998153131</t>
  </si>
  <si>
    <t>Přesun hmot pro samostatné zdi a valy zděné z cihel, kamene, tvárnic nebo monolitické v do 12 m</t>
  </si>
  <si>
    <t>1572153251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</si>
  <si>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</si>
  <si>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https://podminky.urs.cz/item/CS_URS_2023_02/998153131</t>
  </si>
  <si>
    <t>767-001</t>
  </si>
  <si>
    <t>M+D předsazeného zábradlí vč.kotvení a povrchové úpravy - viz výkres IO-01.03</t>
  </si>
  <si>
    <t>1565291844</t>
  </si>
  <si>
    <t>IO-01b - Vnější opěrná stěna OS2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</si>
  <si>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IO-01-05.01 SITUACE HTÚ IO-01-05.02 SITUACE INŽENÝRSKÝCH SÍTÍ IO-01.01	TECHNICKÁ ZPRÁVA IO-01 a IO-02 IO-01.03	VNĚJŠÍ OPĚRNÁ STĚNA OS2 IO-01.04	SITUAČNÍ VÝKRES BOURANÝCH ZPEVNĚNÝCH PLOCH C3. KOORDINAČNÍ SITUAČNÍ VÝKRES C4. VYTYČOVACÍ SITUAČNÍ VÝKRES</t>
  </si>
  <si>
    <t>131251100</t>
  </si>
  <si>
    <t>Hloubení jam nezapažených v hornině třídy těžitelnosti I skupiny 3 objem do 20 m3 strojně</t>
  </si>
  <si>
    <t>850014686</t>
  </si>
  <si>
    <t>Hloubení nezapažených jam a zářezů strojně s urovnáním dna do předepsaného profilu a spádu v hornině třídy těžitelnosti I skupiny 3 do 20 m3</t>
  </si>
  <si>
    <t>https://podminky.urs.cz/item/CS_URS_2023_02/131251100</t>
  </si>
  <si>
    <t>4,13*(0,6+1,2+0,6)*1,3*0,80</t>
  </si>
  <si>
    <t>131351100</t>
  </si>
  <si>
    <t>Hloubení jam nezapažených v hornině třídy těžitelnosti II skupiny 4 objem do 20 m3 strojně</t>
  </si>
  <si>
    <t>880751117</t>
  </si>
  <si>
    <t>Hloubení nezapažených jam a zářezů strojně s urovnáním dna do předepsaného profilu a spádu v hornině třídy těžitelnosti II skupiny 4 do 20 m3</t>
  </si>
  <si>
    <t>https://podminky.urs.cz/item/CS_URS_2023_02/131351100</t>
  </si>
  <si>
    <t>4,13*(0,6+1,2+0,6)*1,3*0,15</t>
  </si>
  <si>
    <t>131451100</t>
  </si>
  <si>
    <t>Hloubení jam nezapažených v hornině třídy těžitelnosti II skupiny 5 objem do 20 m3 strojně</t>
  </si>
  <si>
    <t>-1510641656</t>
  </si>
  <si>
    <t>Hloubení nezapažených jam a zářezů strojně s urovnáním dna do předepsaného profilu a spádu v hornině třídy těžitelnosti II skupiny 5 do 20 m3</t>
  </si>
  <si>
    <t>https://podminky.urs.cz/item/CS_URS_2023_02/131451100</t>
  </si>
  <si>
    <t>4,13*(0,6+1,2+0,6)*1,3*0,05</t>
  </si>
  <si>
    <t>10,308</t>
  </si>
  <si>
    <t>-9,479</t>
  </si>
  <si>
    <t>0,829*4</t>
  </si>
  <si>
    <t>1,933</t>
  </si>
  <si>
    <t>0,644</t>
  </si>
  <si>
    <t>2,577*4</t>
  </si>
  <si>
    <t>0,829*2,1</t>
  </si>
  <si>
    <t>2,577*2,1</t>
  </si>
  <si>
    <t>175111201</t>
  </si>
  <si>
    <t xml:space="preserve">Obsypání objektu původním terénem sypaninou bez prohození, uloženou do 3 m  </t>
  </si>
  <si>
    <t>822849246</t>
  </si>
  <si>
    <t>Obsypání objektů původním terénem ručně sypaninou z vhodných hornin třídy těžitelnosti I a II, skupiny 1 až 4 nebo materiálem uloženým ve vzdálenosti do 3 m od vnějšího kraje objektu pro jakoukoliv míru zhutnění bez prohození sypaniny</t>
  </si>
  <si>
    <t>https://podminky.urs.cz/item/CS_URS_2023_02/175111201</t>
  </si>
  <si>
    <t>4,13*(0,6+1,2+0,6)*1,3</t>
  </si>
  <si>
    <t>-0,578</t>
  </si>
  <si>
    <t>-1,487</t>
  </si>
  <si>
    <t>-4,13*0,25*1,3</t>
  </si>
  <si>
    <t>4,13*1,4</t>
  </si>
  <si>
    <t>1521410910</t>
  </si>
  <si>
    <t>10*0,5*0,5</t>
  </si>
  <si>
    <t>-709739796</t>
  </si>
  <si>
    <t>10*(0,5+0,5)*2</t>
  </si>
  <si>
    <t>-773482239</t>
  </si>
  <si>
    <t>20*1,20</t>
  </si>
  <si>
    <t>-151599230</t>
  </si>
  <si>
    <t>4,13*1,4*0,1</t>
  </si>
  <si>
    <t>4,13*(0,1+0,1)</t>
  </si>
  <si>
    <t>4,13*1,2*0,3</t>
  </si>
  <si>
    <t>4,13*0,25*1,97</t>
  </si>
  <si>
    <t>4,13*(0,3+0,3)</t>
  </si>
  <si>
    <t>4,13*(1,97+1,97)</t>
  </si>
  <si>
    <t>1,487*0,100</t>
  </si>
  <si>
    <t>2,034*0,100</t>
  </si>
  <si>
    <t>-1252063795</t>
  </si>
  <si>
    <t>1,2*(0,3+0,1)*2</t>
  </si>
  <si>
    <t>M+D zábradlí vč.kotvení a povrchové úpravy - viz výkres IO-01.04</t>
  </si>
  <si>
    <t>IO-01c - Zpevněné plochy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</si>
  <si>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IO-01-05.01 SITUACE HTÚ IO-01-05.02 SITUACE INŽENÝRSKÝCH SÍTÍ IO-01.01	TECHNICKÁ ZPRÁVA IO-01 a IO-02 IO-01.04	SITUAČNÍ VÝKRES BOURANÝCH ZPEVNĚNÝCH PLOCH C3. KOORDINAČNÍ SITUAČNÍ VÝKRES C4. VYTYČOVACÍ SITUAČNÍ VÝKRES</t>
  </si>
  <si>
    <t xml:space="preserve">      11 - Zemní práce - přípravné a přidružené práce</t>
  </si>
  <si>
    <t xml:space="preserve">    5 - Komunikace pozemní</t>
  </si>
  <si>
    <t xml:space="preserve">      5-01 - Skladba V01</t>
  </si>
  <si>
    <t xml:space="preserve">      5-02 - Skladba V02</t>
  </si>
  <si>
    <t xml:space="preserve">      5-03 - Skladba V03</t>
  </si>
  <si>
    <t xml:space="preserve">      5-04 - Skladba V04</t>
  </si>
  <si>
    <t xml:space="preserve">    997 - Přesun sutě</t>
  </si>
  <si>
    <t>Zemní práce - přípravné a přidružené práce</t>
  </si>
  <si>
    <t>113107183</t>
  </si>
  <si>
    <t>Odstranění podkladu živičného tl přes 100 do 150 mm strojně pl přes 50 do 200 m2</t>
  </si>
  <si>
    <t>1946752631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</si>
  <si>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</si>
  <si>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https://podminky.urs.cz/item/CS_URS_2023_02/113107183</t>
  </si>
  <si>
    <t>113107163</t>
  </si>
  <si>
    <t>Odstranění podkladu z kameniva drceného tl přes 200 do 300 mm strojně pl přes 50 do 200 m2</t>
  </si>
  <si>
    <t>-1352757610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</si>
  <si>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</si>
  <si>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https://podminky.urs.cz/item/CS_URS_2023_02/113107163</t>
  </si>
  <si>
    <t>113106185</t>
  </si>
  <si>
    <t>Rozebrání dlažeb vozovek z drobných kostek s ložem z kameniva strojně pl do 50 m2</t>
  </si>
  <si>
    <t>-881710735</t>
  </si>
  <si>
    <t>Rozebrání dlažeb vozovek a ploch s přemístěním hmot na skládku na vzdálenost do 3 m nebo s naložením na dopravní prostředek, s jakoukoliv výplní spár strojně plochy jednotlivě do 50 m2 z drobných kostek nebo odseků s ložem z kameniva</t>
  </si>
  <si>
    <t>https://podminky.urs.cz/item/CS_URS_2023_02/113106185</t>
  </si>
  <si>
    <t>1961532157</t>
  </si>
  <si>
    <t>113106123</t>
  </si>
  <si>
    <t>Rozebrání dlažeb ze zámkových dlaždic komunikací pro pěší ručně + uložení pro další použití</t>
  </si>
  <si>
    <t>-874495784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</si>
  <si>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</si>
  <si>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</si>
  <si>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113107322</t>
  </si>
  <si>
    <t>Odstranění podkladu z kameniva drceného tl přes 100 do 200 mm strojně pl do 50 m2</t>
  </si>
  <si>
    <t>247034735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</si>
  <si>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</si>
  <si>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https://podminky.urs.cz/item/CS_URS_2023_02/113107322</t>
  </si>
  <si>
    <t>113202111</t>
  </si>
  <si>
    <t>Vytrhání obrub krajníků obrubníků stojatých</t>
  </si>
  <si>
    <t>-531143972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</si>
  <si>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</si>
  <si>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</si>
  <si>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113204111</t>
  </si>
  <si>
    <t>Vytrhání obrub záhonových</t>
  </si>
  <si>
    <t>864019861</t>
  </si>
  <si>
    <t>Vytrhání obrub s vybouráním lože, s přemístěním hmot na skládku na vzdálenost do 3 m nebo s naložením na dopravní prostředek záhonových</t>
  </si>
  <si>
    <t>https://podminky.urs.cz/item/CS_URS_2023_02/113204111</t>
  </si>
  <si>
    <t>582423205</t>
  </si>
  <si>
    <t>245*0,41*1,1</t>
  </si>
  <si>
    <t>12*0,41*1,1</t>
  </si>
  <si>
    <t>28*0,35*1,1</t>
  </si>
  <si>
    <t>82*0,24*1,1</t>
  </si>
  <si>
    <t>-148,335*0,50</t>
  </si>
  <si>
    <t>1529057996</t>
  </si>
  <si>
    <t>-1950317506</t>
  </si>
  <si>
    <t>489651967</t>
  </si>
  <si>
    <t>74,167*4</t>
  </si>
  <si>
    <t>681857614</t>
  </si>
  <si>
    <t>-1623937371</t>
  </si>
  <si>
    <t>55883515</t>
  </si>
  <si>
    <t>74,167*2*2,1</t>
  </si>
  <si>
    <t>-2004322252</t>
  </si>
  <si>
    <t>245*1,1</t>
  </si>
  <si>
    <t>12*1,1</t>
  </si>
  <si>
    <t>28*1,1</t>
  </si>
  <si>
    <t>82*1,1</t>
  </si>
  <si>
    <t>043154000</t>
  </si>
  <si>
    <t>Zkoušky hutnicí</t>
  </si>
  <si>
    <t>…</t>
  </si>
  <si>
    <t>-1683299454</t>
  </si>
  <si>
    <t>https://podminky.urs.cz/item/CS_URS_2023_02/043154000</t>
  </si>
  <si>
    <t>Komunikace pozemní</t>
  </si>
  <si>
    <t>5-01</t>
  </si>
  <si>
    <t>Skladba V01</t>
  </si>
  <si>
    <t>564851111-1</t>
  </si>
  <si>
    <t>Podklad ze štěrkodrtě ŠD 0/63 plochy přes 100 m2 tl 150 mm</t>
  </si>
  <si>
    <t>-593634188</t>
  </si>
  <si>
    <t>Podklad ze štěrkodrti ŠD s rozprostřením a zhutněním plochy přes 100 m2, po zhutnění tl. 150 mm</t>
  </si>
  <si>
    <t>564851111-2</t>
  </si>
  <si>
    <t>Podklad ze štěrkodrtě ŠD 0/32 plochy přes 100 m2 tl 150 mm</t>
  </si>
  <si>
    <t>112007478</t>
  </si>
  <si>
    <t>573191111</t>
  </si>
  <si>
    <t>Postřik infiltrační kationaktivní emulzí v množství 1 kg/m2</t>
  </si>
  <si>
    <t>1887878907</t>
  </si>
  <si>
    <t>Postřik infiltrační kationaktivní emulzí v množství 1,00 kg/m2</t>
  </si>
  <si>
    <t>https://podminky.urs.cz/item/CS_URS_2023_02/573191111</t>
  </si>
  <si>
    <t>565155121</t>
  </si>
  <si>
    <t>Asfaltový beton vrstva podkladní ACP 16 (obalované kamenivo OKS) tl 70 mm š přes 3 m</t>
  </si>
  <si>
    <t>-135370072</t>
  </si>
  <si>
    <t>Asfaltový beton vrstva podkladní ACP 16 (obalované kamenivo střednězrnné - OKS) s rozprostřením a zhutněním v pruhu šířky přes 3 m, po zhutnění tl. 70 mm</t>
  </si>
  <si>
    <t>https://podminky.urs.cz/item/CS_URS_2023_02/565155121</t>
  </si>
  <si>
    <t>573211107</t>
  </si>
  <si>
    <t>Postřik živičný spojovací z asfaltu v množství 0,30 kg/m2</t>
  </si>
  <si>
    <t>664181870</t>
  </si>
  <si>
    <t>Postřik spojovací PS bez posypu kamenivem z asfaltu silničního, v množství 0,30 kg/m2</t>
  </si>
  <si>
    <t>https://podminky.urs.cz/item/CS_URS_2023_02/573211107</t>
  </si>
  <si>
    <t>577134121</t>
  </si>
  <si>
    <t>Asfaltový beton vrstva obrusná ACO 11 (ABS) tř. I tl 40 mm š přes 3 m z nemodifikovaného asfaltu</t>
  </si>
  <si>
    <t>-683310399</t>
  </si>
  <si>
    <t>Asfaltový beton vrstva obrusná ACO 11 (ABS) s rozprostřením a se zhutněním z nemodifikovaného asfaltu v pruhu šířky přes 3 m tř. I, po zhutnění tl. 40 mm</t>
  </si>
  <si>
    <t>https://podminky.urs.cz/item/CS_URS_2023_02/577134121</t>
  </si>
  <si>
    <t>5-02</t>
  </si>
  <si>
    <t>Skladba V02</t>
  </si>
  <si>
    <t>564851011-1</t>
  </si>
  <si>
    <t>Podklad ze štěrkodrtě ŠD 0/63 plochy do 100 m2 tl 150 mm</t>
  </si>
  <si>
    <t>503628722</t>
  </si>
  <si>
    <t>Podklad ze štěrkodrti ŠD s rozprostřením a zhutněním plochy jednotlivě do 100 m2, po zhutnění tl. 150 mm</t>
  </si>
  <si>
    <t>564821011-1</t>
  </si>
  <si>
    <t>Podklad ze štěrkodrtě ŠD 0/32 plochy do 100 m2 tl 80 mm</t>
  </si>
  <si>
    <t>-9758306</t>
  </si>
  <si>
    <t>Podklad ze štěrkodrti ŠD s rozprostřením a zhutněním plochy jednotlivě do 100 m2, po zhutnění tl. 80 mm</t>
  </si>
  <si>
    <t>451317777</t>
  </si>
  <si>
    <t>Podklad nebo lože pod dlažbu (přídlažbu) vodorovný nebo do sklonu 1:5 z betonu prostého C16/20 tl přes 50 do 100 mm</t>
  </si>
  <si>
    <t>-204607683</t>
  </si>
  <si>
    <t>Podklad nebo lože pod dlažbu (přídlažbu) v ploše vodorovné nebo ve sklonu do 1:5, tloušťky od 50 do 100 mm z betonu prostého</t>
  </si>
  <si>
    <t>https://podminky.urs.cz/item/CS_URS_2023_02/451317777</t>
  </si>
  <si>
    <t>915491211</t>
  </si>
  <si>
    <t>Osazení vodícího proužku z betonových desek do betonového lože tl do 100 mm š proužku 250 mm</t>
  </si>
  <si>
    <t>-813991863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</si>
  <si>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</si>
  <si>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https://podminky.urs.cz/item/CS_URS_2023_02/915491211</t>
  </si>
  <si>
    <t>12/0,25</t>
  </si>
  <si>
    <t>59218001</t>
  </si>
  <si>
    <t>krajník betonový silniční 500x250x80mm</t>
  </si>
  <si>
    <t>764878507</t>
  </si>
  <si>
    <t>48*1,02</t>
  </si>
  <si>
    <t>5-03</t>
  </si>
  <si>
    <t>Skladba V03</t>
  </si>
  <si>
    <t>564760101</t>
  </si>
  <si>
    <t>Podklad z kameniva hrubého drceného vel. 0-32 mm plochy do 100 m2 tl 200 mm</t>
  </si>
  <si>
    <t>845552847</t>
  </si>
  <si>
    <t>Podklad nebo kryt z kameniva hrubého drceného vel. 0-32 mm s rozprostřením a zhutněním plochy jednotlivě do 100 m2, po zhutnění tl. 200 mm</t>
  </si>
  <si>
    <t>https://podminky.urs.cz/item/CS_URS_2023_02/564760101</t>
  </si>
  <si>
    <t>1054347527</t>
  </si>
  <si>
    <t>596841220</t>
  </si>
  <si>
    <t>Kladení betonové dlažby komunikací pro pěší do lože z cement malty velikosti přes 0,09 do 0,25 m2 pl do 50 m2</t>
  </si>
  <si>
    <t>174749026</t>
  </si>
  <si>
    <t>Kladení dlažby z betonových nebo kameninových dlaždic komunikací pro pěší s vyplněním spár a se smetením přebytečného materiálu na vzdálenost do 3 m s ložem z cementové malty tl. do 30 mm velikosti dlaždic přes 0,09 m2 do 0,25 m2, pro plochy do 50 m2</t>
  </si>
  <si>
    <t>https://podminky.urs.cz/item/CS_URS_2023_02/596841220</t>
  </si>
  <si>
    <t>59245601</t>
  </si>
  <si>
    <t>dlažba betonová 500x500mm tl 50mm přírodní</t>
  </si>
  <si>
    <t>-1428101401</t>
  </si>
  <si>
    <t>28*1,03</t>
  </si>
  <si>
    <t>5-04</t>
  </si>
  <si>
    <t>Skladba V04</t>
  </si>
  <si>
    <t>564750101</t>
  </si>
  <si>
    <t>Podklad z kameniva hrubého drceného vel. 0-32 mm plochy do 100 m2 tl 150 mm</t>
  </si>
  <si>
    <t>1456577875</t>
  </si>
  <si>
    <t>Podklad nebo kryt z kameniva hrubého drceného vel. 16-32 mm s rozprostřením a zhutněním plochy jednotlivě do 100 m2, po zhutnění tl. 150 mm</t>
  </si>
  <si>
    <t>https://podminky.urs.cz/item/CS_URS_2023_02/564750101</t>
  </si>
  <si>
    <t>596211111</t>
  </si>
  <si>
    <t>Kladení zámkové dlažby komunikací pro pěší ručně tl 60 mm skupiny A pl přes 50 do 100 m2</t>
  </si>
  <si>
    <t>-452337680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</si>
  <si>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</si>
  <si>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</si>
  <si>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59245018</t>
  </si>
  <si>
    <t>dlažba betonová 200x100x60mm bez fazety přírodní</t>
  </si>
  <si>
    <t>1690288821</t>
  </si>
  <si>
    <t>82*1,03</t>
  </si>
  <si>
    <t>odpočet použité stávající dlažby</t>
  </si>
  <si>
    <t>-25*0,70</t>
  </si>
  <si>
    <t>912113113</t>
  </si>
  <si>
    <t>Montáž parkovacího dorazu šířky přes 1200 mm</t>
  </si>
  <si>
    <t>-2016537040</t>
  </si>
  <si>
    <t>https://podminky.urs.cz/item/CS_URS_2023_02/912113113</t>
  </si>
  <si>
    <t>56288007</t>
  </si>
  <si>
    <t>práh dorazový parkovací dl.1820mm</t>
  </si>
  <si>
    <t>112347057</t>
  </si>
  <si>
    <t>914111111</t>
  </si>
  <si>
    <t>Montáž svislé dopravní značky do velikosti 1 m2 objímkami na sloupek nebo konzolu</t>
  </si>
  <si>
    <t>2010168846</t>
  </si>
  <si>
    <t>Montáž svislé dopravní značky základní velikosti do 1 m2 objímkami na sloupky nebo konzoly</t>
  </si>
  <si>
    <t>https://podminky.urs.cz/item/CS_URS_2023_02/914111111</t>
  </si>
  <si>
    <t>40445625</t>
  </si>
  <si>
    <t>informativní značky provozní IP12 500x700mm</t>
  </si>
  <si>
    <t>-1714141626</t>
  </si>
  <si>
    <t>40445626</t>
  </si>
  <si>
    <t>informativní značky provozní IP22 750x1000mm</t>
  </si>
  <si>
    <t>-514779871</t>
  </si>
  <si>
    <t>40445650</t>
  </si>
  <si>
    <t>dodatkové tabulky E13 500x300mm</t>
  </si>
  <si>
    <t>262714341</t>
  </si>
  <si>
    <t>914511111</t>
  </si>
  <si>
    <t>Montáž sloupku dopravních značek délky do 3,5 m s betonovým základem a dodávkou patky</t>
  </si>
  <si>
    <t>-111917875</t>
  </si>
  <si>
    <t>Montáž sloupku dopravních značek délky do 3,5 m do betonového základu</t>
  </si>
  <si>
    <t>https://podminky.urs.cz/item/CS_URS_2023_02/914511111</t>
  </si>
  <si>
    <t>40445235</t>
  </si>
  <si>
    <t>sloupek pro dopravní značku Al D 60mm v 3,5m</t>
  </si>
  <si>
    <t>2023663864</t>
  </si>
  <si>
    <t>40445253</t>
  </si>
  <si>
    <t>víčko plastové na sloupek D 60mm</t>
  </si>
  <si>
    <t>-45966473</t>
  </si>
  <si>
    <t>40445256</t>
  </si>
  <si>
    <t>svorka upínací na sloupek dopravní značky D 60mm</t>
  </si>
  <si>
    <t>-535396048</t>
  </si>
  <si>
    <t>914511111A</t>
  </si>
  <si>
    <t xml:space="preserve">Zpětná montáž dopravních značek a sloupku s betonovým základem </t>
  </si>
  <si>
    <t>345517103</t>
  </si>
  <si>
    <t>9145-Z08</t>
  </si>
  <si>
    <t>M+D směrového sloupku vč.pvrchové úpravy, kotvení, betonová patka - specifikave viz tab. PSV ozn.Z08</t>
  </si>
  <si>
    <t>1442171500</t>
  </si>
  <si>
    <t>916131213</t>
  </si>
  <si>
    <t>Osazení silničního obrubníku betonového stojatého s boční opěrou do lože z betonu prostého</t>
  </si>
  <si>
    <t>1285922728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</si>
  <si>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</si>
  <si>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</si>
  <si>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59217034</t>
  </si>
  <si>
    <t>obrubník betonový silniční 1000x150x300mm</t>
  </si>
  <si>
    <t>4804842</t>
  </si>
  <si>
    <t>80*1,02</t>
  </si>
  <si>
    <t>916231213</t>
  </si>
  <si>
    <t>Osazení chodníkového obrubníku betonového stojatého s boční opěrou do lože z betonu prostého</t>
  </si>
  <si>
    <t>-391796309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</si>
  <si>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</si>
  <si>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</si>
  <si>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59217016</t>
  </si>
  <si>
    <t>obrubník betonový chodníkový 1000x80x250mm</t>
  </si>
  <si>
    <t>-1671389788</t>
  </si>
  <si>
    <t>92*1,02</t>
  </si>
  <si>
    <t>59217002</t>
  </si>
  <si>
    <t>obrubník betonový šedý 1000x50x200mm</t>
  </si>
  <si>
    <t>1418862692</t>
  </si>
  <si>
    <t>17*1,02</t>
  </si>
  <si>
    <t>916991121</t>
  </si>
  <si>
    <t>Lože pod obrubníky, krajníky nebo obruby z dlažebních kostek z betonu prostého</t>
  </si>
  <si>
    <t>1195620255</t>
  </si>
  <si>
    <t>Lože pod obrubníky, krajníky nebo obruby z dlažebních kostek z betonu prostého</t>
  </si>
  <si>
    <t>https://podminky.urs.cz/item/CS_URS_2023_02/916991121</t>
  </si>
  <si>
    <t>80*0,35*0,25</t>
  </si>
  <si>
    <t>92*0,30*0,20</t>
  </si>
  <si>
    <t>919122112</t>
  </si>
  <si>
    <t>Těsnění spár zálivkou za tepla pro komůrky š 10 mm hl 25 mm s těsnicím profilem</t>
  </si>
  <si>
    <t>-338346957</t>
  </si>
  <si>
    <t>Utěsnění dilatačních spár zálivkou za tepla v cementobetonovém nebo živičném krytu včetně adhezního nátěru s těsnicím profilem pod zálivkou, pro komůrky šířky 10 mm, hloubky 25 mm</t>
  </si>
  <si>
    <t>https://podminky.urs.cz/item/CS_URS_2023_02/919122112</t>
  </si>
  <si>
    <t>919735113</t>
  </si>
  <si>
    <t>Řezání stávajícího živičného krytu hl přes 100 do 150 mm</t>
  </si>
  <si>
    <t>-1218102916</t>
  </si>
  <si>
    <t>Řezání stávajícího živičného krytu nebo podkladu hloubky přes 100 do 150 mm</t>
  </si>
  <si>
    <t>https://podminky.urs.cz/item/CS_URS_2023_02/919735113</t>
  </si>
  <si>
    <t>966006132</t>
  </si>
  <si>
    <t>Odstranění značek dopravních nebo orientačních se sloupky s betonovými patkami + uložení pro zpětné použití</t>
  </si>
  <si>
    <t>-1122011135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</si>
  <si>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</si>
  <si>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</si>
  <si>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979051121</t>
  </si>
  <si>
    <t>Očištění zámkových dlaždic se spárováním z kameniva těženého při překopech inženýrských sítí</t>
  </si>
  <si>
    <t>-648121795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</si>
  <si>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</si>
  <si>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https://podminky.urs.cz/item/CS_URS_2023_02/979051121</t>
  </si>
  <si>
    <t>997</t>
  </si>
  <si>
    <t>Přesun sutě</t>
  </si>
  <si>
    <t>997221551</t>
  </si>
  <si>
    <t>Vodorovná doprava suti ze sypkých materiálů do 1 km</t>
  </si>
  <si>
    <t>544918782</t>
  </si>
  <si>
    <t>Vodorovná doprava suti bez naložení, ale se složením a s hrubým urovnáním ze sypkých materiálů, na vzdálenost do 1 km</t>
  </si>
  <si>
    <t>https://podminky.urs.cz/item/CS_URS_2023_02/997221551</t>
  </si>
  <si>
    <t>997221559</t>
  </si>
  <si>
    <t>Příplatek ZKD 1 km u vodorovné dopravy suti ze sypkých materiálů</t>
  </si>
  <si>
    <t>-1540362046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</si>
  <si>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</si>
  <si>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</si>
  <si>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232,644*13</t>
  </si>
  <si>
    <t>997221615</t>
  </si>
  <si>
    <t>Poplatek za uložení na skládce (skládkovné) stavebního odpadu betonového kód odpadu 17 01 01</t>
  </si>
  <si>
    <t>-682510755</t>
  </si>
  <si>
    <t>Poplatek za uložení stavebního odpadu na skládce (skládkovné) z prostého betonu zatříděného do Katalogu odpadů pod kódem 17 01 01</t>
  </si>
  <si>
    <t>https://podminky.urs.cz/item/CS_URS_2023_02/997221615</t>
  </si>
  <si>
    <t>232,644</t>
  </si>
  <si>
    <t>-140,45</t>
  </si>
  <si>
    <t>-42,66</t>
  </si>
  <si>
    <t>49,534*0,1 'Přepočtené koeficientem množství</t>
  </si>
  <si>
    <t>997221645</t>
  </si>
  <si>
    <t>Poplatek za uložení na skládce (skládkovné) odpadu asfaltového bez dehtu kód odpadu 17 03 02</t>
  </si>
  <si>
    <t>899283199</t>
  </si>
  <si>
    <t>Poplatek za uložení stavebního odpadu na skládce (skládkovné) asfaltového bez obsahu dehtu zatříděného do Katalogu odpadů pod kódem 17 03 02</t>
  </si>
  <si>
    <t>https://podminky.urs.cz/item/CS_URS_2023_02/997221645</t>
  </si>
  <si>
    <t>42,66*0,1 'Přepočtené koeficientem množství</t>
  </si>
  <si>
    <t>997221861</t>
  </si>
  <si>
    <t>Poplatek za uložení na recyklační skládce (skládkovné) stavebního odpadu z prostého betonu pod kódem 17 01 01</t>
  </si>
  <si>
    <t>1244765916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</si>
  <si>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</si>
  <si>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</si>
  <si>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49,534*0,9 'Přepočtené koeficientem množství</t>
  </si>
  <si>
    <t>997221873</t>
  </si>
  <si>
    <t>Poplatek za uložení na recyklační skládce (skládkovné) stavebního odpadu zeminy a kamení zatříděného do Katalogu odpadů pod kódem 17 05 04</t>
  </si>
  <si>
    <t>1628552009</t>
  </si>
  <si>
    <t>https://podminky.urs.cz/item/CS_URS_2023_02/997221873</t>
  </si>
  <si>
    <t>81+52,2+7,25</t>
  </si>
  <si>
    <t>997221875</t>
  </si>
  <si>
    <t>Poplatek za uložení na recyklační skládce (skládkovné) stavebního odpadu asfaltového bez obsahu dehtu zatříděného do Katalogu odpadů pod kódem 17 03 02</t>
  </si>
  <si>
    <t>1767210953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</si>
  <si>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</si>
  <si>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</si>
  <si>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42,66*0,9 'Přepočtené koeficientem množství</t>
  </si>
  <si>
    <t>998223011</t>
  </si>
  <si>
    <t>Přesun hmot pro pozemní komunikace s krytem dlážděným</t>
  </si>
  <si>
    <t>-2048240925</t>
  </si>
  <si>
    <t>Přesun hmot pro pozemní komunikace s krytem dlážděným dopravní vzdálenost do 200 m jakékoliv délky objektu</t>
  </si>
  <si>
    <t>https://podminky.urs.cz/item/CS_URS_2023_02/998223011</t>
  </si>
  <si>
    <t>408,02</t>
  </si>
  <si>
    <t>-256,762</t>
  </si>
  <si>
    <t>998225111</t>
  </si>
  <si>
    <t>Přesun hmot pro pozemní komunikace s krytem z kamene, monolitickým betonovým nebo živičným</t>
  </si>
  <si>
    <t>-1398781344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</si>
  <si>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</si>
  <si>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</si>
  <si>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IO-02 - Sadové a čisté terénní úpravy</t>
  </si>
  <si>
    <t xml:space="preserve">IO-02 - Sadové úpravy 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</si>
  <si>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IO-01-05.01 SITUACE HTÚ IO-01-05.02 SITUACE INŽENÝRSKÝCH SÍTÍ IO-01.01	TECHNICKÁ ZPRÁVA IO-01 a IO-02</t>
  </si>
  <si>
    <t>181351103</t>
  </si>
  <si>
    <t>Rozprostření ornice tl vrstvy do 200 mm pl přes 100 do 500 m2 v rovině nebo ve svahu do 1:5 strojně</t>
  </si>
  <si>
    <t>-607320679</t>
  </si>
  <si>
    <t>Rozprostření a urovnání ornice v rovině nebo ve svahu sklonu do 1:5 strojně při souvislé ploše přes 100 do 500 m2, tl. vrstvy do 200 mm</t>
  </si>
  <si>
    <t>https://podminky.urs.cz/item/CS_URS_2023_02/181351103</t>
  </si>
  <si>
    <t>10364101</t>
  </si>
  <si>
    <t>zemina pro terénní úpravy - ornice včetně dopravy</t>
  </si>
  <si>
    <t>-1903835833</t>
  </si>
  <si>
    <t>zemina pro terénní úpravy - ornice</t>
  </si>
  <si>
    <t>156*0,15*1,9</t>
  </si>
  <si>
    <t>181111111</t>
  </si>
  <si>
    <t>Plošná úprava terénu do 500 m2 zemina skupiny 1 až 4 nerovnosti přes 50 do 100 mm v rovinně a svahu do 1:5</t>
  </si>
  <si>
    <t>-380016510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</si>
  <si>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</si>
  <si>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https://podminky.urs.cz/item/CS_URS_2023_02/181111111</t>
  </si>
  <si>
    <t>181411131</t>
  </si>
  <si>
    <t>Založení parkového trávníku výsevem pl do 1000 m2 v rovině a ve svahu do 1:5</t>
  </si>
  <si>
    <t>574752994</t>
  </si>
  <si>
    <t>Založení trávníku na půdě předem připravené plochy do 1000 m2 výsevem včetně utažení parkového v rovině nebo na svahu do 1:5</t>
  </si>
  <si>
    <t>https://podminky.urs.cz/item/CS_URS_2023_02/181411131</t>
  </si>
  <si>
    <t>00572410</t>
  </si>
  <si>
    <t>osivo směs travní parková</t>
  </si>
  <si>
    <t>-35242687</t>
  </si>
  <si>
    <t>156*0,02 'Přepočtené koeficientem množství</t>
  </si>
  <si>
    <t>182303111</t>
  </si>
  <si>
    <t>Doplnění zeminy nebo substrátu na travnatých plochách tl 50 mm rovina v rovinně a svahu do 1:5</t>
  </si>
  <si>
    <t>-1918588795</t>
  </si>
  <si>
    <t>Doplnění zeminy nebo substrátu na travnatých plochách tloušťky do 50 mm v rovině nebo na svahu do 1:5</t>
  </si>
  <si>
    <t>https://podminky.urs.cz/item/CS_URS_2023_02/182303111</t>
  </si>
  <si>
    <t>10371500</t>
  </si>
  <si>
    <t xml:space="preserve">substrát pro trávníky </t>
  </si>
  <si>
    <t>-1570527526</t>
  </si>
  <si>
    <t>substrát pro trávníky VL</t>
  </si>
  <si>
    <t>156*0,05</t>
  </si>
  <si>
    <t>7,8*0,05</t>
  </si>
  <si>
    <t>183403113</t>
  </si>
  <si>
    <t>Obdělání půdy frézováním v rovině a svahu do 1:5</t>
  </si>
  <si>
    <t>1690921641</t>
  </si>
  <si>
    <t>Obdělání půdy frézováním v rovině nebo na svahu do 1:5</t>
  </si>
  <si>
    <t>https://podminky.urs.cz/item/CS_URS_2023_02/183403113</t>
  </si>
  <si>
    <t>183403153</t>
  </si>
  <si>
    <t>Obdělání půdy hrabáním v rovině a svahu do 1:5</t>
  </si>
  <si>
    <t>1443379047</t>
  </si>
  <si>
    <t>Obdělání půdy hrabáním v rovině nebo na svahu do 1:5</t>
  </si>
  <si>
    <t>https://podminky.urs.cz/item/CS_URS_2023_02/183403153</t>
  </si>
  <si>
    <t>183403161</t>
  </si>
  <si>
    <t>Obdělání půdy válením v rovině a svahu do 1:5</t>
  </si>
  <si>
    <t>-221456307</t>
  </si>
  <si>
    <t>Obdělání půdy válením v rovině nebo na svahu do 1:5</t>
  </si>
  <si>
    <t>https://podminky.urs.cz/item/CS_URS_2023_02/183403161</t>
  </si>
  <si>
    <t>183404111</t>
  </si>
  <si>
    <t>Hubení plevele plošným postřikem ploch do 5 ha</t>
  </si>
  <si>
    <t>ha</t>
  </si>
  <si>
    <t>276642066</t>
  </si>
  <si>
    <t xml:space="preserve">Hubení plevele chemickými prostředky  plošným postřikem, na ploše jednotlivě do 5 ha</t>
  </si>
  <si>
    <t>https://podminky.urs.cz/item/CS_URS_2023_02/183404111</t>
  </si>
  <si>
    <t>0,0156*2</t>
  </si>
  <si>
    <t>25234001</t>
  </si>
  <si>
    <t>herbicid totální systémový neselektivní</t>
  </si>
  <si>
    <t>-2047275453</t>
  </si>
  <si>
    <t>0,031*30 'Přepočtené koeficientem množství</t>
  </si>
  <si>
    <t>185804312</t>
  </si>
  <si>
    <t>Zalití rostlin vodou plocha přes 20 m2</t>
  </si>
  <si>
    <t>1560888221</t>
  </si>
  <si>
    <t>Zalití rostlin vodou plochy záhonů jednotlivě přes 20 m2</t>
  </si>
  <si>
    <t>https://podminky.urs.cz/item/CS_URS_2023_02/185804312</t>
  </si>
  <si>
    <t>trávník 5L/1m2</t>
  </si>
  <si>
    <t>156*0,005*3</t>
  </si>
  <si>
    <t>998231311</t>
  </si>
  <si>
    <t>Přesun hmot pro sadovnické a krajinářské úpravy vodorovně do 5000 m</t>
  </si>
  <si>
    <t>224901284</t>
  </si>
  <si>
    <t>Přesun hmot pro sadovnické a krajinářské úpravy dopravní vzdálenost do 200 m</t>
  </si>
  <si>
    <t>https://podminky.urs.cz/item/CS_URS_2023_02/998231311</t>
  </si>
  <si>
    <t>IO-03 - Kanalizace a vodovod</t>
  </si>
  <si>
    <t>IO-03a - Přípojka jednotné kanalizace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</si>
  <si>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IO-01-05.02 SITUACE INŽENÝRSKÝCH SÍTÍ IO-03.01	TECHNICKÁ ZPRÁVA – KANALIZACE A VODOVOD IO-03.02	PODÉLNÝ PROFIL KANALIZACE IO-03.03	VZOROVÝ PŘÍČNÝ ŘEZ ULOŽENÍ KANALIZAČNÍHO POTRUBÍ IO-03.04	RETENČNÍ OBJEKT IO-03.05	KANALIZAČNÍ A REVIZNÍ ŠACHTA IO-03.06	ULIČNÍ VPUST</t>
  </si>
  <si>
    <t xml:space="preserve">    8 - Trubní vedení</t>
  </si>
  <si>
    <t>119001412</t>
  </si>
  <si>
    <t>Dočasné zajištění potrubí betonového, ŽB nebo kameninového DN přes 200 do 500 mm</t>
  </si>
  <si>
    <t>-1849358074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</si>
  <si>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</si>
  <si>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https://podminky.urs.cz/item/CS_URS_2023_02/119001412</t>
  </si>
  <si>
    <t>132212221</t>
  </si>
  <si>
    <t>Hloubení zapažených rýh šířky do 2000 mm v soudržných horninách třídy těžitelnosti I skupiny 3 ručně</t>
  </si>
  <si>
    <t>1763972966</t>
  </si>
  <si>
    <t>Hloubení zapažených rýh šířky přes 800 do 2 000 mm ručně s urovnáním dna do předepsaného profilu a spádu v hornině třídy těžitelnosti I skupiny 3 soudržných</t>
  </si>
  <si>
    <t>https://podminky.urs.cz/item/CS_URS_2023_02/132212221</t>
  </si>
  <si>
    <t>1*2.57*0.8</t>
  </si>
  <si>
    <t>132254203</t>
  </si>
  <si>
    <t>Hloubení zapažených rýh š do 2000 mm v hornině třídy těžitelnosti I skupiny 3 objem do 100 m3</t>
  </si>
  <si>
    <t>661462825</t>
  </si>
  <si>
    <t>Hloubení zapažených rýh šířky přes 800 do 2 000 mm strojně s urovnáním dna do předepsaného profilu a spádu v hornině třídy těžitelnosti I skupiny 3 přes 50 do 100 m3</t>
  </si>
  <si>
    <t>https://podminky.urs.cz/item/CS_URS_2023_02/132254203</t>
  </si>
  <si>
    <t>29*((2.57+2.12)/2)*0.8</t>
  </si>
  <si>
    <t>-1*2.57*0.8</t>
  </si>
  <si>
    <t>151101101</t>
  </si>
  <si>
    <t>Zřízení příložného pažení a rozepření stěn rýh hl do 2 m</t>
  </si>
  <si>
    <t>-1915402257</t>
  </si>
  <si>
    <t>Zřízení pažení a rozepření stěn rýh pro podzemní vedení příložné pro jakoukoliv mezerovitost, hloubky do 2 m</t>
  </si>
  <si>
    <t>https://podminky.urs.cz/item/CS_URS_2023_02/151101101</t>
  </si>
  <si>
    <t>29*((2.57+2.12)/2)*2</t>
  </si>
  <si>
    <t>151101111</t>
  </si>
  <si>
    <t>Odstranění příložného pažení a rozepření stěn rýh hl do 2 m</t>
  </si>
  <si>
    <t>608366401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</si>
  <si>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</si>
  <si>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</si>
  <si>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1949474199</t>
  </si>
  <si>
    <t>2,056+52,348</t>
  </si>
  <si>
    <t>-41,412</t>
  </si>
  <si>
    <t>-994688837</t>
  </si>
  <si>
    <t>12,992*4 'Přepočtené koeficientem množství</t>
  </si>
  <si>
    <t>-1823378991</t>
  </si>
  <si>
    <t>12,992*2,1 'Přepočtené koeficientem množství</t>
  </si>
  <si>
    <t>-1195610322</t>
  </si>
  <si>
    <t>-2,32-10,672</t>
  </si>
  <si>
    <t>1751019097</t>
  </si>
  <si>
    <t>29*(0.3+0.16)*0.8</t>
  </si>
  <si>
    <t>58337302.3</t>
  </si>
  <si>
    <t>731127328</t>
  </si>
  <si>
    <t>10,672*1,89 'Přepočtené koeficientem množství</t>
  </si>
  <si>
    <t>359901211</t>
  </si>
  <si>
    <t>Monitoring stoky jakékoli výšky na nové kanalizaci</t>
  </si>
  <si>
    <t>737629064</t>
  </si>
  <si>
    <t>Monitoring stok (kamerový systém) jakékoli výšky nová kanalizace</t>
  </si>
  <si>
    <t>https://podminky.urs.cz/item/CS_URS_2023_02/359901211</t>
  </si>
  <si>
    <t>-1043407993</t>
  </si>
  <si>
    <t>29*0.8*0.1</t>
  </si>
  <si>
    <t>1252012963</t>
  </si>
  <si>
    <t>2,32*1,89 'Přepočtené koeficientem množství</t>
  </si>
  <si>
    <t>Trubní vedení</t>
  </si>
  <si>
    <t>871310320</t>
  </si>
  <si>
    <t>Montáž kanalizačního potrubí hladkého plnostěnného SN 12 z polypropylenu DN 150</t>
  </si>
  <si>
    <t>-2085132086</t>
  </si>
  <si>
    <t>Montáž kanalizačního potrubí z plastů z polypropylenu PP hladkého plnostěnného SN 12 DN 150</t>
  </si>
  <si>
    <t>https://podminky.urs.cz/item/CS_URS_2023_02/871310320</t>
  </si>
  <si>
    <t>ELM.EPUS160SN106</t>
  </si>
  <si>
    <t>Trubka kanalizační z hladkého PP SN 12 d160 mm</t>
  </si>
  <si>
    <t>-933295496</t>
  </si>
  <si>
    <t>877315251</t>
  </si>
  <si>
    <t>Montáž samostatného nalepovacího hrdla nebo sedlové navrtávací odbočky</t>
  </si>
  <si>
    <t>-1353061437</t>
  </si>
  <si>
    <t>https://podminky.urs.cz/item/CS_URS_2023_02/877315251</t>
  </si>
  <si>
    <t>28651090R</t>
  </si>
  <si>
    <t>sedlová odbočka navrtávací univerzální DN150/90°</t>
  </si>
  <si>
    <t>56687806</t>
  </si>
  <si>
    <t>sedlová odbočka navrtávací univerzální DN150/90°
Univerzální kolmá sedla pro napojení jakýchkoli přípojek DN 150 - 200
 - sedla se používají pro napojení na hlavní potrubí nebo šachty z betonu a kameniny
 - pro napojení tenkostěnných trubek typu KG, ze sklolaminátu nebo litiny je nutné do hrdla vložit kroužek BC
 - před utažení je možné přípojku v hrdle vychýlit až o 7°
 - tělo sedel je ze syntetické pryže EPDM a odolného plastu ABS
 - stahovací pásky jsou vyrobeny z antikorozní oceli AISI 304 (1.4301)
 - sedla se v otvoru upevni zaražením vnitřného plastového pouzdr</t>
  </si>
  <si>
    <t>892351111</t>
  </si>
  <si>
    <t>Tlaková zkouška vodou potrubí DN 150 nebo 200</t>
  </si>
  <si>
    <t>-732916889</t>
  </si>
  <si>
    <t>Tlakové zkoušky vodou na potrubí DN 150 nebo 200</t>
  </si>
  <si>
    <t>https://podminky.urs.cz/item/CS_URS_2023_02/892351111</t>
  </si>
  <si>
    <t>894411111</t>
  </si>
  <si>
    <t>Zřízení šachet kanalizačních z betonových dílců na potrubí DN do 200 dno beton tř. C 25/30</t>
  </si>
  <si>
    <t>-1365152472</t>
  </si>
  <si>
    <t>Zřízení šachet kanalizačních z betonových dílců výšky vstupu do 1,50 m s obložením dna betonem tř. C 25/30, na potrubí DN do 200</t>
  </si>
  <si>
    <t>https://podminky.urs.cz/item/CS_URS_2023_02/894411111</t>
  </si>
  <si>
    <t>59224188</t>
  </si>
  <si>
    <t>prstenec šachtový vyrovnávací betonový 625x120x120mm</t>
  </si>
  <si>
    <t>2010141945</t>
  </si>
  <si>
    <t>59224187</t>
  </si>
  <si>
    <t>prstenec šachtový vyrovnávací betonový 625x120x100mm</t>
  </si>
  <si>
    <t>555868059</t>
  </si>
  <si>
    <t>BTL.0006069.U</t>
  </si>
  <si>
    <t>deska betonová přechodová TZK-Q 625/200/120</t>
  </si>
  <si>
    <t>493873913</t>
  </si>
  <si>
    <t>59224070</t>
  </si>
  <si>
    <t>skruž betonová DN 1000x1000 PS, 100x100x12cm</t>
  </si>
  <si>
    <t>-341425174</t>
  </si>
  <si>
    <t>59224348</t>
  </si>
  <si>
    <t>těsnění elastomerové pro spojení šachetních dílů DN 1000</t>
  </si>
  <si>
    <t>1998989105</t>
  </si>
  <si>
    <t>59224427R</t>
  </si>
  <si>
    <t>dno betonové šachty TBZ-Q.1 100/460 KOM tl. 15c</t>
  </si>
  <si>
    <t>295704427</t>
  </si>
  <si>
    <t>899311112</t>
  </si>
  <si>
    <t>Osazení poklopů s rámem hmotnosti přes 50 do 100 kg</t>
  </si>
  <si>
    <t>1577609969</t>
  </si>
  <si>
    <t>Osazení poklopů s rámem na šachtách tunelové stoky hmotnosti jednotlivě přes 50 do 100 kg</t>
  </si>
  <si>
    <t>https://podminky.urs.cz/item/CS_URS_2023_02/899311112</t>
  </si>
  <si>
    <t xml:space="preserve">Poznámka k souboru cen:_x000d_
1. V cenách nejsou započteny náklady na dodání poklopů s rámem; poklopy s rámem se oceňují ve specifikaci. </t>
  </si>
  <si>
    <t>55241014</t>
  </si>
  <si>
    <t>poklop šachtový třída D400, kruhový rám 785, vstup 600mm, bez ventilace</t>
  </si>
  <si>
    <t>-884171100</t>
  </si>
  <si>
    <t>998276101.2</t>
  </si>
  <si>
    <t>Přesun hmot pro trubní vedení z trub z plastických hmot otevřený výkop</t>
  </si>
  <si>
    <t>625006963</t>
  </si>
  <si>
    <t>Přesun hmot pro trubní vedení hloubené z trub z plastických hmot nebo sklolaminátových pro vodovody nebo kanalizace v otevřeném výkopu dopravní vzdálenost do 15 m</t>
  </si>
  <si>
    <t>https://podminky.urs.cz/item/CS_URS_2023_02/998276101.2</t>
  </si>
  <si>
    <t>IO-03b - Areálová kanalizace</t>
  </si>
  <si>
    <t>131251202</t>
  </si>
  <si>
    <t>Hloubení jam zapažených v hornině třídy těžitelnosti I skupiny 3 objem do 50 m3 strojně</t>
  </si>
  <si>
    <t>-1653770267</t>
  </si>
  <si>
    <t>Hloubení zapažených jam a zářezů strojně s urovnáním dna do předepsaného profilu a spádu v hornině třídy těžitelnosti I skupiny 3 přes 20 do 50 m3</t>
  </si>
  <si>
    <t>https://podminky.urs.cz/item/CS_URS_2023_02/131251202</t>
  </si>
  <si>
    <t>6.4*3*2.29</t>
  </si>
  <si>
    <t>970444479</t>
  </si>
  <si>
    <t>4*1.2*0.8</t>
  </si>
  <si>
    <t>-562681554</t>
  </si>
  <si>
    <t>(32.39-28.99)*((2.12+2.03)/2)*0.8</t>
  </si>
  <si>
    <t>(71.04-38.39)*((1.29+1.5)/2)*0.8</t>
  </si>
  <si>
    <t>(83.85-71.04)*((1.29+2.21)/2)*0.8</t>
  </si>
  <si>
    <t>18*((2.12+1.75)/2)*0.8</t>
  </si>
  <si>
    <t>-3.84</t>
  </si>
  <si>
    <t>544851350</t>
  </si>
  <si>
    <t>(32.39-28.99)*((2.12+2.03)/2)*2</t>
  </si>
  <si>
    <t>(71.04-38.39)*((1.29+1.5)/2)*2</t>
  </si>
  <si>
    <t>(83.85-71.04)*((1.29+2.21)/2)*2</t>
  </si>
  <si>
    <t>901424852</t>
  </si>
  <si>
    <t>151101201</t>
  </si>
  <si>
    <t>Zřízení příložného pažení stěn výkopu hl do 4 m</t>
  </si>
  <si>
    <t>-1710898239</t>
  </si>
  <si>
    <t>Zřízení pažení stěn výkopu bez rozepření nebo vzepření příložné, hloubky do 4 m</t>
  </si>
  <si>
    <t>https://podminky.urs.cz/item/CS_URS_2023_02/151101201</t>
  </si>
  <si>
    <t>(6.4+3)*2*2.29</t>
  </si>
  <si>
    <t>151101211</t>
  </si>
  <si>
    <t>Odstranění příložného pažení stěn hl do 4 m</t>
  </si>
  <si>
    <t>1603426418</t>
  </si>
  <si>
    <t>Odstranění pažení stěn výkopu bez rozepření nebo vzepření s uložením pažin na vzdálenost do 3 m od okraje výkopu příložné, hloubky do 4 m</t>
  </si>
  <si>
    <t>https://podminky.urs.cz/item/CS_URS_2023_02/151101211</t>
  </si>
  <si>
    <t>151101301</t>
  </si>
  <si>
    <t>Zřízení rozepření stěn při pažení příložném hl do 4 m</t>
  </si>
  <si>
    <t>1652011982</t>
  </si>
  <si>
    <t>Zřízení rozepření zapažených stěn výkopů s potřebným přepažováním při pažení příložném, hloubky do 4 m</t>
  </si>
  <si>
    <t>https://podminky.urs.cz/item/CS_URS_2023_02/151101301</t>
  </si>
  <si>
    <t>151101311</t>
  </si>
  <si>
    <t>Odstranění rozepření stěn při pažení příložném hl do 4 m</t>
  </si>
  <si>
    <t>2100164097</t>
  </si>
  <si>
    <t>Odstranění rozepření stěn výkopů s uložením materiálu na vzdálenost do 3 m od okraje výkopu pažení příložného, hloubky do 4 m</t>
  </si>
  <si>
    <t>https://podminky.urs.cz/item/CS_URS_2023_02/151101311</t>
  </si>
  <si>
    <t>488216263</t>
  </si>
  <si>
    <t>43,968+3,84+84,039</t>
  </si>
  <si>
    <t>-75,643</t>
  </si>
  <si>
    <t>460466601</t>
  </si>
  <si>
    <t>56,204*4 'Přepočtené koeficientem množství</t>
  </si>
  <si>
    <t>-418287887</t>
  </si>
  <si>
    <t>56,204*2,1 'Přepočtené koeficientem množství</t>
  </si>
  <si>
    <t>-598134876</t>
  </si>
  <si>
    <t>-3,84-5,6-27,264-6*2.6*1.25</t>
  </si>
  <si>
    <t>-684802853</t>
  </si>
  <si>
    <t>23*(0.3+0.16)*0.8</t>
  </si>
  <si>
    <t>47*(0.3+0.2)*0.8</t>
  </si>
  <si>
    <t>-1760878413</t>
  </si>
  <si>
    <t>27,261*1,89 'Přepočtené koeficientem množství</t>
  </si>
  <si>
    <t>X871004VD</t>
  </si>
  <si>
    <t>Zkoušky hutnění lože, obsypů a násypu</t>
  </si>
  <si>
    <t>-431017744</t>
  </si>
  <si>
    <t>Zkoušky hutnění lože, obsypů a násypu - statika</t>
  </si>
  <si>
    <t>572848708</t>
  </si>
  <si>
    <t>23+47</t>
  </si>
  <si>
    <t>38212212R</t>
  </si>
  <si>
    <t xml:space="preserve">Montáž ŽB prefabrikovaných pravoúhlých nádrží </t>
  </si>
  <si>
    <t>2042415925</t>
  </si>
  <si>
    <t>030303R</t>
  </si>
  <si>
    <t>Retenční nádrž ( prefabrikovaná nádrž) - dno D400 2600 / 6000 / 990 mm - PNO 240/580/87 BZP</t>
  </si>
  <si>
    <t>-2122821291</t>
  </si>
  <si>
    <t>030302R</t>
  </si>
  <si>
    <t>Retenční nádrž ( prefabrikovaná nádrž) - zákrytová deska 2600 / 6000 / 250 mm - PNO 240/580/25 ZDP</t>
  </si>
  <si>
    <t>1325293649</t>
  </si>
  <si>
    <t>996904932</t>
  </si>
  <si>
    <t>70*0.8*0.1</t>
  </si>
  <si>
    <t>163464412</t>
  </si>
  <si>
    <t>5,6*1,89 'Přepočtené koeficientem množství</t>
  </si>
  <si>
    <t>452311162</t>
  </si>
  <si>
    <t>Podkladní desky z betonu prostého se zvýšenými nároky na prostředí tř. C 25/30 otevřený výkop</t>
  </si>
  <si>
    <t>-90193432</t>
  </si>
  <si>
    <t>Podkladní a zajišťovací konstrukce z betonu prostého v otevřeném výkopu se zvýšenými nároky na prostředí desky pod potrubí, stoky a drobné objekty z betonu tř. C 25/30</t>
  </si>
  <si>
    <t>https://podminky.urs.cz/item/CS_URS_2023_02/452311162</t>
  </si>
  <si>
    <t>6.4*3*0.2</t>
  </si>
  <si>
    <t>452351101</t>
  </si>
  <si>
    <t>Bednění podkladních desek nebo bloků nebo sedlového lože otevřený výkop vč. odbednění</t>
  </si>
  <si>
    <t>-2080813553</t>
  </si>
  <si>
    <t>Bednění podkladních a zajišťovacích konstrukcí v otevřeném výkopu desek nebo sedlových loží pod potrubí, stoky a drobné objekty</t>
  </si>
  <si>
    <t>https://podminky.urs.cz/item/CS_URS_2023_02/452351101</t>
  </si>
  <si>
    <t>(6.4+3)*2*0.2</t>
  </si>
  <si>
    <t>452368211</t>
  </si>
  <si>
    <t>Výztuž podkladních desek nebo bloků nebo pražců otevřený výkop ze svařovaných sítí Kari</t>
  </si>
  <si>
    <t>2043694824</t>
  </si>
  <si>
    <t>Výztuž podkladních desek, bloků nebo pražců v otevřeném výkopu ze svařovaných sítí typu Kari</t>
  </si>
  <si>
    <t>https://podminky.urs.cz/item/CS_URS_2023_02/452368211</t>
  </si>
  <si>
    <t>0,0054 kg / 1 m2</t>
  </si>
  <si>
    <t>(6.4*3)*2</t>
  </si>
  <si>
    <t>38,4*0,0054 'Přepočtené koeficientem množství</t>
  </si>
  <si>
    <t>871315221.2</t>
  </si>
  <si>
    <t>Kanalizační potrubí z tvrdého PVC jednovrstvé tuhost třídy SN8 DN 160</t>
  </si>
  <si>
    <t>-625838792</t>
  </si>
  <si>
    <t>Kanalizační potrubí z tvrdého PVC v otevřeném výkopu ve sklonu do 20 %, hladkého plnostěnného jednovrstvého, tuhost třídy SN 8 DN 160</t>
  </si>
  <si>
    <t>https://podminky.urs.cz/item/CS_URS_2023_02/871315221.2</t>
  </si>
  <si>
    <t>4+19</t>
  </si>
  <si>
    <t>871355221</t>
  </si>
  <si>
    <t>Kanalizační potrubí z tvrdého PVC jednovrstvé tuhost třídy SN8 DN 200</t>
  </si>
  <si>
    <t>910181128</t>
  </si>
  <si>
    <t>Kanalizační potrubí z tvrdého PVC v otevřeném výkopu ve sklonu do 20 %, hladkého plnostěnného jednovrstvého, tuhost třídy SN 8 DN 200</t>
  </si>
  <si>
    <t>https://podminky.urs.cz/item/CS_URS_2023_02/871355221</t>
  </si>
  <si>
    <t>877310330</t>
  </si>
  <si>
    <t>Montáž spojek na kanalizačním potrubí z PP nebo tvrdého PVC trub hladkých plnostěnných DN 150</t>
  </si>
  <si>
    <t>1438181113</t>
  </si>
  <si>
    <t>Montáž tvarovek na kanalizačním plastovém potrubí z polypropylenu PP nebo tvrdého PVC hladkého plnostěnného spojek nebo redukcí DN 150</t>
  </si>
  <si>
    <t>https://podminky.urs.cz/item/CS_URS_2023_02/877310330</t>
  </si>
  <si>
    <t>28611568</t>
  </si>
  <si>
    <t>objímka převlečná kanalizace plastové KG DN 150</t>
  </si>
  <si>
    <t>1211794142</t>
  </si>
  <si>
    <t>877315211</t>
  </si>
  <si>
    <t>Montáž kolen na kanalizačním potrubí z PP nebo tvrdého PVC trub hladkých plnostěnných DN 150</t>
  </si>
  <si>
    <t>-1144065340</t>
  </si>
  <si>
    <t>Montáž tvarovek na kanalizačním plastovém potrubí z polypropylenu PP nebo tvrdého PVC hladkého plnostěnného kolen, víček nebo hrdlových uzávěrů DN 150</t>
  </si>
  <si>
    <t>https://podminky.urs.cz/item/CS_URS_2023_02/877315211</t>
  </si>
  <si>
    <t>28611361</t>
  </si>
  <si>
    <t>koleno kanalizační PVC KG 160x45°</t>
  </si>
  <si>
    <t>1071505191</t>
  </si>
  <si>
    <t>020103R</t>
  </si>
  <si>
    <t>Regulační prvek typ T 160 (odtok 1,92 l/s)</t>
  </si>
  <si>
    <t>-1414443253</t>
  </si>
  <si>
    <t>877350320</t>
  </si>
  <si>
    <t>Montáž odboček na kanalizačním potrubí z PP nebo tvrdého PVC trub hladkých plnostěnných DN 200</t>
  </si>
  <si>
    <t>-1301206345</t>
  </si>
  <si>
    <t>Montáž tvarovek na kanalizačním plastovém potrubí z polypropylenu PP nebo tvrdého PVC hladkého plnostěnného odboček DN 200</t>
  </si>
  <si>
    <t>https://podminky.urs.cz/item/CS_URS_2023_02/877350320</t>
  </si>
  <si>
    <t>28611394</t>
  </si>
  <si>
    <t>odbočka kanalizační plastová s hrdlem KG 200/125/45°</t>
  </si>
  <si>
    <t>-886765198</t>
  </si>
  <si>
    <t>877350330</t>
  </si>
  <si>
    <t>Montáž spojek na kanalizačním potrubí z PP nebo tvrdého PVC trub hladkých plnostěnných DN 200</t>
  </si>
  <si>
    <t>-1036266693</t>
  </si>
  <si>
    <t>Montáž tvarovek na kanalizačním plastovém potrubí z polypropylenu PP nebo tvrdého PVC hladkého plnostěnného spojek nebo redukcí DN 200</t>
  </si>
  <si>
    <t>https://podminky.urs.cz/item/CS_URS_2023_02/877350330</t>
  </si>
  <si>
    <t>28611570</t>
  </si>
  <si>
    <t>objímka převlečná kanalizace plastové KG DN 200</t>
  </si>
  <si>
    <t>1328401206</t>
  </si>
  <si>
    <t>-2071469991</t>
  </si>
  <si>
    <t>637385341</t>
  </si>
  <si>
    <t>59224185</t>
  </si>
  <si>
    <t>prstenec šachtový vyrovnávací betonový 625x120x60mm</t>
  </si>
  <si>
    <t>2136514942</t>
  </si>
  <si>
    <t>-1257495949</t>
  </si>
  <si>
    <t>748372790</t>
  </si>
  <si>
    <t>59224065</t>
  </si>
  <si>
    <t>skruž betonová DN 1000x250, 100x25x12cm</t>
  </si>
  <si>
    <t>2087642463</t>
  </si>
  <si>
    <t>1212607706</t>
  </si>
  <si>
    <t>894812203</t>
  </si>
  <si>
    <t>Revizní a čistící šachta z PP šachtové dno DN 425/150 s přítokem tvaru T</t>
  </si>
  <si>
    <t>1232548863</t>
  </si>
  <si>
    <t>Revizní a čistící šachta z polypropylenu PP pro hladké trouby DN 425 šachtové dno (DN šachty / DN trubního vedení) DN 425/150 s přítokem tvaru T</t>
  </si>
  <si>
    <t>https://podminky.urs.cz/item/CS_URS_2023_02/894812203</t>
  </si>
  <si>
    <t>894812231</t>
  </si>
  <si>
    <t>Revizní a čistící šachta z PP DN 425 šachtová roura korugovaná bez hrdla světlé hloubky 1500 mm</t>
  </si>
  <si>
    <t>468104007</t>
  </si>
  <si>
    <t>Revizní a čistící šachta z polypropylenu PP pro hladké trouby DN 425 roura šachtová korugovaná bez hrdla, světlé hloubky 1500 mm</t>
  </si>
  <si>
    <t>https://podminky.urs.cz/item/CS_URS_2023_02/894812231</t>
  </si>
  <si>
    <t>894812242</t>
  </si>
  <si>
    <t>Revizní a čistící šachta z PP DN 425 šachtová roura teleskopická světlé hloubky 750 mm</t>
  </si>
  <si>
    <t>2064826244</t>
  </si>
  <si>
    <t>Revizní a čistící šachta z polypropylenu PP pro hladké trouby DN 425 roura šachtová korugovaná teleskopická (včetně těsnění) 750 mm</t>
  </si>
  <si>
    <t>https://podminky.urs.cz/item/CS_URS_2023_02/894812242</t>
  </si>
  <si>
    <t>894812249</t>
  </si>
  <si>
    <t>Příplatek k rourám revizní a čistící šachty z PP DN 425 za uříznutí šachtové roury</t>
  </si>
  <si>
    <t>-1516251793</t>
  </si>
  <si>
    <t>Revizní a čistící šachta z polypropylenu PP pro hladké trouby DN 425 roura šachtová korugovaná Příplatek k cenám 2231 - 2242 za uříznutí šachtové roury</t>
  </si>
  <si>
    <t>https://podminky.urs.cz/item/CS_URS_2023_02/894812249</t>
  </si>
  <si>
    <t>894812262</t>
  </si>
  <si>
    <t>Revizní a čistící šachta z PP DN 425 poklop litinový plný do teleskopické trubky pro třídu zatížení D400</t>
  </si>
  <si>
    <t>-859671612</t>
  </si>
  <si>
    <t>Revizní a čistící šachta z polypropylenu PP pro hladké trouby DN 425 poklop litinový (pro třídu zatížení) plný do teleskopické trubky (D400)</t>
  </si>
  <si>
    <t>https://podminky.urs.cz/item/CS_URS_2023_02/894812262</t>
  </si>
  <si>
    <t>895941302</t>
  </si>
  <si>
    <t>Osazení vpusti uliční DN 450 z betonových dílců dno s kalištěm</t>
  </si>
  <si>
    <t>1105255533</t>
  </si>
  <si>
    <t>Osazení vpusti uliční z betonových dílců DN 450 dno s kalištěm</t>
  </si>
  <si>
    <t>https://podminky.urs.cz/item/CS_URS_2023_02/895941302</t>
  </si>
  <si>
    <t>59223852</t>
  </si>
  <si>
    <t>dno pro uliční vpusť s kalovou prohlubní betonové 450x300x50mm</t>
  </si>
  <si>
    <t>-110985263</t>
  </si>
  <si>
    <t>59223864</t>
  </si>
  <si>
    <t>prstenec pro uliční vpusť vyrovnávací betonový 390x60x130mm</t>
  </si>
  <si>
    <t>1740579166</t>
  </si>
  <si>
    <t>59223854</t>
  </si>
  <si>
    <t>skruž pro uliční vpusť s výtokovým otvorem PVC betonová 450x350x50mm</t>
  </si>
  <si>
    <t>20478892</t>
  </si>
  <si>
    <t>59223858</t>
  </si>
  <si>
    <t>skruž pro uliční vpusť horní betonová 450x570x50mm</t>
  </si>
  <si>
    <t>-1813038406</t>
  </si>
  <si>
    <t>59223857</t>
  </si>
  <si>
    <t>skruž pro uliční vpusť horní betonová 450x295x50mm</t>
  </si>
  <si>
    <t>1566580192</t>
  </si>
  <si>
    <t>28661789</t>
  </si>
  <si>
    <t>koš kalový ocelový pro silniční vpusť 425mm vč. madla</t>
  </si>
  <si>
    <t>1104817903</t>
  </si>
  <si>
    <t>899211112</t>
  </si>
  <si>
    <t>Osazení mříží s rámem hmotnosti přes 50 do 100 kg</t>
  </si>
  <si>
    <t>-522215904</t>
  </si>
  <si>
    <t xml:space="preserve">Osazení litinových mříží s rámem na šachtách tunelové stoky  hmotnosti jednotlivě přes 50 do 100 kg</t>
  </si>
  <si>
    <t>https://podminky.urs.cz/item/CS_URS_2023_02/899211112</t>
  </si>
  <si>
    <t xml:space="preserve">Poznámka k souboru cen:_x000d_
1. V cenách nejsou započteny náklady na dodání litinových mříží s rámem; mříže s rámem se oceňují ve specifikaci. </t>
  </si>
  <si>
    <t>KSI.KM05</t>
  </si>
  <si>
    <t>Vtoková mříž Standard, 500x500, rám litinový v.160mm, D 400</t>
  </si>
  <si>
    <t>1011040797</t>
  </si>
  <si>
    <t>-1372482477</t>
  </si>
  <si>
    <t>55241015</t>
  </si>
  <si>
    <t>poklop šachtový třída D400, kruhový rám 785, vstup 600mm, s ventilací</t>
  </si>
  <si>
    <t>-954262943</t>
  </si>
  <si>
    <t>899331111</t>
  </si>
  <si>
    <t>Výšková úprava uličního vstupu šachty nebo vpusti - poklopu</t>
  </si>
  <si>
    <t>-777641271</t>
  </si>
  <si>
    <t>998271301</t>
  </si>
  <si>
    <t>Přesun hmot pro kanalizace hloubené monolitické z betonu otevřený výkop</t>
  </si>
  <si>
    <t>1177126342</t>
  </si>
  <si>
    <t>Přesun hmot pro kanalizace (stoky) hloubené monolitické z betonu nebo železobetonu v otevřeném výkopu dopravní vzdálenost do 15 m</t>
  </si>
  <si>
    <t>https://podminky.urs.cz/item/CS_URS_2023_02/998271301</t>
  </si>
  <si>
    <t>-740872760</t>
  </si>
  <si>
    <t>53,827-18,637</t>
  </si>
  <si>
    <t>IO-03c - Vodovodní přípojka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</si>
  <si>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IO-01-05.02 SITUACE INŽENÝRSKÝCH SÍTÍ IO-03.01	TECHNICKÁ ZPRÁVA – KANALIZACE A VODOVOD IO-03.07	PODÉLNÝ PROFIL VODOVODNÍ PŘÍPOJKY IO-03.08	VZOROVÝ PŘÍČNÝ ŘEZ ULOŽENÍ VODOVODNÍHO POTRUBÍ IO-03.09	KLADEČSKÝ PLÁN VODOVODNÍ PŘÍPOJKY IO-03.10	VODOMĚRNÁ ŠACHTA</t>
  </si>
  <si>
    <t>119001405</t>
  </si>
  <si>
    <t>Dočasné zajištění potrubí z PE DN do 200 mm</t>
  </si>
  <si>
    <t>-1692217234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</si>
  <si>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</si>
  <si>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</si>
  <si>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119001421</t>
  </si>
  <si>
    <t>Dočasné zajištění kabelů a kabelových tratí ze 3 volně ložených kabelů</t>
  </si>
  <si>
    <t>118920226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</si>
  <si>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</si>
  <si>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</si>
  <si>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119001423</t>
  </si>
  <si>
    <t>Dočasné zajištění kabelů a kabelových tratí z více než 6 volně ložených kabelů</t>
  </si>
  <si>
    <t>-31892518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</si>
  <si>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přes 6 kabelů</t>
  </si>
  <si>
    <t>https://podminky.urs.cz/item/CS_URS_2023_02/119001423</t>
  </si>
  <si>
    <t>131251201</t>
  </si>
  <si>
    <t>Hloubení jam zapažených v hornině třídy těžitelnosti I skupiny 3 objem do 20 m3 strojně</t>
  </si>
  <si>
    <t>1016468740</t>
  </si>
  <si>
    <t>Hloubení zapažených jam a zářezů strojně s urovnáním dna do předepsaného profilu a spádu v hornině třídy těžitelnosti I skupiny 3 do 20 m3</t>
  </si>
  <si>
    <t>https://podminky.urs.cz/item/CS_URS_2023_02/131251201</t>
  </si>
  <si>
    <t>1.58*1.32*2.3</t>
  </si>
  <si>
    <t>132212131</t>
  </si>
  <si>
    <t>Hloubení nezapažených rýh šířky do 800 mm v soudržných horninách třídy těžitelnosti I skupiny 3 ručně</t>
  </si>
  <si>
    <t>-215266837</t>
  </si>
  <si>
    <t>Hloubení nezapažených rýh šířky do 800 mm ručně s urovnáním dna do předepsaného profilu a spádu v hornině třídy těžitelnosti I skupiny 3 soudržných</t>
  </si>
  <si>
    <t>https://podminky.urs.cz/item/CS_URS_2023_02/132212131</t>
  </si>
  <si>
    <t>5*((1.40+1.64)/2)*0.8</t>
  </si>
  <si>
    <t>132251102</t>
  </si>
  <si>
    <t>Hloubení rýh nezapažených š do 800 mm v hornině třídy těžitelnosti I skupiny 3 objem do 50 m3 strojně</t>
  </si>
  <si>
    <t>-1652394874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</si>
  <si>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</si>
  <si>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</si>
  <si>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26*((1.40+1.64)/2)*0.8</t>
  </si>
  <si>
    <t>-5*((1.40+1.64)/2)*0.8</t>
  </si>
  <si>
    <t>151101102</t>
  </si>
  <si>
    <t>Zřízení příložného pažení a rozepření stěn rýh hl přes 2 do 4 m</t>
  </si>
  <si>
    <t>-799385947</t>
  </si>
  <si>
    <t>Zřízení pažení a rozepření stěn rýh pro podzemní vedení příložné pro jakoukoliv mezerovitost, hloubky přes 2 do 4 m</t>
  </si>
  <si>
    <t>https://podminky.urs.cz/item/CS_URS_2023_02/151101102</t>
  </si>
  <si>
    <t>(1.32+1.58)*2*2.3</t>
  </si>
  <si>
    <t>151101112</t>
  </si>
  <si>
    <t>Odstranění příložného pažení a rozepření stěn rýh hl přes 2 do 4 m</t>
  </si>
  <si>
    <t>-2000378628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</si>
  <si>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</si>
  <si>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</si>
  <si>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>-1156267178</t>
  </si>
  <si>
    <t>4,797+6,08+25,536</t>
  </si>
  <si>
    <t>-23,625</t>
  </si>
  <si>
    <t>158921457</t>
  </si>
  <si>
    <t>12,788*4 'Přepočtené koeficientem množství</t>
  </si>
  <si>
    <t>-464790789</t>
  </si>
  <si>
    <t>12,788*2,1 'Přepočtené koeficientem množství</t>
  </si>
  <si>
    <t>-779864750</t>
  </si>
  <si>
    <t>-2,08-0,313-7,072-(1,38*1,12*2,15)</t>
  </si>
  <si>
    <t>-34062032</t>
  </si>
  <si>
    <t>26*0.34*0.8</t>
  </si>
  <si>
    <t>58344121</t>
  </si>
  <si>
    <t>štěrkodrť frakce 0/8</t>
  </si>
  <si>
    <t>-1862369984</t>
  </si>
  <si>
    <t>7,072*1,89 'Přepočtené koeficientem množství</t>
  </si>
  <si>
    <t>1451725876</t>
  </si>
  <si>
    <t>26*0.8*0.1</t>
  </si>
  <si>
    <t>468241462</t>
  </si>
  <si>
    <t>2,08*1,89 'Přepočtené koeficientem množství</t>
  </si>
  <si>
    <t>1359914938</t>
  </si>
  <si>
    <t>1.58*1.32*0.15</t>
  </si>
  <si>
    <t>560936714</t>
  </si>
  <si>
    <t>(1.58+1.32)*2*0.15</t>
  </si>
  <si>
    <t>622934391</t>
  </si>
  <si>
    <t>1,58*1,32</t>
  </si>
  <si>
    <t>2,086*0,0054 'Přepočtené koeficientem množství</t>
  </si>
  <si>
    <t>871004VD</t>
  </si>
  <si>
    <t>-401622527</t>
  </si>
  <si>
    <t>871171141</t>
  </si>
  <si>
    <t>Montáž potrubí z PE100 SDR 11 otevřený výkop svařovaných na tupo D 40 x 3,7 mm</t>
  </si>
  <si>
    <t>1936274422</t>
  </si>
  <si>
    <t>Montáž vodovodního potrubí z plastů v otevřeném výkopu z polyetylenu PE 100 svařovaných na tupo SDR 11/PN16 D 40 x 3,7 mm</t>
  </si>
  <si>
    <t>https://podminky.urs.cz/item/CS_URS_2023_02/871171141</t>
  </si>
  <si>
    <t>28613111</t>
  </si>
  <si>
    <t>trubka vodovodní PE100 RC PN 16 SDR11 40x3,7mm</t>
  </si>
  <si>
    <t>1972791341</t>
  </si>
  <si>
    <t>26*1,015 'Přepočtené koeficientem množství</t>
  </si>
  <si>
    <t>877171101</t>
  </si>
  <si>
    <t>Montáž elektrospojek na vodovodním potrubí z PE trub d 40</t>
  </si>
  <si>
    <t>-651386849</t>
  </si>
  <si>
    <t>Montáž tvarovek na vodovodním plastovém potrubí z polyetylenu PE 100 elektrotvarovek SDR 11/PN16 spojek, oblouků nebo redukcí d 40</t>
  </si>
  <si>
    <t>https://podminky.urs.cz/item/CS_URS_2023_02/877171101</t>
  </si>
  <si>
    <t>286101R</t>
  </si>
  <si>
    <t>Přechodový kus PE-HD / Ocel - d40 / DN32</t>
  </si>
  <si>
    <t>72375011</t>
  </si>
  <si>
    <t>89117132R</t>
  </si>
  <si>
    <t>Montáž sestavy instalační pro vodoměry</t>
  </si>
  <si>
    <t>-1036078224</t>
  </si>
  <si>
    <t>4222155R</t>
  </si>
  <si>
    <t>Instalační sestava pro vodoměry Qn 2,5 - 1¼ × 1¼, stavební délka vodoměru 190 mm</t>
  </si>
  <si>
    <t>-534981344</t>
  </si>
  <si>
    <t>Instalační sestava pro vodoměry Qn 2,5 - 1¼ × 1¼, stavební délka vodoměru 190 mm
na přívodu ventil se šikmým sedlem, na vývodu ventil se zpětnou klapkou a vypuštěním, povolené dle DIN-DVGW</t>
  </si>
  <si>
    <t>891181112</t>
  </si>
  <si>
    <t>Montáž vodovodních šoupátek otevřený výkop DN 40</t>
  </si>
  <si>
    <t>1119512853</t>
  </si>
  <si>
    <t>Montáž vodovodních armatur na potrubí šoupátek nebo klapek uzavíracích v otevřeném výkopu nebo v šachtách s osazením zemní soupravy (bez poklopů) DN 40</t>
  </si>
  <si>
    <t>https://podminky.urs.cz/item/CS_URS_2023_02/891181112</t>
  </si>
  <si>
    <t>4222130R</t>
  </si>
  <si>
    <t>Šoupátko pitná voda litina, měkce těsnící PN10/16, s vnitřním a vnějším závitem 5/4"</t>
  </si>
  <si>
    <t>1472510389</t>
  </si>
  <si>
    <t>Těleso: tvárná litina EN-GJS-400-15 (GGG-40)
Víko, klín: kovaná mosaz
Vřeteno: korozivzdorná ocel 1.4021 (13% Cr)
Klín: celopogumován antibakteriální pryží EPDM
Těsnění: antibakteriální pryž EPDM
Těžká protikorozní povrchová ochrana v kvalitě GSK
Víko a litinové díly jsou vně i uvnitř chráněny epoxidovým povrstvením</t>
  </si>
  <si>
    <t>42291066R</t>
  </si>
  <si>
    <t>souprava zemní teleskopická - příslušenství šoupátka</t>
  </si>
  <si>
    <t>1600780464</t>
  </si>
  <si>
    <t xml:space="preserve">Vhodné pro zabudování do terénu i vozovek
Teleskopické provedení soupravy umožňuje plynulé přizpůsobení se terénu
Pro zavěšení v plastové nosné desce poklopu
Fixování délky pomocí pružinové brzdy
Nízké ovládací momenty díky použití kluzného uložení ovládací tyče
Jehlanový nástavec, spojka: tvárná litina EN-GJS-400-15 (GGG-40)
Prodlužovací tyč: uhlíková ocel 1.0026
Kolík: korozivzdorná ocel 1.4301 (17% Cr)
Víko, podložka, kryt, ochranné trubky, horní a dolní nosná deska: plast
</t>
  </si>
  <si>
    <t>891249111</t>
  </si>
  <si>
    <t>Montáž navrtávacích pasů na potrubí z jakýchkoli trub DN 80</t>
  </si>
  <si>
    <t>1571090759</t>
  </si>
  <si>
    <t>Montáž vodovodních armatur na potrubí navrtávacích pasů s ventilem Jt 1 MPa, na potrubí z trub litinových, ocelových nebo plastických hmot DN 80</t>
  </si>
  <si>
    <t>https://podminky.urs.cz/item/CS_URS_2023_02/891249111</t>
  </si>
  <si>
    <t>42271412R</t>
  </si>
  <si>
    <t>Navrtávací litinový pás pro potrubí PE d90 mm se závitovým napojením bez uzávěru 5/4"</t>
  </si>
  <si>
    <t>-2069526049</t>
  </si>
  <si>
    <t xml:space="preserve">Vnitřní G závit dle ISO 228
PN: 10/16
Medium: Voda
Těleso: tvárná litina EN-GJS-400-15 (GGG-40)
Těsnění: antibakteriální pryž EPDM
Spojovací šrouby: korozivzdorná ocel A2 dle ISO 3506
Těžká protikorozní povrchová ochrana v kvalitě GSK
Litinové díly jsou vně i uvnitř chráněny epoxidovým povrstvením
</t>
  </si>
  <si>
    <t>892233122</t>
  </si>
  <si>
    <t>Proplach a dezinfekce vodovodního potrubí DN od 40 do 70</t>
  </si>
  <si>
    <t>-661007897</t>
  </si>
  <si>
    <t>https://podminky.urs.cz/item/CS_URS_2023_02/892233122</t>
  </si>
  <si>
    <t>892241111</t>
  </si>
  <si>
    <t>Tlaková zkouška vodou potrubí DN do 80</t>
  </si>
  <si>
    <t>-1846736129</t>
  </si>
  <si>
    <t>Tlakové zkoušky vodou na potrubí DN do 80</t>
  </si>
  <si>
    <t>https://podminky.urs.cz/item/CS_URS_2023_02/892241111</t>
  </si>
  <si>
    <t>899401112</t>
  </si>
  <si>
    <t>Osazení poklopů litinových šoupátkových</t>
  </si>
  <si>
    <t>-243431267</t>
  </si>
  <si>
    <t>https://podminky.urs.cz/item/CS_URS_2023_02/899401112</t>
  </si>
  <si>
    <t>42291402R</t>
  </si>
  <si>
    <t>poklop litinový ventilový vč. podkladníá desky</t>
  </si>
  <si>
    <t>-403963568</t>
  </si>
  <si>
    <t>899721111</t>
  </si>
  <si>
    <t>Signalizační vodič DN do 150 mm na potrubí</t>
  </si>
  <si>
    <t>1510839288</t>
  </si>
  <si>
    <t>Signalizační vodič na potrubí DN do 150 mm</t>
  </si>
  <si>
    <t>https://podminky.urs.cz/item/CS_URS_2023_02/899721111</t>
  </si>
  <si>
    <t>26*1,15 'Přepočtené koeficientem množství</t>
  </si>
  <si>
    <t>899722113</t>
  </si>
  <si>
    <t>Krytí potrubí z plastů výstražnou fólií z PVC 34cm</t>
  </si>
  <si>
    <t>2029439561</t>
  </si>
  <si>
    <t>Krytí potrubí z plastů výstražnou fólií z PVC šířky 34 cm</t>
  </si>
  <si>
    <t>https://podminky.urs.cz/item/CS_URS_2023_02/899722113</t>
  </si>
  <si>
    <t>89342010R</t>
  </si>
  <si>
    <t xml:space="preserve">Osazení vodoměrné šachty z betonových prefabrikovaných dílců pojížděné pl do 2,5 m2 - komplet viz. výkres č. IO-03.10  </t>
  </si>
  <si>
    <t>-1584044010</t>
  </si>
  <si>
    <t>5922445R</t>
  </si>
  <si>
    <t xml:space="preserve">Vodoměrná šachta z betonových prefabrikovaných dílců - komplet viz. výkres č. IO-03.10  </t>
  </si>
  <si>
    <t>1671165363</t>
  </si>
  <si>
    <t xml:space="preserve">Vodoměrná šachta z betonových prefabrikovaných dílců a to vč.:
 - vodoměrná šachta 90/120/160 cm B125 dno
 - strop na Vodoměrnou šachtu 90/120 700x700
 - komínek 700x700x250 s kaps. stupadlem
 - Poklop B125 700x700 litinový
 - vývrt s těsněním na PE25 - 63 mm x 4 
 - žebřík nerezový s výsuvnými štěříny 1,0 ks 25 kg
Kompletní dodávka viz. výkres č. IO-03.10  
</t>
  </si>
  <si>
    <t>998276101</t>
  </si>
  <si>
    <t>1455914752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</si>
  <si>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</si>
  <si>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</si>
  <si>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IO-03d - Areálový rozvod vody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</si>
  <si>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IO-01-05.02 SITUACE INŽENÝRSKÝCH SÍTÍ IO-03.01	TECHNICKÁ ZPRÁVA – KANALIZACE A VODOVOD IO-03.07	PODÉLNÝ PROFIL VODOVODNÍ PŘÍPOJKY IO-03.08	VZOROVÝ PŘÍČNÝ ŘEZ ULOŽENÍ VODOVODNÍHO POTRUBÍ IO-03.09	KLADEČSKÝ PLÁN VODOVODNÍ PŘÍPOJKY</t>
  </si>
  <si>
    <t>-417683024</t>
  </si>
  <si>
    <t>1752369419</t>
  </si>
  <si>
    <t>1567175579</t>
  </si>
  <si>
    <t>2*((1.64+1.3)/2)*0.6</t>
  </si>
  <si>
    <t>132251101</t>
  </si>
  <si>
    <t>Hloubení rýh nezapažených š do 800 mm v hornině třídy těžitelnosti I skupiny 3 objem do 20 m3 strojně</t>
  </si>
  <si>
    <t>-1905008240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</si>
  <si>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</si>
  <si>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</si>
  <si>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13.6*((1.64+1.3)/2)*0.6</t>
  </si>
  <si>
    <t>-1.764</t>
  </si>
  <si>
    <t>1195672053</t>
  </si>
  <si>
    <t>1,764+10,231</t>
  </si>
  <si>
    <t>-8,405</t>
  </si>
  <si>
    <t>1079874604</t>
  </si>
  <si>
    <t>3,59*4 'Přepočtené koeficientem množství</t>
  </si>
  <si>
    <t>-1526135279</t>
  </si>
  <si>
    <t>3,59*2,1 'Přepočtené koeficientem množství</t>
  </si>
  <si>
    <t>2056868146</t>
  </si>
  <si>
    <t>-0,816-2,774</t>
  </si>
  <si>
    <t>-2106284216</t>
  </si>
  <si>
    <t>13.6*0.340*0.6</t>
  </si>
  <si>
    <t>-986497068</t>
  </si>
  <si>
    <t>2,774*1,89 'Přepočtené koeficientem množství</t>
  </si>
  <si>
    <t>2118894942</t>
  </si>
  <si>
    <t>13.6*0.6*0.1</t>
  </si>
  <si>
    <t>1272481419</t>
  </si>
  <si>
    <t>0,816*1,89 'Přepočtené koeficientem množství</t>
  </si>
  <si>
    <t>119297332</t>
  </si>
  <si>
    <t>-1178602475</t>
  </si>
  <si>
    <t>437697395</t>
  </si>
  <si>
    <t>13.6+1.3</t>
  </si>
  <si>
    <t>1919936261</t>
  </si>
  <si>
    <t>14,9*1,015 'Přepočtené koeficientem množství</t>
  </si>
  <si>
    <t>552752023</t>
  </si>
  <si>
    <t>2132028333</t>
  </si>
  <si>
    <t>877171112</t>
  </si>
  <si>
    <t>Montáž elektrokolen 90° na vodovodním potrubí z PE trub d 40</t>
  </si>
  <si>
    <t>-598731804</t>
  </si>
  <si>
    <t>Montáž tvarovek na vodovodním plastovém potrubí z polyetylenu PE 100 elektrotvarovek SDR 11/PN16 kolen 90° d 40</t>
  </si>
  <si>
    <t>https://podminky.urs.cz/item/CS_URS_2023_02/877171112</t>
  </si>
  <si>
    <t>28653053</t>
  </si>
  <si>
    <t>elektrokoleno 90° PE 100 D 40mm</t>
  </si>
  <si>
    <t>683270073</t>
  </si>
  <si>
    <t>-1369623972</t>
  </si>
  <si>
    <t>1153102252</t>
  </si>
  <si>
    <t>-1469726428</t>
  </si>
  <si>
    <t>13,6*1,15 'Přepočtené koeficientem množství</t>
  </si>
  <si>
    <t>-1713489538</t>
  </si>
  <si>
    <t>-144377800</t>
  </si>
  <si>
    <t>27039094</t>
  </si>
  <si>
    <t>-557331976</t>
  </si>
  <si>
    <t>-983080468</t>
  </si>
  <si>
    <t>IO-04 - Přípojka NN a SLP</t>
  </si>
  <si>
    <t>IO-04a - Přípojka NN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</si>
  <si>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IO-01-05.00 SITUACE INŽENÝRSKÝCH OBJEKTŮ IO-01-05.02 SITUACE INŽENÝRSKÝCH SÍTÍ IO-04.01	TECHNICKÁ ZPRÁVA – NN A SLP IO-04.02	VZOROVÝ PŘÍČNÝ ŘEZ ULOŽENÍ SLP A NN VEDENÍ</t>
  </si>
  <si>
    <t xml:space="preserve">    46-M - Zemní práce při extr.mont.pracích</t>
  </si>
  <si>
    <t>741110003</t>
  </si>
  <si>
    <t>Montáž trubka plastová tuhá D přes 35 mm uložená pevně</t>
  </si>
  <si>
    <t>1454003988</t>
  </si>
  <si>
    <t>Montáž trubek elektroinstalačních s nasunutím nebo našroubováním do krabic plastových tuhých, uložených pevně, vnější Ø přes 35 mm</t>
  </si>
  <si>
    <t>https://podminky.urs.cz/item/CS_URS_2023_01/741110003</t>
  </si>
  <si>
    <t>1684966535</t>
  </si>
  <si>
    <t>741122024</t>
  </si>
  <si>
    <t>Montáž kabel Cu bez ukončení uložený pod omítku plný kulatý 4x10 mm2 (např. CYKY)</t>
  </si>
  <si>
    <t>-1286352980</t>
  </si>
  <si>
    <t>Montáž kabelů měděných bez ukončení uložených pod omítku plných kulatých (např. CYKY), počtu a průřezu žil 4x10 mm2</t>
  </si>
  <si>
    <t>https://podminky.urs.cz/item/CS_URS_2023_01/741122024</t>
  </si>
  <si>
    <t>34111076</t>
  </si>
  <si>
    <t>kabel instalační jádro Cu plné izolace PVC plášť PVC 450/750V (CYKY) 4x10mm2</t>
  </si>
  <si>
    <t>-17852022</t>
  </si>
  <si>
    <t>-828293101</t>
  </si>
  <si>
    <t>1338265175</t>
  </si>
  <si>
    <t>741122134</t>
  </si>
  <si>
    <t>Montáž kabel Cu plný kulatý žíla 4x16 až 25 mm2 zatažený v trubkách (např. CYKY)</t>
  </si>
  <si>
    <t>681098378</t>
  </si>
  <si>
    <t>Montáž kabelů měděných bez ukončení uložených v trubkách zatažených plných kulatých nebo bezhalogenových (např. CYKY) počtu a průřezu žil 4x16 až 25 mm2</t>
  </si>
  <si>
    <t>https://podminky.urs.cz/item/CS_URS_2023_01/741122134</t>
  </si>
  <si>
    <t>34111610</t>
  </si>
  <si>
    <t>kabel silový jádro Cu izolace PVC plášť PVC 0,6/1kV (1-CYKY) 4x25mm2</t>
  </si>
  <si>
    <t>40555458</t>
  </si>
  <si>
    <t>821385905</t>
  </si>
  <si>
    <t>https://podminky.urs.cz/item/CS_URS_2023_01/741132132</t>
  </si>
  <si>
    <t>-1189069216</t>
  </si>
  <si>
    <t>https://podminky.urs.cz/item/CS_URS_2023_01/741132134</t>
  </si>
  <si>
    <t>1196131749</t>
  </si>
  <si>
    <t>https://podminky.urs.cz/item/CS_URS_2023_01/741132145</t>
  </si>
  <si>
    <t>Celková prohlídka elektrického rozvodu a zařízení přes 100 000 do 500 000,- Kč</t>
  </si>
  <si>
    <t>1718727592</t>
  </si>
  <si>
    <t>46-M</t>
  </si>
  <si>
    <t>Zemní práce při extr.mont.pracích</t>
  </si>
  <si>
    <t>460010025</t>
  </si>
  <si>
    <t>Vytyčení trasy inženýrských sítí v zastavěném prostoru</t>
  </si>
  <si>
    <t>km</t>
  </si>
  <si>
    <t>-1317447360</t>
  </si>
  <si>
    <t>Vytyčení trasy inženýrských sítí v zastavěném prostoru</t>
  </si>
  <si>
    <t>https://podminky.urs.cz/item/CS_URS_2023_01/460010025</t>
  </si>
  <si>
    <t>460171272</t>
  </si>
  <si>
    <t>Hloubení kabelových nezapažených rýh strojně š 50 cm hl 80 cm v hornině tř I skupiny 3</t>
  </si>
  <si>
    <t>1714254028</t>
  </si>
  <si>
    <t>Hloubení nezapažených kabelových rýh strojně včetně urovnání dna s přemístěním výkopku do vzdálenosti 3 m od okraje jámy nebo s naložením na dopravní prostředek šířky 50 cm hloubky 80 cm v hornině třídy těžitelnosti I skupiny 3</t>
  </si>
  <si>
    <t>https://podminky.urs.cz/item/CS_URS_2023_02/460171272</t>
  </si>
  <si>
    <t>460291111</t>
  </si>
  <si>
    <t>Vodorovné přemístění horniny jakékoliv třídy nošením při elektromontážích do 10 m</t>
  </si>
  <si>
    <t>2119845903</t>
  </si>
  <si>
    <t>Vodorovné přemístění (odvoz) horniny nošením s vyprázdněním nádoby na hromady nebo do dopravního prostředku jakékoliv horniny na vzdálenost do 10 m</t>
  </si>
  <si>
    <t>https://podminky.urs.cz/item/CS_URS_2023_01/460291111</t>
  </si>
  <si>
    <t>30*0,5*0,8</t>
  </si>
  <si>
    <t>460361121</t>
  </si>
  <si>
    <t>Poplatek za uložení zeminy na recyklační skládce (skládkovné) kód odpadu 17 05 04</t>
  </si>
  <si>
    <t>-641150279</t>
  </si>
  <si>
    <t>Poplatek (skládkovné) za uložení zeminy na recyklační skládce zatříděné do Katalogu odpadů pod kódem 17 05 04</t>
  </si>
  <si>
    <t>https://podminky.urs.cz/item/CS_URS_2023_01/460361121</t>
  </si>
  <si>
    <t>30*0,2*0,5</t>
  </si>
  <si>
    <t>3*2,1 'Přepočtené koeficientem množství</t>
  </si>
  <si>
    <t>460451282</t>
  </si>
  <si>
    <t>Zásyp kabelových rýh strojně se zhutněním š 50 cm hl 80 cm z horniny tř I skupiny 3</t>
  </si>
  <si>
    <t>751062509</t>
  </si>
  <si>
    <t>Zásyp kabelových rýh strojně s přemístěním sypaniny ze vzdálenosti do 10 m, s uložením výkopku ve vrstvách včetně zhutnění a urovnání povrchu šířky 50 cm hloubky 80 cm z horniny třídy těžitelnosti I skupiny 3</t>
  </si>
  <si>
    <t>https://podminky.urs.cz/item/CS_URS_2023_01/460451282</t>
  </si>
  <si>
    <t>460661111</t>
  </si>
  <si>
    <t>Kabelové lože z písku pro kabely nn bez zakrytí š lože do 35 cm</t>
  </si>
  <si>
    <t>-629937234</t>
  </si>
  <si>
    <t>Kabelové lože z písku včetně podsypu, zhutnění a urovnání povrchu pro kabely nn bez zakrytí, šířky do 35 cm</t>
  </si>
  <si>
    <t>https://podminky.urs.cz/item/CS_URS_2023_01/460661111</t>
  </si>
  <si>
    <t>460671112</t>
  </si>
  <si>
    <t>Výstražná fólie pro krytí kabelů šířky 25 cm</t>
  </si>
  <si>
    <t>-926211405</t>
  </si>
  <si>
    <t>Výstražná fólie z PVC pro krytí kabelů včetně vyrovnání povrchu rýhy, rozvinutí a uložení fólie šířky do 25 cm</t>
  </si>
  <si>
    <t>https://podminky.urs.cz/item/CS_URS_2023_01/460671112</t>
  </si>
  <si>
    <t>JTA.0013703.URS</t>
  </si>
  <si>
    <t>EXTRUNET - výstražná fólie z polyethylenu šíře 33cm s potiskem</t>
  </si>
  <si>
    <t>-1581576732</t>
  </si>
  <si>
    <t>469981211</t>
  </si>
  <si>
    <t>Příplatek k přesunu hmot pro pomocné stavební práce při elektromotážích ZKD 1000 m</t>
  </si>
  <si>
    <t>-1526481618</t>
  </si>
  <si>
    <t>Přesun hmot pro pomocné stavební práce při elektromontážích Příplatek k ceně za zvětšený přesun přes vymezenou největší dopravní vzdálenost za každých dalších i započatých 1000 m</t>
  </si>
  <si>
    <t>https://podminky.urs.cz/item/CS_URS_2023_01/469981211</t>
  </si>
  <si>
    <t>6,3</t>
  </si>
  <si>
    <t>6,3*14 'Přepočtené koeficientem množství</t>
  </si>
  <si>
    <t>460905141</t>
  </si>
  <si>
    <t>Montáž kompaktního plastového pilíře pro rozvod nn samostatého š přes 75 do 100 cm (např. SR401, SD622, ER222)</t>
  </si>
  <si>
    <t>-705019260</t>
  </si>
  <si>
    <t>Montáž kompaktního plastového pilíře pro rozvod nn samostatného šířky přes 75 do 100 cm (např. SR401, SD622, ER222)</t>
  </si>
  <si>
    <t>https://podminky.urs.cz/item/CS_URS_2023_01/460905141</t>
  </si>
  <si>
    <t>35711671</t>
  </si>
  <si>
    <t>skříň rozváděče elektroměrového pro přímé měření kompaktní pilíř celoplastové provedení pro 1x dvousazbový třífázový elektroměr a spínací prvek sazby přístroje na elektroměrové desce s plombovatelným krytem jističů (ER212/NKP7P)</t>
  </si>
  <si>
    <t>-529719339</t>
  </si>
  <si>
    <t>469981111</t>
  </si>
  <si>
    <t>Přesun hmot pro pomocné stavební práce při elektromotážích</t>
  </si>
  <si>
    <t>2046580783</t>
  </si>
  <si>
    <t>Přesun hmot pro pomocné stavební práce při elektromontážích dopravní vzdálenost do 1 000 m</t>
  </si>
  <si>
    <t>https://podminky.urs.cz/item/CS_URS_2023_01/469981111</t>
  </si>
  <si>
    <t>IO-04b - Přípojka SLP-ROWANet</t>
  </si>
  <si>
    <t>-503209265</t>
  </si>
  <si>
    <t xml:space="preserve">trubka elektroinstalační HDPE tuhá  D 33/40mm</t>
  </si>
  <si>
    <t>1332231707</t>
  </si>
  <si>
    <t>X741110003.1</t>
  </si>
  <si>
    <t>Montáž mikrotrubičky, zafouknutí do HDPE pr. 40</t>
  </si>
  <si>
    <t>291401272</t>
  </si>
  <si>
    <t>34571828</t>
  </si>
  <si>
    <t>mikrotrubička HDPE zemní zodolněná vnitřní lubrikační vrstva D 12/8mm</t>
  </si>
  <si>
    <t>1581257703</t>
  </si>
  <si>
    <t>X741110003</t>
  </si>
  <si>
    <t xml:space="preserve">Montáž zemní šachty </t>
  </si>
  <si>
    <t>1003730903</t>
  </si>
  <si>
    <t>X34571360</t>
  </si>
  <si>
    <t>Zemní šachtice 670 x 490mm s pojezdovým ocelovovím víkem, včetně štěrkového lože a obsypu</t>
  </si>
  <si>
    <t>1250434217</t>
  </si>
  <si>
    <t>741810001</t>
  </si>
  <si>
    <t>Celková prohlídka elektrického rozvodu a zařízení do 100 000,- Kč</t>
  </si>
  <si>
    <t>-1580929130</t>
  </si>
  <si>
    <t>Zkoušky a prohlídky elektrických rozvodů a zařízení celková prohlídka a vyhotovení revizní zprávy pro objem montážních prací do 100 tis. Kč</t>
  </si>
  <si>
    <t>https://podminky.urs.cz/item/CS_URS_2023_02/741810001</t>
  </si>
  <si>
    <t>1355140282</t>
  </si>
  <si>
    <t>460161172</t>
  </si>
  <si>
    <t>Hloubení kabelových rýh ručně š 35 cm hl 80 cm v hornině tř I skupiny 3</t>
  </si>
  <si>
    <t>1742264626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</si>
  <si>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</si>
  <si>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https://podminky.urs.cz/item/CS_URS_2023_01/460161172</t>
  </si>
  <si>
    <t>460171172</t>
  </si>
  <si>
    <t>Hloubení kabelových nezapažených rýh strojně š 35 cm hl 80 cm v hornině tř I skupiny 3</t>
  </si>
  <si>
    <t>-1901600240</t>
  </si>
  <si>
    <t>Hloubení nezapažených kabelových rýh strojně včetně urovnání dna s přemístěním výkopku do vzdálenosti 3 m od okraje jámy nebo s naložením na dopravní prostředek šířky 35 cm hloubky 80 cm v hornině třídy těžitelnosti I skupiny 3</t>
  </si>
  <si>
    <t>https://podminky.urs.cz/item/CS_URS_2023_01/460171172</t>
  </si>
  <si>
    <t>1849351027</t>
  </si>
  <si>
    <t>100*0,35*0,8</t>
  </si>
  <si>
    <t>1571114540</t>
  </si>
  <si>
    <t>100*0,2*0,35</t>
  </si>
  <si>
    <t>7*2,1 'Přepočtené koeficientem množství</t>
  </si>
  <si>
    <t>460451182</t>
  </si>
  <si>
    <t>Zásyp kabelových rýh strojně se zhutněním š 35 cm hl 80 cm z horniny tř I skupiny 3</t>
  </si>
  <si>
    <t>-1396748804</t>
  </si>
  <si>
    <t>Zásyp kabelových rýh strojně s přemístěním sypaniny ze vzdálenosti do 10 m, s uložením výkopku ve vrstvách včetně zhutnění a urovnání povrchu šířky 35 cm hloubky 80 cm z horniny třídy těžitelnosti I skupiny 3</t>
  </si>
  <si>
    <t>https://podminky.urs.cz/item/CS_URS_2023_01/460451182</t>
  </si>
  <si>
    <t>1181470798</t>
  </si>
  <si>
    <t>-938071807</t>
  </si>
  <si>
    <t>1234868998</t>
  </si>
  <si>
    <t>-1118838216</t>
  </si>
  <si>
    <t>-375349381</t>
  </si>
  <si>
    <t>14,7</t>
  </si>
  <si>
    <t>14,7*14 'Přepočtené koeficientem množství</t>
  </si>
  <si>
    <t>SEZNAM FIGUR</t>
  </si>
  <si>
    <t>Výměra</t>
  </si>
  <si>
    <t xml:space="preserve"> SO-01/ 01_01</t>
  </si>
  <si>
    <t>38,18+9,76+9,76+30,20</t>
  </si>
  <si>
    <t>Použití figury:</t>
  </si>
  <si>
    <t>16,24+16,18</t>
  </si>
  <si>
    <t>2,17+3,23+2,84+2,17+3,23+2,84</t>
  </si>
  <si>
    <t>19,95+11,21</t>
  </si>
  <si>
    <t>5,44+11,89+6,56+35,76+35,73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</si>
</sst>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43" fillId="0" borderId="0" xfId="0" applyFont="1" applyAlignment="1" applyProtection="1">
      <alignment vertical="center" wrapText="1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/>
    </xf>
    <xf numFmtId="167" fontId="44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4" TargetMode="External" /><Relationship Id="rId2" Type="http://schemas.openxmlformats.org/officeDocument/2006/relationships/hyperlink" Target="https://podminky.urs.cz/item/CS_URS_2023_02/131351104" TargetMode="External" /><Relationship Id="rId3" Type="http://schemas.openxmlformats.org/officeDocument/2006/relationships/hyperlink" Target="https://podminky.urs.cz/item/CS_URS_2023_02/131451104" TargetMode="External" /><Relationship Id="rId4" Type="http://schemas.openxmlformats.org/officeDocument/2006/relationships/hyperlink" Target="https://podminky.urs.cz/item/CS_URS_2023_02/132251104" TargetMode="External" /><Relationship Id="rId5" Type="http://schemas.openxmlformats.org/officeDocument/2006/relationships/hyperlink" Target="https://podminky.urs.cz/item/CS_URS_2023_02/132351104" TargetMode="External" /><Relationship Id="rId6" Type="http://schemas.openxmlformats.org/officeDocument/2006/relationships/hyperlink" Target="https://podminky.urs.cz/item/CS_URS_2023_02/132451104" TargetMode="External" /><Relationship Id="rId7" Type="http://schemas.openxmlformats.org/officeDocument/2006/relationships/hyperlink" Target="https://podminky.urs.cz/item/CS_URS_2023_02/131111323" TargetMode="External" /><Relationship Id="rId8" Type="http://schemas.openxmlformats.org/officeDocument/2006/relationships/hyperlink" Target="https://podminky.urs.cz/item/CS_URS_2023_02/162251102" TargetMode="External" /><Relationship Id="rId9" Type="http://schemas.openxmlformats.org/officeDocument/2006/relationships/hyperlink" Target="https://podminky.urs.cz/item/CS_URS_2023_02/171251201" TargetMode="External" /><Relationship Id="rId10" Type="http://schemas.openxmlformats.org/officeDocument/2006/relationships/hyperlink" Target="https://podminky.urs.cz/item/CS_URS_2023_02/167151101" TargetMode="External" /><Relationship Id="rId11" Type="http://schemas.openxmlformats.org/officeDocument/2006/relationships/hyperlink" Target="https://podminky.urs.cz/item/CS_URS_2023_02/162251102" TargetMode="External" /><Relationship Id="rId12" Type="http://schemas.openxmlformats.org/officeDocument/2006/relationships/hyperlink" Target="https://podminky.urs.cz/item/CS_URS_2023_02/162251122" TargetMode="External" /><Relationship Id="rId13" Type="http://schemas.openxmlformats.org/officeDocument/2006/relationships/hyperlink" Target="https://podminky.urs.cz/item/CS_URS_2023_02/171251201" TargetMode="External" /><Relationship Id="rId14" Type="http://schemas.openxmlformats.org/officeDocument/2006/relationships/hyperlink" Target="https://podminky.urs.cz/item/CS_URS_2023_02/167151102" TargetMode="External" /><Relationship Id="rId15" Type="http://schemas.openxmlformats.org/officeDocument/2006/relationships/hyperlink" Target="https://podminky.urs.cz/item/CS_URS_2023_02/162251122" TargetMode="External" /><Relationship Id="rId16" Type="http://schemas.openxmlformats.org/officeDocument/2006/relationships/hyperlink" Target="https://podminky.urs.cz/item/CS_URS_2023_02/162751117" TargetMode="External" /><Relationship Id="rId17" Type="http://schemas.openxmlformats.org/officeDocument/2006/relationships/hyperlink" Target="https://podminky.urs.cz/item/CS_URS_2023_02/162751119" TargetMode="External" /><Relationship Id="rId18" Type="http://schemas.openxmlformats.org/officeDocument/2006/relationships/hyperlink" Target="https://podminky.urs.cz/item/CS_URS_2023_02/162751137" TargetMode="External" /><Relationship Id="rId19" Type="http://schemas.openxmlformats.org/officeDocument/2006/relationships/hyperlink" Target="https://podminky.urs.cz/item/CS_URS_2023_02/162751139" TargetMode="External" /><Relationship Id="rId20" Type="http://schemas.openxmlformats.org/officeDocument/2006/relationships/hyperlink" Target="https://podminky.urs.cz/item/CS_URS_2023_02/171201231" TargetMode="External" /><Relationship Id="rId21" Type="http://schemas.openxmlformats.org/officeDocument/2006/relationships/hyperlink" Target="https://podminky.urs.cz/item/CS_URS_2023_02/174111101" TargetMode="External" /><Relationship Id="rId22" Type="http://schemas.openxmlformats.org/officeDocument/2006/relationships/hyperlink" Target="https://podminky.urs.cz/item/CS_URS_2023_02/171151103" TargetMode="External" /><Relationship Id="rId23" Type="http://schemas.openxmlformats.org/officeDocument/2006/relationships/hyperlink" Target="https://podminky.urs.cz/item/CS_URS_2023_02/181951114" TargetMode="External" /><Relationship Id="rId24" Type="http://schemas.openxmlformats.org/officeDocument/2006/relationships/hyperlink" Target="https://podminky.urs.cz/item/CS_URS_2023_02/218111113" TargetMode="External" /><Relationship Id="rId25" Type="http://schemas.openxmlformats.org/officeDocument/2006/relationships/hyperlink" Target="https://podminky.urs.cz/item/CS_URS_2023_02/218111123" TargetMode="External" /><Relationship Id="rId26" Type="http://schemas.openxmlformats.org/officeDocument/2006/relationships/hyperlink" Target="https://podminky.urs.cz/item/CS_URS_2023_02/218121113" TargetMode="External" /><Relationship Id="rId27" Type="http://schemas.openxmlformats.org/officeDocument/2006/relationships/hyperlink" Target="https://podminky.urs.cz/item/CS_URS_2023_02/213141111" TargetMode="External" /><Relationship Id="rId28" Type="http://schemas.openxmlformats.org/officeDocument/2006/relationships/hyperlink" Target="https://podminky.urs.cz/item/CS_URS_2023_02/271532212" TargetMode="External" /><Relationship Id="rId29" Type="http://schemas.openxmlformats.org/officeDocument/2006/relationships/hyperlink" Target="https://podminky.urs.cz/item/CS_URS_2023_02/273313611" TargetMode="External" /><Relationship Id="rId30" Type="http://schemas.openxmlformats.org/officeDocument/2006/relationships/hyperlink" Target="https://podminky.urs.cz/item/CS_URS_2023_02/273321411" TargetMode="External" /><Relationship Id="rId31" Type="http://schemas.openxmlformats.org/officeDocument/2006/relationships/hyperlink" Target="https://podminky.urs.cz/item/CS_URS_2023_02/273351121" TargetMode="External" /><Relationship Id="rId32" Type="http://schemas.openxmlformats.org/officeDocument/2006/relationships/hyperlink" Target="https://podminky.urs.cz/item/CS_URS_2023_02/273351122" TargetMode="External" /><Relationship Id="rId33" Type="http://schemas.openxmlformats.org/officeDocument/2006/relationships/hyperlink" Target="https://podminky.urs.cz/item/CS_URS_2023_02/273362021" TargetMode="External" /><Relationship Id="rId34" Type="http://schemas.openxmlformats.org/officeDocument/2006/relationships/hyperlink" Target="https://podminky.urs.cz/item/CS_URS_2023_02/274313611" TargetMode="External" /><Relationship Id="rId35" Type="http://schemas.openxmlformats.org/officeDocument/2006/relationships/hyperlink" Target="https://podminky.urs.cz/item/CS_URS_2023_02/274351121" TargetMode="External" /><Relationship Id="rId36" Type="http://schemas.openxmlformats.org/officeDocument/2006/relationships/hyperlink" Target="https://podminky.urs.cz/item/CS_URS_2023_02/274351122" TargetMode="External" /><Relationship Id="rId37" Type="http://schemas.openxmlformats.org/officeDocument/2006/relationships/hyperlink" Target="https://podminky.urs.cz/item/CS_URS_2023_02/275313711" TargetMode="External" /><Relationship Id="rId38" Type="http://schemas.openxmlformats.org/officeDocument/2006/relationships/hyperlink" Target="https://podminky.urs.cz/item/CS_URS_2023_02/274353121" TargetMode="External" /><Relationship Id="rId39" Type="http://schemas.openxmlformats.org/officeDocument/2006/relationships/hyperlink" Target="https://podminky.urs.cz/item/CS_URS_2023_02/274353122" TargetMode="External" /><Relationship Id="rId40" Type="http://schemas.openxmlformats.org/officeDocument/2006/relationships/hyperlink" Target="https://podminky.urs.cz/item/CS_URS_2023_02/274353131" TargetMode="External" /><Relationship Id="rId41" Type="http://schemas.openxmlformats.org/officeDocument/2006/relationships/hyperlink" Target="https://podminky.urs.cz/item/CS_URS_2023_02/274361821" TargetMode="External" /><Relationship Id="rId42" Type="http://schemas.openxmlformats.org/officeDocument/2006/relationships/hyperlink" Target="https://podminky.urs.cz/item/CS_URS_2023_02/279113144" TargetMode="External" /><Relationship Id="rId43" Type="http://schemas.openxmlformats.org/officeDocument/2006/relationships/hyperlink" Target="https://podminky.urs.cz/item/CS_URS_2023_02/279113145" TargetMode="External" /><Relationship Id="rId44" Type="http://schemas.openxmlformats.org/officeDocument/2006/relationships/hyperlink" Target="https://podminky.urs.cz/item/CS_URS_2023_02/279361821" TargetMode="External" /><Relationship Id="rId45" Type="http://schemas.openxmlformats.org/officeDocument/2006/relationships/hyperlink" Target="https://podminky.urs.cz/item/CS_URS_2023_02/311238652" TargetMode="External" /><Relationship Id="rId46" Type="http://schemas.openxmlformats.org/officeDocument/2006/relationships/hyperlink" Target="https://podminky.urs.cz/item/CS_URS_2023_02/311238939" TargetMode="External" /><Relationship Id="rId47" Type="http://schemas.openxmlformats.org/officeDocument/2006/relationships/hyperlink" Target="https://podminky.urs.cz/item/CS_URS_2023_02/311238656" TargetMode="External" /><Relationship Id="rId48" Type="http://schemas.openxmlformats.org/officeDocument/2006/relationships/hyperlink" Target="https://podminky.urs.cz/item/CS_URS_2023_02/311238967" TargetMode="External" /><Relationship Id="rId49" Type="http://schemas.openxmlformats.org/officeDocument/2006/relationships/hyperlink" Target="https://podminky.urs.cz/item/CS_URS_2023_02/311238650" TargetMode="External" /><Relationship Id="rId50" Type="http://schemas.openxmlformats.org/officeDocument/2006/relationships/hyperlink" Target="https://podminky.urs.cz/item/CS_URS_2023_02/311238937" TargetMode="External" /><Relationship Id="rId51" Type="http://schemas.openxmlformats.org/officeDocument/2006/relationships/hyperlink" Target="https://podminky.urs.cz/item/CS_URS_2023_02/311238967" TargetMode="External" /><Relationship Id="rId52" Type="http://schemas.openxmlformats.org/officeDocument/2006/relationships/hyperlink" Target="https://podminky.urs.cz/item/CS_URS_2023_02/311235161" TargetMode="External" /><Relationship Id="rId53" Type="http://schemas.openxmlformats.org/officeDocument/2006/relationships/hyperlink" Target="https://podminky.urs.cz/item/CS_URS_2023_02/311238937" TargetMode="External" /><Relationship Id="rId54" Type="http://schemas.openxmlformats.org/officeDocument/2006/relationships/hyperlink" Target="https://podminky.urs.cz/item/CS_URS_2023_02/311238933" TargetMode="External" /><Relationship Id="rId55" Type="http://schemas.openxmlformats.org/officeDocument/2006/relationships/hyperlink" Target="https://podminky.urs.cz/item/CS_URS_2023_02/311238912" TargetMode="External" /><Relationship Id="rId56" Type="http://schemas.openxmlformats.org/officeDocument/2006/relationships/hyperlink" Target="https://podminky.urs.cz/item/CS_URS_2023_02/317121101" TargetMode="External" /><Relationship Id="rId57" Type="http://schemas.openxmlformats.org/officeDocument/2006/relationships/hyperlink" Target="https://podminky.urs.cz/item/CS_URS_2023_02/317168012" TargetMode="External" /><Relationship Id="rId58" Type="http://schemas.openxmlformats.org/officeDocument/2006/relationships/hyperlink" Target="https://podminky.urs.cz/item/CS_URS_2023_02/317168021" TargetMode="External" /><Relationship Id="rId59" Type="http://schemas.openxmlformats.org/officeDocument/2006/relationships/hyperlink" Target="https://podminky.urs.cz/item/CS_URS_2023_02/317168022" TargetMode="External" /><Relationship Id="rId60" Type="http://schemas.openxmlformats.org/officeDocument/2006/relationships/hyperlink" Target="https://podminky.urs.cz/item/CS_URS_2023_02/317168051" TargetMode="External" /><Relationship Id="rId61" Type="http://schemas.openxmlformats.org/officeDocument/2006/relationships/hyperlink" Target="https://podminky.urs.cz/item/CS_URS_2023_02/317168052" TargetMode="External" /><Relationship Id="rId62" Type="http://schemas.openxmlformats.org/officeDocument/2006/relationships/hyperlink" Target="https://podminky.urs.cz/item/CS_URS_2023_02/317168053" TargetMode="External" /><Relationship Id="rId63" Type="http://schemas.openxmlformats.org/officeDocument/2006/relationships/hyperlink" Target="https://podminky.urs.cz/item/CS_URS_2023_02/317168054" TargetMode="External" /><Relationship Id="rId64" Type="http://schemas.openxmlformats.org/officeDocument/2006/relationships/hyperlink" Target="https://podminky.urs.cz/item/CS_URS_2023_02/317168060" TargetMode="External" /><Relationship Id="rId65" Type="http://schemas.openxmlformats.org/officeDocument/2006/relationships/hyperlink" Target="https://podminky.urs.cz/item/CS_URS_2023_02/317168252" TargetMode="External" /><Relationship Id="rId66" Type="http://schemas.openxmlformats.org/officeDocument/2006/relationships/hyperlink" Target="https://podminky.urs.cz/item/CS_URS_2023_02/317321511" TargetMode="External" /><Relationship Id="rId67" Type="http://schemas.openxmlformats.org/officeDocument/2006/relationships/hyperlink" Target="https://podminky.urs.cz/item/CS_URS_2023_02/317351107" TargetMode="External" /><Relationship Id="rId68" Type="http://schemas.openxmlformats.org/officeDocument/2006/relationships/hyperlink" Target="https://podminky.urs.cz/item/CS_URS_2023_02/317351108" TargetMode="External" /><Relationship Id="rId69" Type="http://schemas.openxmlformats.org/officeDocument/2006/relationships/hyperlink" Target="https://podminky.urs.cz/item/CS_URS_2023_02/317941121" TargetMode="External" /><Relationship Id="rId70" Type="http://schemas.openxmlformats.org/officeDocument/2006/relationships/hyperlink" Target="https://podminky.urs.cz/item/CS_URS_2023_02/317941123" TargetMode="External" /><Relationship Id="rId71" Type="http://schemas.openxmlformats.org/officeDocument/2006/relationships/hyperlink" Target="https://podminky.urs.cz/item/CS_URS_2023_02/317998112" TargetMode="External" /><Relationship Id="rId72" Type="http://schemas.openxmlformats.org/officeDocument/2006/relationships/hyperlink" Target="https://podminky.urs.cz/item/CS_URS_2023_02/317998115" TargetMode="External" /><Relationship Id="rId73" Type="http://schemas.openxmlformats.org/officeDocument/2006/relationships/hyperlink" Target="https://podminky.urs.cz/item/CS_URS_2023_02/317998111" TargetMode="External" /><Relationship Id="rId74" Type="http://schemas.openxmlformats.org/officeDocument/2006/relationships/hyperlink" Target="https://podminky.urs.cz/item/CS_URS_2023_02/342244211" TargetMode="External" /><Relationship Id="rId75" Type="http://schemas.openxmlformats.org/officeDocument/2006/relationships/hyperlink" Target="https://podminky.urs.cz/item/CS_URS_2023_02/342244221" TargetMode="External" /><Relationship Id="rId76" Type="http://schemas.openxmlformats.org/officeDocument/2006/relationships/hyperlink" Target="https://podminky.urs.cz/item/CS_URS_2023_02/342291112" TargetMode="External" /><Relationship Id="rId77" Type="http://schemas.openxmlformats.org/officeDocument/2006/relationships/hyperlink" Target="https://podminky.urs.cz/item/CS_URS_2023_02/342291121" TargetMode="External" /><Relationship Id="rId78" Type="http://schemas.openxmlformats.org/officeDocument/2006/relationships/hyperlink" Target="https://podminky.urs.cz/item/CS_URS_2023_02/346272256" TargetMode="External" /><Relationship Id="rId79" Type="http://schemas.openxmlformats.org/officeDocument/2006/relationships/hyperlink" Target="https://podminky.urs.cz/item/CS_URS_2023_02/380321441" TargetMode="External" /><Relationship Id="rId80" Type="http://schemas.openxmlformats.org/officeDocument/2006/relationships/hyperlink" Target="https://podminky.urs.cz/item/CS_URS_2023_02/380356211" TargetMode="External" /><Relationship Id="rId81" Type="http://schemas.openxmlformats.org/officeDocument/2006/relationships/hyperlink" Target="https://podminky.urs.cz/item/CS_URS_2023_02/380356212" TargetMode="External" /><Relationship Id="rId82" Type="http://schemas.openxmlformats.org/officeDocument/2006/relationships/hyperlink" Target="https://podminky.urs.cz/item/CS_URS_2023_02/380361006" TargetMode="External" /><Relationship Id="rId83" Type="http://schemas.openxmlformats.org/officeDocument/2006/relationships/hyperlink" Target="https://podminky.urs.cz/item/CS_URS_2023_02/389361001" TargetMode="External" /><Relationship Id="rId84" Type="http://schemas.openxmlformats.org/officeDocument/2006/relationships/hyperlink" Target="https://podminky.urs.cz/item/CS_URS_2023_02/389381001" TargetMode="External" /><Relationship Id="rId85" Type="http://schemas.openxmlformats.org/officeDocument/2006/relationships/hyperlink" Target="https://podminky.urs.cz/item/CS_URS_2023_02/389941021" TargetMode="External" /><Relationship Id="rId86" Type="http://schemas.openxmlformats.org/officeDocument/2006/relationships/hyperlink" Target="https://podminky.urs.cz/item/CS_URS_2023_02/411135001" TargetMode="External" /><Relationship Id="rId87" Type="http://schemas.openxmlformats.org/officeDocument/2006/relationships/hyperlink" Target="https://podminky.urs.cz/item/CS_URS_2023_02/411135002" TargetMode="External" /><Relationship Id="rId88" Type="http://schemas.openxmlformats.org/officeDocument/2006/relationships/hyperlink" Target="https://podminky.urs.cz/item/CS_URS_2023_02/411135003" TargetMode="External" /><Relationship Id="rId89" Type="http://schemas.openxmlformats.org/officeDocument/2006/relationships/hyperlink" Target="https://podminky.urs.cz/item/CS_URS_2023_02/417238243" TargetMode="External" /><Relationship Id="rId90" Type="http://schemas.openxmlformats.org/officeDocument/2006/relationships/hyperlink" Target="https://podminky.urs.cz/item/CS_URS_2023_02/417321414" TargetMode="External" /><Relationship Id="rId91" Type="http://schemas.openxmlformats.org/officeDocument/2006/relationships/hyperlink" Target="https://podminky.urs.cz/item/CS_URS_2023_02/417351115" TargetMode="External" /><Relationship Id="rId92" Type="http://schemas.openxmlformats.org/officeDocument/2006/relationships/hyperlink" Target="https://podminky.urs.cz/item/CS_URS_2023_02/417351116" TargetMode="External" /><Relationship Id="rId93" Type="http://schemas.openxmlformats.org/officeDocument/2006/relationships/hyperlink" Target="https://podminky.urs.cz/item/CS_URS_2023_02/417361821" TargetMode="External" /><Relationship Id="rId94" Type="http://schemas.openxmlformats.org/officeDocument/2006/relationships/hyperlink" Target="https://podminky.urs.cz/item/CS_URS_2023_02/611135011" TargetMode="External" /><Relationship Id="rId95" Type="http://schemas.openxmlformats.org/officeDocument/2006/relationships/hyperlink" Target="https://podminky.urs.cz/item/CS_URS_2023_02/611131121" TargetMode="External" /><Relationship Id="rId96" Type="http://schemas.openxmlformats.org/officeDocument/2006/relationships/hyperlink" Target="https://podminky.urs.cz/item/CS_URS_2023_02/611381006" TargetMode="External" /><Relationship Id="rId97" Type="http://schemas.openxmlformats.org/officeDocument/2006/relationships/hyperlink" Target="https://podminky.urs.cz/item/CS_URS_2023_02/612131101" TargetMode="External" /><Relationship Id="rId98" Type="http://schemas.openxmlformats.org/officeDocument/2006/relationships/hyperlink" Target="https://podminky.urs.cz/item/CS_URS_2023_02/612321341" TargetMode="External" /><Relationship Id="rId99" Type="http://schemas.openxmlformats.org/officeDocument/2006/relationships/hyperlink" Target="https://podminky.urs.cz/item/CS_URS_2023_02/612321391" TargetMode="External" /><Relationship Id="rId100" Type="http://schemas.openxmlformats.org/officeDocument/2006/relationships/hyperlink" Target="https://podminky.urs.cz/item/CS_URS_2023_02/612142001" TargetMode="External" /><Relationship Id="rId101" Type="http://schemas.openxmlformats.org/officeDocument/2006/relationships/hyperlink" Target="https://podminky.urs.cz/item/CS_URS_2023_02/612143004" TargetMode="External" /><Relationship Id="rId102" Type="http://schemas.openxmlformats.org/officeDocument/2006/relationships/hyperlink" Target="https://podminky.urs.cz/item/CS_URS_2023_02/619991011" TargetMode="External" /><Relationship Id="rId103" Type="http://schemas.openxmlformats.org/officeDocument/2006/relationships/hyperlink" Target="https://podminky.urs.cz/item/CS_URS_2023_02/622143001" TargetMode="External" /><Relationship Id="rId104" Type="http://schemas.openxmlformats.org/officeDocument/2006/relationships/hyperlink" Target="https://podminky.urs.cz/item/CS_URS_2023_02/622143004" TargetMode="External" /><Relationship Id="rId105" Type="http://schemas.openxmlformats.org/officeDocument/2006/relationships/hyperlink" Target="https://podminky.urs.cz/item/CS_URS_2023_02/622143003" TargetMode="External" /><Relationship Id="rId106" Type="http://schemas.openxmlformats.org/officeDocument/2006/relationships/hyperlink" Target="https://podminky.urs.cz/item/CS_URS_2023_02/622131101" TargetMode="External" /><Relationship Id="rId107" Type="http://schemas.openxmlformats.org/officeDocument/2006/relationships/hyperlink" Target="https://podminky.urs.cz/item/CS_URS_2023_02/622811002" TargetMode="External" /><Relationship Id="rId108" Type="http://schemas.openxmlformats.org/officeDocument/2006/relationships/hyperlink" Target="https://podminky.urs.cz/item/CS_URS_2023_02/622131121" TargetMode="External" /><Relationship Id="rId109" Type="http://schemas.openxmlformats.org/officeDocument/2006/relationships/hyperlink" Target="https://podminky.urs.cz/item/CS_URS_2023_02/622142001" TargetMode="External" /><Relationship Id="rId110" Type="http://schemas.openxmlformats.org/officeDocument/2006/relationships/hyperlink" Target="https://podminky.urs.cz/item/CS_URS_2023_02/622212061" TargetMode="External" /><Relationship Id="rId111" Type="http://schemas.openxmlformats.org/officeDocument/2006/relationships/hyperlink" Target="https://podminky.urs.cz/item/CS_URS_2023_02/622212001" TargetMode="External" /><Relationship Id="rId112" Type="http://schemas.openxmlformats.org/officeDocument/2006/relationships/hyperlink" Target="https://podminky.urs.cz/item/CS_URS_2023_02/622151031" TargetMode="External" /><Relationship Id="rId113" Type="http://schemas.openxmlformats.org/officeDocument/2006/relationships/hyperlink" Target="https://podminky.urs.cz/item/CS_URS_2023_02/622531012" TargetMode="External" /><Relationship Id="rId114" Type="http://schemas.openxmlformats.org/officeDocument/2006/relationships/hyperlink" Target="https://podminky.urs.cz/item/CS_URS_2023_02/622211011" TargetMode="External" /><Relationship Id="rId115" Type="http://schemas.openxmlformats.org/officeDocument/2006/relationships/hyperlink" Target="https://podminky.urs.cz/item/CS_URS_2023_02/629991011" TargetMode="External" /><Relationship Id="rId116" Type="http://schemas.openxmlformats.org/officeDocument/2006/relationships/hyperlink" Target="https://podminky.urs.cz/item/CS_URS_2023_02/631311125" TargetMode="External" /><Relationship Id="rId117" Type="http://schemas.openxmlformats.org/officeDocument/2006/relationships/hyperlink" Target="https://podminky.urs.cz/item/CS_URS_2023_02/631311135" TargetMode="External" /><Relationship Id="rId118" Type="http://schemas.openxmlformats.org/officeDocument/2006/relationships/hyperlink" Target="https://podminky.urs.cz/item/CS_URS_2023_02/631319173" TargetMode="External" /><Relationship Id="rId119" Type="http://schemas.openxmlformats.org/officeDocument/2006/relationships/hyperlink" Target="https://podminky.urs.cz/item/CS_URS_2023_02/631319175" TargetMode="External" /><Relationship Id="rId120" Type="http://schemas.openxmlformats.org/officeDocument/2006/relationships/hyperlink" Target="https://podminky.urs.cz/item/CS_URS_2023_02/631351101" TargetMode="External" /><Relationship Id="rId121" Type="http://schemas.openxmlformats.org/officeDocument/2006/relationships/hyperlink" Target="https://podminky.urs.cz/item/CS_URS_2023_02/631351102" TargetMode="External" /><Relationship Id="rId122" Type="http://schemas.openxmlformats.org/officeDocument/2006/relationships/hyperlink" Target="https://podminky.urs.cz/item/CS_URS_2023_02/631362021" TargetMode="External" /><Relationship Id="rId123" Type="http://schemas.openxmlformats.org/officeDocument/2006/relationships/hyperlink" Target="https://podminky.urs.cz/item/CS_URS_2023_02/632451254" TargetMode="External" /><Relationship Id="rId124" Type="http://schemas.openxmlformats.org/officeDocument/2006/relationships/hyperlink" Target="https://podminky.urs.cz/item/CS_URS_2023_02/632451293" TargetMode="External" /><Relationship Id="rId125" Type="http://schemas.openxmlformats.org/officeDocument/2006/relationships/hyperlink" Target="https://podminky.urs.cz/item/CS_URS_2023_02/632481213" TargetMode="External" /><Relationship Id="rId126" Type="http://schemas.openxmlformats.org/officeDocument/2006/relationships/hyperlink" Target="https://podminky.urs.cz/item/CS_URS_2023_02/632481215" TargetMode="External" /><Relationship Id="rId127" Type="http://schemas.openxmlformats.org/officeDocument/2006/relationships/hyperlink" Target="https://podminky.urs.cz/item/CS_URS_2023_02/633811111" TargetMode="External" /><Relationship Id="rId128" Type="http://schemas.openxmlformats.org/officeDocument/2006/relationships/hyperlink" Target="https://podminky.urs.cz/item/CS_URS_2023_02/633991111" TargetMode="External" /><Relationship Id="rId129" Type="http://schemas.openxmlformats.org/officeDocument/2006/relationships/hyperlink" Target="https://podminky.urs.cz/item/CS_URS_2023_02/634112112" TargetMode="External" /><Relationship Id="rId130" Type="http://schemas.openxmlformats.org/officeDocument/2006/relationships/hyperlink" Target="https://podminky.urs.cz/item/CS_URS_2023_02/634661111" TargetMode="External" /><Relationship Id="rId131" Type="http://schemas.openxmlformats.org/officeDocument/2006/relationships/hyperlink" Target="https://podminky.urs.cz/item/CS_URS_2023_02/634911113" TargetMode="External" /><Relationship Id="rId132" Type="http://schemas.openxmlformats.org/officeDocument/2006/relationships/hyperlink" Target="https://podminky.urs.cz/item/CS_URS_2023_02/642942111" TargetMode="External" /><Relationship Id="rId133" Type="http://schemas.openxmlformats.org/officeDocument/2006/relationships/hyperlink" Target="https://podminky.urs.cz/item/CS_URS_2023_02/642942111" TargetMode="External" /><Relationship Id="rId134" Type="http://schemas.openxmlformats.org/officeDocument/2006/relationships/hyperlink" Target="https://podminky.urs.cz/item/CS_URS_2023_02/642946112" TargetMode="External" /><Relationship Id="rId135" Type="http://schemas.openxmlformats.org/officeDocument/2006/relationships/hyperlink" Target="https://podminky.urs.cz/item/CS_URS_2023_02/642944121" TargetMode="External" /><Relationship Id="rId136" Type="http://schemas.openxmlformats.org/officeDocument/2006/relationships/hyperlink" Target="https://podminky.urs.cz/item/CS_URS_2023_02/642944121" TargetMode="External" /><Relationship Id="rId137" Type="http://schemas.openxmlformats.org/officeDocument/2006/relationships/hyperlink" Target="https://podminky.urs.cz/item/CS_URS_2023_02/941211111" TargetMode="External" /><Relationship Id="rId138" Type="http://schemas.openxmlformats.org/officeDocument/2006/relationships/hyperlink" Target="https://podminky.urs.cz/item/CS_URS_2023_02/941211211" TargetMode="External" /><Relationship Id="rId139" Type="http://schemas.openxmlformats.org/officeDocument/2006/relationships/hyperlink" Target="https://podminky.urs.cz/item/CS_URS_2023_02/941211811" TargetMode="External" /><Relationship Id="rId140" Type="http://schemas.openxmlformats.org/officeDocument/2006/relationships/hyperlink" Target="https://podminky.urs.cz/item/CS_URS_2023_02/944511111" TargetMode="External" /><Relationship Id="rId141" Type="http://schemas.openxmlformats.org/officeDocument/2006/relationships/hyperlink" Target="https://podminky.urs.cz/item/CS_URS_2023_02/944511211" TargetMode="External" /><Relationship Id="rId142" Type="http://schemas.openxmlformats.org/officeDocument/2006/relationships/hyperlink" Target="https://podminky.urs.cz/item/CS_URS_2023_02/944511811" TargetMode="External" /><Relationship Id="rId143" Type="http://schemas.openxmlformats.org/officeDocument/2006/relationships/hyperlink" Target="https://podminky.urs.cz/item/CS_URS_2023_02/949101111" TargetMode="External" /><Relationship Id="rId144" Type="http://schemas.openxmlformats.org/officeDocument/2006/relationships/hyperlink" Target="https://podminky.urs.cz/item/CS_URS_2023_02/993111111" TargetMode="External" /><Relationship Id="rId145" Type="http://schemas.openxmlformats.org/officeDocument/2006/relationships/hyperlink" Target="https://podminky.urs.cz/item/CS_URS_2023_02/936174311" TargetMode="External" /><Relationship Id="rId146" Type="http://schemas.openxmlformats.org/officeDocument/2006/relationships/hyperlink" Target="https://podminky.urs.cz/item/CS_URS_2023_02/952901111" TargetMode="External" /><Relationship Id="rId147" Type="http://schemas.openxmlformats.org/officeDocument/2006/relationships/hyperlink" Target="https://podminky.urs.cz/item/CS_URS_2023_02/953943124" TargetMode="External" /><Relationship Id="rId148" Type="http://schemas.openxmlformats.org/officeDocument/2006/relationships/hyperlink" Target="https://podminky.urs.cz/item/CS_URS_2023_02/953943211" TargetMode="External" /><Relationship Id="rId149" Type="http://schemas.openxmlformats.org/officeDocument/2006/relationships/hyperlink" Target="https://podminky.urs.cz/item/CS_URS_2023_02/953943212" TargetMode="External" /><Relationship Id="rId150" Type="http://schemas.openxmlformats.org/officeDocument/2006/relationships/hyperlink" Target="https://podminky.urs.cz/item/CS_URS_2023_02/953961213" TargetMode="External" /><Relationship Id="rId151" Type="http://schemas.openxmlformats.org/officeDocument/2006/relationships/hyperlink" Target="https://podminky.urs.cz/item/CS_URS_2023_02/953993311" TargetMode="External" /><Relationship Id="rId152" Type="http://schemas.openxmlformats.org/officeDocument/2006/relationships/hyperlink" Target="https://podminky.urs.cz/item/CS_URS_2023_02/998011001" TargetMode="External" /><Relationship Id="rId153" Type="http://schemas.openxmlformats.org/officeDocument/2006/relationships/hyperlink" Target="https://podminky.urs.cz/item/CS_URS_2023_02/711111001" TargetMode="External" /><Relationship Id="rId154" Type="http://schemas.openxmlformats.org/officeDocument/2006/relationships/hyperlink" Target="https://podminky.urs.cz/item/CS_URS_2023_02/711112001" TargetMode="External" /><Relationship Id="rId155" Type="http://schemas.openxmlformats.org/officeDocument/2006/relationships/hyperlink" Target="https://podminky.urs.cz/item/CS_URS_2023_02/711141559" TargetMode="External" /><Relationship Id="rId156" Type="http://schemas.openxmlformats.org/officeDocument/2006/relationships/hyperlink" Target="https://podminky.urs.cz/item/CS_URS_2023_02/711142559" TargetMode="External" /><Relationship Id="rId157" Type="http://schemas.openxmlformats.org/officeDocument/2006/relationships/hyperlink" Target="https://podminky.urs.cz/item/CS_URS_2023_02/711112052" TargetMode="External" /><Relationship Id="rId158" Type="http://schemas.openxmlformats.org/officeDocument/2006/relationships/hyperlink" Target="https://podminky.urs.cz/item/CS_URS_2023_02/711161212" TargetMode="External" /><Relationship Id="rId159" Type="http://schemas.openxmlformats.org/officeDocument/2006/relationships/hyperlink" Target="https://podminky.urs.cz/item/CS_URS_2023_02/711161384" TargetMode="External" /><Relationship Id="rId160" Type="http://schemas.openxmlformats.org/officeDocument/2006/relationships/hyperlink" Target="https://podminky.urs.cz/item/CS_URS_2023_02/998711101" TargetMode="External" /><Relationship Id="rId161" Type="http://schemas.openxmlformats.org/officeDocument/2006/relationships/hyperlink" Target="https://podminky.urs.cz/item/CS_URS_2023_02/712311101" TargetMode="External" /><Relationship Id="rId162" Type="http://schemas.openxmlformats.org/officeDocument/2006/relationships/hyperlink" Target="https://podminky.urs.cz/item/CS_URS_2023_02/712811101" TargetMode="External" /><Relationship Id="rId163" Type="http://schemas.openxmlformats.org/officeDocument/2006/relationships/hyperlink" Target="https://podminky.urs.cz/item/CS_URS_2023_02/712341559" TargetMode="External" /><Relationship Id="rId164" Type="http://schemas.openxmlformats.org/officeDocument/2006/relationships/hyperlink" Target="https://podminky.urs.cz/item/CS_URS_2023_02/712841559" TargetMode="External" /><Relationship Id="rId165" Type="http://schemas.openxmlformats.org/officeDocument/2006/relationships/hyperlink" Target="https://podminky.urs.cz/item/CS_URS_2023_02/712391171" TargetMode="External" /><Relationship Id="rId166" Type="http://schemas.openxmlformats.org/officeDocument/2006/relationships/hyperlink" Target="https://podminky.urs.cz/item/CS_URS_2023_02/712831101" TargetMode="External" /><Relationship Id="rId167" Type="http://schemas.openxmlformats.org/officeDocument/2006/relationships/hyperlink" Target="https://podminky.urs.cz/item/CS_URS_2023_02/712363605" TargetMode="External" /><Relationship Id="rId168" Type="http://schemas.openxmlformats.org/officeDocument/2006/relationships/hyperlink" Target="https://podminky.urs.cz/item/CS_URS_2023_02/712861705" TargetMode="External" /><Relationship Id="rId169" Type="http://schemas.openxmlformats.org/officeDocument/2006/relationships/hyperlink" Target="https://podminky.urs.cz/item/CS_URS_2023_02/712363115" TargetMode="External" /><Relationship Id="rId170" Type="http://schemas.openxmlformats.org/officeDocument/2006/relationships/hyperlink" Target="https://podminky.urs.cz/item/CS_URS_2023_02/712363359" TargetMode="External" /><Relationship Id="rId171" Type="http://schemas.openxmlformats.org/officeDocument/2006/relationships/hyperlink" Target="https://podminky.urs.cz/item/CS_URS_2023_02/712363352" TargetMode="External" /><Relationship Id="rId172" Type="http://schemas.openxmlformats.org/officeDocument/2006/relationships/hyperlink" Target="https://podminky.urs.cz/item/CS_URS_2023_02/712363353" TargetMode="External" /><Relationship Id="rId173" Type="http://schemas.openxmlformats.org/officeDocument/2006/relationships/hyperlink" Target="https://podminky.urs.cz/item/CS_URS_2023_02/712998202" TargetMode="External" /><Relationship Id="rId174" Type="http://schemas.openxmlformats.org/officeDocument/2006/relationships/hyperlink" Target="https://podminky.urs.cz/item/CS_URS_2023_02/712999003" TargetMode="External" /><Relationship Id="rId175" Type="http://schemas.openxmlformats.org/officeDocument/2006/relationships/hyperlink" Target="https://podminky.urs.cz/item/CS_URS_2023_02/712363681" TargetMode="External" /><Relationship Id="rId176" Type="http://schemas.openxmlformats.org/officeDocument/2006/relationships/hyperlink" Target="https://podminky.urs.cz/item/CS_URS_2023_02/998712101" TargetMode="External" /><Relationship Id="rId177" Type="http://schemas.openxmlformats.org/officeDocument/2006/relationships/hyperlink" Target="https://podminky.urs.cz/item/CS_URS_2023_02/713121121" TargetMode="External" /><Relationship Id="rId178" Type="http://schemas.openxmlformats.org/officeDocument/2006/relationships/hyperlink" Target="https://podminky.urs.cz/item/CS_URS_2023_02/713121121" TargetMode="External" /><Relationship Id="rId179" Type="http://schemas.openxmlformats.org/officeDocument/2006/relationships/hyperlink" Target="https://podminky.urs.cz/item/CS_URS_2023_02/713131141" TargetMode="External" /><Relationship Id="rId180" Type="http://schemas.openxmlformats.org/officeDocument/2006/relationships/hyperlink" Target="https://podminky.urs.cz/item/CS_URS_2023_02/713131141" TargetMode="External" /><Relationship Id="rId181" Type="http://schemas.openxmlformats.org/officeDocument/2006/relationships/hyperlink" Target="https://podminky.urs.cz/item/CS_URS_2023_02/713141131" TargetMode="External" /><Relationship Id="rId182" Type="http://schemas.openxmlformats.org/officeDocument/2006/relationships/hyperlink" Target="https://podminky.urs.cz/item/CS_URS_2023_02/713141212" TargetMode="External" /><Relationship Id="rId183" Type="http://schemas.openxmlformats.org/officeDocument/2006/relationships/hyperlink" Target="https://podminky.urs.cz/item/CS_URS_2023_02/713141331" TargetMode="External" /><Relationship Id="rId184" Type="http://schemas.openxmlformats.org/officeDocument/2006/relationships/hyperlink" Target="https://podminky.urs.cz/item/CS_URS_2023_02/713141351" TargetMode="External" /><Relationship Id="rId185" Type="http://schemas.openxmlformats.org/officeDocument/2006/relationships/hyperlink" Target="https://podminky.urs.cz/item/CS_URS_2023_02/998713101" TargetMode="External" /><Relationship Id="rId186" Type="http://schemas.openxmlformats.org/officeDocument/2006/relationships/hyperlink" Target="https://podminky.urs.cz/item/CS_URS_2023_02/721173317" TargetMode="External" /><Relationship Id="rId187" Type="http://schemas.openxmlformats.org/officeDocument/2006/relationships/hyperlink" Target="https://podminky.urs.cz/item/CS_URS_2023_02/721279153" TargetMode="External" /><Relationship Id="rId188" Type="http://schemas.openxmlformats.org/officeDocument/2006/relationships/hyperlink" Target="https://podminky.urs.cz/item/CS_URS_2023_02/998721101" TargetMode="External" /><Relationship Id="rId189" Type="http://schemas.openxmlformats.org/officeDocument/2006/relationships/hyperlink" Target="https://podminky.urs.cz/item/CS_URS_2023_02/725311121" TargetMode="External" /><Relationship Id="rId190" Type="http://schemas.openxmlformats.org/officeDocument/2006/relationships/hyperlink" Target="https://podminky.urs.cz/item/CS_URS_2023_02/725980123" TargetMode="External" /><Relationship Id="rId191" Type="http://schemas.openxmlformats.org/officeDocument/2006/relationships/hyperlink" Target="https://podminky.urs.cz/item/CS_URS_2023_02/998725101" TargetMode="External" /><Relationship Id="rId192" Type="http://schemas.openxmlformats.org/officeDocument/2006/relationships/hyperlink" Target="https://podminky.urs.cz/item/CS_URS_2023_02/762395000" TargetMode="External" /><Relationship Id="rId193" Type="http://schemas.openxmlformats.org/officeDocument/2006/relationships/hyperlink" Target="https://podminky.urs.cz/item/CS_URS_2023_02/998762101" TargetMode="External" /><Relationship Id="rId194" Type="http://schemas.openxmlformats.org/officeDocument/2006/relationships/hyperlink" Target="https://podminky.urs.cz/item/CS_URS_2023_02/763131451" TargetMode="External" /><Relationship Id="rId195" Type="http://schemas.openxmlformats.org/officeDocument/2006/relationships/hyperlink" Target="https://podminky.urs.cz/item/CS_URS_2023_02/763131765" TargetMode="External" /><Relationship Id="rId196" Type="http://schemas.openxmlformats.org/officeDocument/2006/relationships/hyperlink" Target="https://podminky.urs.cz/item/CS_URS_2023_02/763164541" TargetMode="External" /><Relationship Id="rId197" Type="http://schemas.openxmlformats.org/officeDocument/2006/relationships/hyperlink" Target="https://podminky.urs.cz/item/CS_URS_2023_02/763164561" TargetMode="External" /><Relationship Id="rId198" Type="http://schemas.openxmlformats.org/officeDocument/2006/relationships/hyperlink" Target="https://podminky.urs.cz/item/CS_URS_2023_02/763172322" TargetMode="External" /><Relationship Id="rId199" Type="http://schemas.openxmlformats.org/officeDocument/2006/relationships/hyperlink" Target="https://podminky.urs.cz/item/CS_URS_2023_02/763431001" TargetMode="External" /><Relationship Id="rId200" Type="http://schemas.openxmlformats.org/officeDocument/2006/relationships/hyperlink" Target="https://podminky.urs.cz/item/CS_URS_2023_02/763431001" TargetMode="External" /><Relationship Id="rId201" Type="http://schemas.openxmlformats.org/officeDocument/2006/relationships/hyperlink" Target="https://podminky.urs.cz/item/CS_URS_2023_02/763431041" TargetMode="External" /><Relationship Id="rId202" Type="http://schemas.openxmlformats.org/officeDocument/2006/relationships/hyperlink" Target="https://podminky.urs.cz/item/CS_URS_2023_02/998763301" TargetMode="External" /><Relationship Id="rId203" Type="http://schemas.openxmlformats.org/officeDocument/2006/relationships/hyperlink" Target="https://podminky.urs.cz/item/CS_URS_2023_02/764216644" TargetMode="External" /><Relationship Id="rId204" Type="http://schemas.openxmlformats.org/officeDocument/2006/relationships/hyperlink" Target="https://podminky.urs.cz/item/CS_URS_2023_02/764216645" TargetMode="External" /><Relationship Id="rId205" Type="http://schemas.openxmlformats.org/officeDocument/2006/relationships/hyperlink" Target="https://podminky.urs.cz/item/CS_URS_2023_02/764314612" TargetMode="External" /><Relationship Id="rId206" Type="http://schemas.openxmlformats.org/officeDocument/2006/relationships/hyperlink" Target="https://podminky.urs.cz/item/CS_URS_2023_02/998764101" TargetMode="External" /><Relationship Id="rId207" Type="http://schemas.openxmlformats.org/officeDocument/2006/relationships/hyperlink" Target="https://podminky.urs.cz/item/CS_URS_2023_02/766622131" TargetMode="External" /><Relationship Id="rId208" Type="http://schemas.openxmlformats.org/officeDocument/2006/relationships/hyperlink" Target="https://podminky.urs.cz/item/CS_URS_2023_02/766622132" TargetMode="External" /><Relationship Id="rId209" Type="http://schemas.openxmlformats.org/officeDocument/2006/relationships/hyperlink" Target="https://podminky.urs.cz/item/CS_URS_2023_02/766622216" TargetMode="External" /><Relationship Id="rId210" Type="http://schemas.openxmlformats.org/officeDocument/2006/relationships/hyperlink" Target="https://podminky.urs.cz/item/CS_URS_2023_02/766629215" TargetMode="External" /><Relationship Id="rId211" Type="http://schemas.openxmlformats.org/officeDocument/2006/relationships/hyperlink" Target="https://podminky.urs.cz/item/CS_URS_2023_02/766660001" TargetMode="External" /><Relationship Id="rId212" Type="http://schemas.openxmlformats.org/officeDocument/2006/relationships/hyperlink" Target="https://podminky.urs.cz/item/CS_URS_2023_02/766660002" TargetMode="External" /><Relationship Id="rId213" Type="http://schemas.openxmlformats.org/officeDocument/2006/relationships/hyperlink" Target="https://podminky.urs.cz/item/CS_URS_2023_02/766660021" TargetMode="External" /><Relationship Id="rId214" Type="http://schemas.openxmlformats.org/officeDocument/2006/relationships/hyperlink" Target="https://podminky.urs.cz/item/CS_URS_2023_02/766660022" TargetMode="External" /><Relationship Id="rId215" Type="http://schemas.openxmlformats.org/officeDocument/2006/relationships/hyperlink" Target="https://podminky.urs.cz/item/CS_URS_2023_02/766660312" TargetMode="External" /><Relationship Id="rId216" Type="http://schemas.openxmlformats.org/officeDocument/2006/relationships/hyperlink" Target="https://podminky.urs.cz/item/CS_URS_2023_02/766660411" TargetMode="External" /><Relationship Id="rId217" Type="http://schemas.openxmlformats.org/officeDocument/2006/relationships/hyperlink" Target="https://podminky.urs.cz/item/CS_URS_2023_02/766660717" TargetMode="External" /><Relationship Id="rId218" Type="http://schemas.openxmlformats.org/officeDocument/2006/relationships/hyperlink" Target="https://podminky.urs.cz/item/CS_URS_2023_02/766660720" TargetMode="External" /><Relationship Id="rId219" Type="http://schemas.openxmlformats.org/officeDocument/2006/relationships/hyperlink" Target="https://podminky.urs.cz/item/CS_URS_2023_02/766660728" TargetMode="External" /><Relationship Id="rId220" Type="http://schemas.openxmlformats.org/officeDocument/2006/relationships/hyperlink" Target="https://podminky.urs.cz/item/CS_URS_2023_02/766660729" TargetMode="External" /><Relationship Id="rId221" Type="http://schemas.openxmlformats.org/officeDocument/2006/relationships/hyperlink" Target="https://podminky.urs.cz/item/CS_URS_2023_02/766660730" TargetMode="External" /><Relationship Id="rId222" Type="http://schemas.openxmlformats.org/officeDocument/2006/relationships/hyperlink" Target="https://podminky.urs.cz/item/CS_URS_2023_02/766694116" TargetMode="External" /><Relationship Id="rId223" Type="http://schemas.openxmlformats.org/officeDocument/2006/relationships/hyperlink" Target="https://podminky.urs.cz/item/CS_URS_2023_02/766811141" TargetMode="External" /><Relationship Id="rId224" Type="http://schemas.openxmlformats.org/officeDocument/2006/relationships/hyperlink" Target="https://podminky.urs.cz/item/CS_URS_2023_02/766811142" TargetMode="External" /><Relationship Id="rId225" Type="http://schemas.openxmlformats.org/officeDocument/2006/relationships/hyperlink" Target="https://podminky.urs.cz/item/CS_URS_2023_02/766811143" TargetMode="External" /><Relationship Id="rId226" Type="http://schemas.openxmlformats.org/officeDocument/2006/relationships/hyperlink" Target="https://podminky.urs.cz/item/CS_URS_2023_02/766811144" TargetMode="External" /><Relationship Id="rId227" Type="http://schemas.openxmlformats.org/officeDocument/2006/relationships/hyperlink" Target="https://podminky.urs.cz/item/CS_URS_2023_02/766811222" TargetMode="External" /><Relationship Id="rId228" Type="http://schemas.openxmlformats.org/officeDocument/2006/relationships/hyperlink" Target="https://podminky.urs.cz/item/CS_URS_2023_02/998766101" TargetMode="External" /><Relationship Id="rId229" Type="http://schemas.openxmlformats.org/officeDocument/2006/relationships/hyperlink" Target="https://podminky.urs.cz/item/CS_URS_2023_02/767531111" TargetMode="External" /><Relationship Id="rId230" Type="http://schemas.openxmlformats.org/officeDocument/2006/relationships/hyperlink" Target="https://podminky.urs.cz/item/CS_URS_2023_02/767531121" TargetMode="External" /><Relationship Id="rId231" Type="http://schemas.openxmlformats.org/officeDocument/2006/relationships/hyperlink" Target="https://podminky.urs.cz/item/CS_URS_2023_02/767627306" TargetMode="External" /><Relationship Id="rId232" Type="http://schemas.openxmlformats.org/officeDocument/2006/relationships/hyperlink" Target="https://podminky.urs.cz/item/CS_URS_2023_02/767627307" TargetMode="External" /><Relationship Id="rId233" Type="http://schemas.openxmlformats.org/officeDocument/2006/relationships/hyperlink" Target="https://podminky.urs.cz/item/CS_URS_2023_02/767812611" TargetMode="External" /><Relationship Id="rId234" Type="http://schemas.openxmlformats.org/officeDocument/2006/relationships/hyperlink" Target="https://podminky.urs.cz/item/CS_URS_2023_02/767821112" TargetMode="External" /><Relationship Id="rId235" Type="http://schemas.openxmlformats.org/officeDocument/2006/relationships/hyperlink" Target="https://podminky.urs.cz/item/CS_URS_2023_02/767832101" TargetMode="External" /><Relationship Id="rId236" Type="http://schemas.openxmlformats.org/officeDocument/2006/relationships/hyperlink" Target="https://podminky.urs.cz/item/CS_URS_2023_02/767881115" TargetMode="External" /><Relationship Id="rId237" Type="http://schemas.openxmlformats.org/officeDocument/2006/relationships/hyperlink" Target="https://podminky.urs.cz/item/CS_URS_2023_02/767881161" TargetMode="External" /><Relationship Id="rId238" Type="http://schemas.openxmlformats.org/officeDocument/2006/relationships/hyperlink" Target="https://podminky.urs.cz/item/CS_URS_2023_02/767995114" TargetMode="External" /><Relationship Id="rId239" Type="http://schemas.openxmlformats.org/officeDocument/2006/relationships/hyperlink" Target="https://podminky.urs.cz/item/CS_URS_2023_02/998767101" TargetMode="External" /><Relationship Id="rId240" Type="http://schemas.openxmlformats.org/officeDocument/2006/relationships/hyperlink" Target="https://podminky.urs.cz/item/CS_URS_2023_02/771111011" TargetMode="External" /><Relationship Id="rId241" Type="http://schemas.openxmlformats.org/officeDocument/2006/relationships/hyperlink" Target="https://podminky.urs.cz/item/CS_URS_2023_02/771121011" TargetMode="External" /><Relationship Id="rId242" Type="http://schemas.openxmlformats.org/officeDocument/2006/relationships/hyperlink" Target="https://podminky.urs.cz/item/CS_URS_2023_01/771574261" TargetMode="External" /><Relationship Id="rId243" Type="http://schemas.openxmlformats.org/officeDocument/2006/relationships/hyperlink" Target="https://podminky.urs.cz/item/CS_URS_2023_02/771577111" TargetMode="External" /><Relationship Id="rId244" Type="http://schemas.openxmlformats.org/officeDocument/2006/relationships/hyperlink" Target="https://podminky.urs.cz/item/CS_URS_2023_02/771591112" TargetMode="External" /><Relationship Id="rId245" Type="http://schemas.openxmlformats.org/officeDocument/2006/relationships/hyperlink" Target="https://podminky.urs.cz/item/CS_URS_2023_02/771591241" TargetMode="External" /><Relationship Id="rId246" Type="http://schemas.openxmlformats.org/officeDocument/2006/relationships/hyperlink" Target="https://podminky.urs.cz/item/CS_URS_2023_02/771591242" TargetMode="External" /><Relationship Id="rId247" Type="http://schemas.openxmlformats.org/officeDocument/2006/relationships/hyperlink" Target="https://podminky.urs.cz/item/CS_URS_2023_02/771591264" TargetMode="External" /><Relationship Id="rId248" Type="http://schemas.openxmlformats.org/officeDocument/2006/relationships/hyperlink" Target="https://podminky.urs.cz/item/CS_URS_2023_02/771592011" TargetMode="External" /><Relationship Id="rId249" Type="http://schemas.openxmlformats.org/officeDocument/2006/relationships/hyperlink" Target="https://podminky.urs.cz/item/CS_URS_2023_02/998771101" TargetMode="External" /><Relationship Id="rId250" Type="http://schemas.openxmlformats.org/officeDocument/2006/relationships/hyperlink" Target="https://podminky.urs.cz/item/CS_URS_2023_02/776111311" TargetMode="External" /><Relationship Id="rId251" Type="http://schemas.openxmlformats.org/officeDocument/2006/relationships/hyperlink" Target="https://podminky.urs.cz/item/CS_URS_2023_02/776121112" TargetMode="External" /><Relationship Id="rId252" Type="http://schemas.openxmlformats.org/officeDocument/2006/relationships/hyperlink" Target="https://podminky.urs.cz/item/CS_URS_2023_02/776141122" TargetMode="External" /><Relationship Id="rId253" Type="http://schemas.openxmlformats.org/officeDocument/2006/relationships/hyperlink" Target="https://podminky.urs.cz/item/CS_URS_2023_02/776241121" TargetMode="External" /><Relationship Id="rId254" Type="http://schemas.openxmlformats.org/officeDocument/2006/relationships/hyperlink" Target="https://podminky.urs.cz/item/CS_URS_2023_02/776411212" TargetMode="External" /><Relationship Id="rId255" Type="http://schemas.openxmlformats.org/officeDocument/2006/relationships/hyperlink" Target="https://podminky.urs.cz/item/CS_URS_2023_02/998776101" TargetMode="External" /><Relationship Id="rId256" Type="http://schemas.openxmlformats.org/officeDocument/2006/relationships/hyperlink" Target="https://podminky.urs.cz/item/CS_URS_2023_02/777111141" TargetMode="External" /><Relationship Id="rId257" Type="http://schemas.openxmlformats.org/officeDocument/2006/relationships/hyperlink" Target="https://podminky.urs.cz/item/CS_URS_2023_02/777111111" TargetMode="External" /><Relationship Id="rId258" Type="http://schemas.openxmlformats.org/officeDocument/2006/relationships/hyperlink" Target="https://podminky.urs.cz/item/CS_URS_2023_02/777111121" TargetMode="External" /><Relationship Id="rId259" Type="http://schemas.openxmlformats.org/officeDocument/2006/relationships/hyperlink" Target="https://podminky.urs.cz/item/CS_URS_2023_02/777131105" TargetMode="External" /><Relationship Id="rId260" Type="http://schemas.openxmlformats.org/officeDocument/2006/relationships/hyperlink" Target="https://podminky.urs.cz/item/CS_URS_2023_02/777911113" TargetMode="External" /><Relationship Id="rId261" Type="http://schemas.openxmlformats.org/officeDocument/2006/relationships/hyperlink" Target="https://podminky.urs.cz/item/CS_URS_2023_02/998777101" TargetMode="External" /><Relationship Id="rId262" Type="http://schemas.openxmlformats.org/officeDocument/2006/relationships/hyperlink" Target="https://podminky.urs.cz/item/CS_URS_2023_02/781121011" TargetMode="External" /><Relationship Id="rId263" Type="http://schemas.openxmlformats.org/officeDocument/2006/relationships/hyperlink" Target="https://podminky.urs.cz/item/CS_URS_2023_02/781131112" TargetMode="External" /><Relationship Id="rId264" Type="http://schemas.openxmlformats.org/officeDocument/2006/relationships/hyperlink" Target="https://podminky.urs.cz/item/CS_URS_2023_02/781474153" TargetMode="External" /><Relationship Id="rId265" Type="http://schemas.openxmlformats.org/officeDocument/2006/relationships/hyperlink" Target="https://podminky.urs.cz/item/CS_URS_2023_02/781477111" TargetMode="External" /><Relationship Id="rId266" Type="http://schemas.openxmlformats.org/officeDocument/2006/relationships/hyperlink" Target="https://podminky.urs.cz/item/CS_URS_2023_02/781492251" TargetMode="External" /><Relationship Id="rId267" Type="http://schemas.openxmlformats.org/officeDocument/2006/relationships/hyperlink" Target="https://podminky.urs.cz/item/CS_URS_2023_02/781495115" TargetMode="External" /><Relationship Id="rId268" Type="http://schemas.openxmlformats.org/officeDocument/2006/relationships/hyperlink" Target="https://podminky.urs.cz/item/CS_URS_2023_02/781495141" TargetMode="External" /><Relationship Id="rId269" Type="http://schemas.openxmlformats.org/officeDocument/2006/relationships/hyperlink" Target="https://podminky.urs.cz/item/CS_URS_2023_02/781495142" TargetMode="External" /><Relationship Id="rId270" Type="http://schemas.openxmlformats.org/officeDocument/2006/relationships/hyperlink" Target="https://podminky.urs.cz/item/CS_URS_2023_02/781495143" TargetMode="External" /><Relationship Id="rId271" Type="http://schemas.openxmlformats.org/officeDocument/2006/relationships/hyperlink" Target="https://podminky.urs.cz/item/CS_URS_2023_02/781495211" TargetMode="External" /><Relationship Id="rId272" Type="http://schemas.openxmlformats.org/officeDocument/2006/relationships/hyperlink" Target="https://podminky.urs.cz/item/CS_URS_2023_02/998781101" TargetMode="External" /><Relationship Id="rId273" Type="http://schemas.openxmlformats.org/officeDocument/2006/relationships/hyperlink" Target="https://podminky.urs.cz/item/CS_URS_2023_02/783314201" TargetMode="External" /><Relationship Id="rId274" Type="http://schemas.openxmlformats.org/officeDocument/2006/relationships/hyperlink" Target="https://podminky.urs.cz/item/CS_URS_2023_02/783317101" TargetMode="External" /><Relationship Id="rId275" Type="http://schemas.openxmlformats.org/officeDocument/2006/relationships/hyperlink" Target="https://podminky.urs.cz/item/CS_URS_2023_02/783823135" TargetMode="External" /><Relationship Id="rId276" Type="http://schemas.openxmlformats.org/officeDocument/2006/relationships/hyperlink" Target="https://podminky.urs.cz/item/CS_URS_2023_02/783827425" TargetMode="External" /><Relationship Id="rId277" Type="http://schemas.openxmlformats.org/officeDocument/2006/relationships/hyperlink" Target="https://podminky.urs.cz/item/CS_URS_2023_02/783826615" TargetMode="External" /><Relationship Id="rId278" Type="http://schemas.openxmlformats.org/officeDocument/2006/relationships/hyperlink" Target="https://podminky.urs.cz/item/CS_URS_2023_02/784181101" TargetMode="External" /><Relationship Id="rId279" Type="http://schemas.openxmlformats.org/officeDocument/2006/relationships/hyperlink" Target="https://podminky.urs.cz/item/CS_URS_2023_02/786614001" TargetMode="External" /><Relationship Id="rId280" Type="http://schemas.openxmlformats.org/officeDocument/2006/relationships/hyperlink" Target="https://podminky.urs.cz/item/CS_URS_2023_02/786624111" TargetMode="External" /><Relationship Id="rId28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3463211" TargetMode="External" /><Relationship Id="rId2" Type="http://schemas.openxmlformats.org/officeDocument/2006/relationships/hyperlink" Target="https://podminky.urs.cz/item/CS_URS_2023_02/713463411" TargetMode="External" /><Relationship Id="rId3" Type="http://schemas.openxmlformats.org/officeDocument/2006/relationships/hyperlink" Target="https://podminky.urs.cz/item/CS_URS_2023_02/998713101" TargetMode="External" /><Relationship Id="rId4" Type="http://schemas.openxmlformats.org/officeDocument/2006/relationships/hyperlink" Target="https://podminky.urs.cz/item/CS_URS_2023_02/732199100" TargetMode="External" /><Relationship Id="rId5" Type="http://schemas.openxmlformats.org/officeDocument/2006/relationships/hyperlink" Target="https://podminky.urs.cz/item/CS_URS_2023_02/732331615" TargetMode="External" /><Relationship Id="rId6" Type="http://schemas.openxmlformats.org/officeDocument/2006/relationships/hyperlink" Target="https://podminky.urs.cz/item/CS_URS_2023_02/732331771" TargetMode="External" /><Relationship Id="rId7" Type="http://schemas.openxmlformats.org/officeDocument/2006/relationships/hyperlink" Target="https://podminky.urs.cz/item/CS_URS_2023_02/732331777" TargetMode="External" /><Relationship Id="rId8" Type="http://schemas.openxmlformats.org/officeDocument/2006/relationships/hyperlink" Target="https://podminky.urs.cz/item/CS_URS_2023_02/732421402" TargetMode="External" /><Relationship Id="rId9" Type="http://schemas.openxmlformats.org/officeDocument/2006/relationships/hyperlink" Target="https://podminky.urs.cz/item/CS_URS_2023_02/732421412" TargetMode="External" /><Relationship Id="rId10" Type="http://schemas.openxmlformats.org/officeDocument/2006/relationships/hyperlink" Target="https://podminky.urs.cz/item/CS_URS_2023_02/998732101" TargetMode="External" /><Relationship Id="rId11" Type="http://schemas.openxmlformats.org/officeDocument/2006/relationships/hyperlink" Target="https://podminky.urs.cz/item/CS_URS_2023_02/733222302" TargetMode="External" /><Relationship Id="rId12" Type="http://schemas.openxmlformats.org/officeDocument/2006/relationships/hyperlink" Target="https://podminky.urs.cz/item/CS_URS_2023_02/733222303" TargetMode="External" /><Relationship Id="rId13" Type="http://schemas.openxmlformats.org/officeDocument/2006/relationships/hyperlink" Target="https://podminky.urs.cz/item/CS_URS_2023_02/733223303" TargetMode="External" /><Relationship Id="rId14" Type="http://schemas.openxmlformats.org/officeDocument/2006/relationships/hyperlink" Target="https://podminky.urs.cz/item/CS_URS_2023_02/733223304" TargetMode="External" /><Relationship Id="rId15" Type="http://schemas.openxmlformats.org/officeDocument/2006/relationships/hyperlink" Target="https://podminky.urs.cz/item/CS_URS_2023_02/733291101" TargetMode="External" /><Relationship Id="rId16" Type="http://schemas.openxmlformats.org/officeDocument/2006/relationships/hyperlink" Target="https://podminky.urs.cz/item/CS_URS_2022_01/733390404" TargetMode="External" /><Relationship Id="rId17" Type="http://schemas.openxmlformats.org/officeDocument/2006/relationships/hyperlink" Target="https://podminky.urs.cz/item/CS_URS_2023_02/998733101" TargetMode="External" /><Relationship Id="rId18" Type="http://schemas.openxmlformats.org/officeDocument/2006/relationships/hyperlink" Target="https://podminky.urs.cz/item/CS_URS_2023_02/734211119" TargetMode="External" /><Relationship Id="rId19" Type="http://schemas.openxmlformats.org/officeDocument/2006/relationships/hyperlink" Target="https://podminky.urs.cz/item/CS_URS_2023_02/734221682" TargetMode="External" /><Relationship Id="rId20" Type="http://schemas.openxmlformats.org/officeDocument/2006/relationships/hyperlink" Target="https://podminky.urs.cz/item/CS_URS_2023_02/734242414" TargetMode="External" /><Relationship Id="rId21" Type="http://schemas.openxmlformats.org/officeDocument/2006/relationships/hyperlink" Target="https://podminky.urs.cz/item/CS_URS_2023_02/734242413" TargetMode="External" /><Relationship Id="rId22" Type="http://schemas.openxmlformats.org/officeDocument/2006/relationships/hyperlink" Target="https://podminky.urs.cz/item/CS_URS_2023_02/734242415" TargetMode="External" /><Relationship Id="rId23" Type="http://schemas.openxmlformats.org/officeDocument/2006/relationships/hyperlink" Target="https://podminky.urs.cz/item/CS_URS_2023_02/734251212" TargetMode="External" /><Relationship Id="rId24" Type="http://schemas.openxmlformats.org/officeDocument/2006/relationships/hyperlink" Target="https://podminky.urs.cz/item/CS_URS_2023_02/734261402" TargetMode="External" /><Relationship Id="rId25" Type="http://schemas.openxmlformats.org/officeDocument/2006/relationships/hyperlink" Target="https://podminky.urs.cz/item/CS_URS_2023_02/734291123" TargetMode="External" /><Relationship Id="rId26" Type="http://schemas.openxmlformats.org/officeDocument/2006/relationships/hyperlink" Target="https://podminky.urs.cz/item/CS_URS_2023_02/734291264" TargetMode="External" /><Relationship Id="rId27" Type="http://schemas.openxmlformats.org/officeDocument/2006/relationships/hyperlink" Target="https://podminky.urs.cz/item/CS_URS_2023_02/734291265" TargetMode="External" /><Relationship Id="rId28" Type="http://schemas.openxmlformats.org/officeDocument/2006/relationships/hyperlink" Target="https://podminky.urs.cz/item/CS_URS_2023_02/734291275" TargetMode="External" /><Relationship Id="rId29" Type="http://schemas.openxmlformats.org/officeDocument/2006/relationships/hyperlink" Target="https://podminky.urs.cz/item/CS_URS_2023_02/734292714" TargetMode="External" /><Relationship Id="rId30" Type="http://schemas.openxmlformats.org/officeDocument/2006/relationships/hyperlink" Target="https://podminky.urs.cz/item/CS_URS_2023_02/734292715" TargetMode="External" /><Relationship Id="rId31" Type="http://schemas.openxmlformats.org/officeDocument/2006/relationships/hyperlink" Target="https://podminky.urs.cz/item/CS_URS_2023_02/734292716" TargetMode="External" /><Relationship Id="rId32" Type="http://schemas.openxmlformats.org/officeDocument/2006/relationships/hyperlink" Target="https://podminky.urs.cz/item/CS_URS_2023_02/734411102" TargetMode="External" /><Relationship Id="rId33" Type="http://schemas.openxmlformats.org/officeDocument/2006/relationships/hyperlink" Target="https://podminky.urs.cz/item/CS_URS_2023_02/734421111" TargetMode="External" /><Relationship Id="rId34" Type="http://schemas.openxmlformats.org/officeDocument/2006/relationships/hyperlink" Target="https://podminky.urs.cz/item/CS_URS_2023_02/734494212" TargetMode="External" /><Relationship Id="rId35" Type="http://schemas.openxmlformats.org/officeDocument/2006/relationships/hyperlink" Target="https://podminky.urs.cz/item/CS_URS_2023_02/734494213" TargetMode="External" /><Relationship Id="rId36" Type="http://schemas.openxmlformats.org/officeDocument/2006/relationships/hyperlink" Target="https://podminky.urs.cz/item/CS_URS_2023_02/998734101" TargetMode="External" /><Relationship Id="rId37" Type="http://schemas.openxmlformats.org/officeDocument/2006/relationships/hyperlink" Target="https://podminky.urs.cz/item/CS_URS_2023_02/735152293" TargetMode="External" /><Relationship Id="rId38" Type="http://schemas.openxmlformats.org/officeDocument/2006/relationships/hyperlink" Target="https://podminky.urs.cz/item/CS_URS_2023_02/735152296" TargetMode="External" /><Relationship Id="rId39" Type="http://schemas.openxmlformats.org/officeDocument/2006/relationships/hyperlink" Target="https://podminky.urs.cz/item/CS_URS_2023_02/735152597" TargetMode="External" /><Relationship Id="rId40" Type="http://schemas.openxmlformats.org/officeDocument/2006/relationships/hyperlink" Target="https://podminky.urs.cz/item/CS_URS_2023_02/735152698" TargetMode="External" /><Relationship Id="rId41" Type="http://schemas.openxmlformats.org/officeDocument/2006/relationships/hyperlink" Target="https://podminky.urs.cz/item/CS_URS_2023_02/735191910" TargetMode="External" /><Relationship Id="rId42" Type="http://schemas.openxmlformats.org/officeDocument/2006/relationships/hyperlink" Target="https://podminky.urs.cz/item/CS_URS_2023_02/735511026" TargetMode="External" /><Relationship Id="rId43" Type="http://schemas.openxmlformats.org/officeDocument/2006/relationships/hyperlink" Target="https://podminky.urs.cz/item/CS_URS_2023_02/735511062" TargetMode="External" /><Relationship Id="rId44" Type="http://schemas.openxmlformats.org/officeDocument/2006/relationships/hyperlink" Target="https://podminky.urs.cz/item/CS_URS_2023_02/735511063" TargetMode="External" /><Relationship Id="rId45" Type="http://schemas.openxmlformats.org/officeDocument/2006/relationships/hyperlink" Target="https://podminky.urs.cz/item/CS_URS_2023_02/735511064" TargetMode="External" /><Relationship Id="rId46" Type="http://schemas.openxmlformats.org/officeDocument/2006/relationships/hyperlink" Target="https://podminky.urs.cz/item/CS_URS_2023_02/735511123" TargetMode="External" /><Relationship Id="rId47" Type="http://schemas.openxmlformats.org/officeDocument/2006/relationships/hyperlink" Target="https://podminky.urs.cz/item/CS_URS_2023_02/735511137" TargetMode="External" /><Relationship Id="rId48" Type="http://schemas.openxmlformats.org/officeDocument/2006/relationships/hyperlink" Target="https://podminky.urs.cz/item/CS_URS_2023_02/735511143" TargetMode="External" /><Relationship Id="rId49" Type="http://schemas.openxmlformats.org/officeDocument/2006/relationships/hyperlink" Target="https://podminky.urs.cz/item/CS_URS_2023_02/735511144" TargetMode="External" /><Relationship Id="rId50" Type="http://schemas.openxmlformats.org/officeDocument/2006/relationships/hyperlink" Target="https://podminky.urs.cz/item/CS_URS_2023_02/998735101" TargetMode="External" /><Relationship Id="rId51" Type="http://schemas.openxmlformats.org/officeDocument/2006/relationships/hyperlink" Target="https://podminky.urs.cz/item/CS_URS_2023_02/741110511" TargetMode="External" /><Relationship Id="rId52" Type="http://schemas.openxmlformats.org/officeDocument/2006/relationships/hyperlink" Target="https://podminky.urs.cz/item/CS_URS_2023_02/741122122" TargetMode="External" /><Relationship Id="rId53" Type="http://schemas.openxmlformats.org/officeDocument/2006/relationships/hyperlink" Target="https://podminky.urs.cz/item/CS_URS_2023_02/741122131" TargetMode="External" /><Relationship Id="rId54" Type="http://schemas.openxmlformats.org/officeDocument/2006/relationships/hyperlink" Target="https://podminky.urs.cz/item/CS_URS_2023_02/741124703" TargetMode="External" /><Relationship Id="rId55" Type="http://schemas.openxmlformats.org/officeDocument/2006/relationships/hyperlink" Target="https://podminky.urs.cz/item/CS_URS_2023_02/741130111" TargetMode="External" /><Relationship Id="rId56" Type="http://schemas.openxmlformats.org/officeDocument/2006/relationships/hyperlink" Target="https://podminky.urs.cz/item/CS_URS_2023_02/741132103" TargetMode="External" /><Relationship Id="rId57" Type="http://schemas.openxmlformats.org/officeDocument/2006/relationships/hyperlink" Target="https://podminky.urs.cz/item/CS_URS_2023_02/741132128" TargetMode="External" /><Relationship Id="rId58" Type="http://schemas.openxmlformats.org/officeDocument/2006/relationships/hyperlink" Target="https://podminky.urs.cz/item/CS_URS_2023_02/998741101" TargetMode="External" /><Relationship Id="rId5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51611141" TargetMode="External" /><Relationship Id="rId2" Type="http://schemas.openxmlformats.org/officeDocument/2006/relationships/hyperlink" Target="https://podminky.urs.cz/item/CS_URS_2023_02/751344114" TargetMode="External" /><Relationship Id="rId3" Type="http://schemas.openxmlformats.org/officeDocument/2006/relationships/hyperlink" Target="https://podminky.urs.cz/item/CS_URS_2023_02/751526751" TargetMode="External" /><Relationship Id="rId4" Type="http://schemas.openxmlformats.org/officeDocument/2006/relationships/hyperlink" Target="https://podminky.urs.cz/item/CS_URS_2023_02/751514679" TargetMode="External" /><Relationship Id="rId5" Type="http://schemas.openxmlformats.org/officeDocument/2006/relationships/hyperlink" Target="https://podminky.urs.cz/item/CS_URS_2023_02/751322131" TargetMode="External" /><Relationship Id="rId6" Type="http://schemas.openxmlformats.org/officeDocument/2006/relationships/hyperlink" Target="https://podminky.urs.cz/item/CS_URS_2023_02/751322011" TargetMode="External" /><Relationship Id="rId7" Type="http://schemas.openxmlformats.org/officeDocument/2006/relationships/hyperlink" Target="https://podminky.urs.cz/item/CS_URS_2023_02/751322012" TargetMode="External" /><Relationship Id="rId8" Type="http://schemas.openxmlformats.org/officeDocument/2006/relationships/hyperlink" Target="https://podminky.urs.cz/item/CS_URS_2023_02/751398023" TargetMode="External" /><Relationship Id="rId9" Type="http://schemas.openxmlformats.org/officeDocument/2006/relationships/hyperlink" Target="https://podminky.urs.cz/item/CS_URS_2023_02/751510041" TargetMode="External" /><Relationship Id="rId10" Type="http://schemas.openxmlformats.org/officeDocument/2006/relationships/hyperlink" Target="https://podminky.urs.cz/item/CS_URS_2023_02/751510042" TargetMode="External" /><Relationship Id="rId11" Type="http://schemas.openxmlformats.org/officeDocument/2006/relationships/hyperlink" Target="https://podminky.urs.cz/item/CS_URS_2023_02/751510043" TargetMode="External" /><Relationship Id="rId12" Type="http://schemas.openxmlformats.org/officeDocument/2006/relationships/hyperlink" Target="https://podminky.urs.cz/item/CS_URS_2023_02/751537146" TargetMode="External" /><Relationship Id="rId13" Type="http://schemas.openxmlformats.org/officeDocument/2006/relationships/hyperlink" Target="https://podminky.urs.cz/item/CS_URS_2023_02/713411141" TargetMode="External" /><Relationship Id="rId14" Type="http://schemas.openxmlformats.org/officeDocument/2006/relationships/hyperlink" Target="https://podminky.urs.cz/item/CS_URS_2023_02/713411141" TargetMode="External" /><Relationship Id="rId15" Type="http://schemas.openxmlformats.org/officeDocument/2006/relationships/hyperlink" Target="https://podminky.urs.cz/item/CS_URS_2023_02/713391144" TargetMode="External" /><Relationship Id="rId16" Type="http://schemas.openxmlformats.org/officeDocument/2006/relationships/hyperlink" Target="https://podminky.urs.cz/item/CS_URS_2023_02/751691111" TargetMode="External" /><Relationship Id="rId17" Type="http://schemas.openxmlformats.org/officeDocument/2006/relationships/hyperlink" Target="https://podminky.urs.cz/item/CS_URS_2023_02/998751101" TargetMode="External" /><Relationship Id="rId18" Type="http://schemas.openxmlformats.org/officeDocument/2006/relationships/hyperlink" Target="https://podminky.urs.cz/item/CS_URS_2023_02/751111131" TargetMode="External" /><Relationship Id="rId19" Type="http://schemas.openxmlformats.org/officeDocument/2006/relationships/hyperlink" Target="https://podminky.urs.cz/item/CS_URS_2023_02/751514679" TargetMode="External" /><Relationship Id="rId20" Type="http://schemas.openxmlformats.org/officeDocument/2006/relationships/hyperlink" Target="https://podminky.urs.cz/item/CS_URS_2021_01/751322012.1" TargetMode="External" /><Relationship Id="rId21" Type="http://schemas.openxmlformats.org/officeDocument/2006/relationships/hyperlink" Target="https://podminky.urs.cz/item/CS_URS_2023_02/751311113" TargetMode="External" /><Relationship Id="rId22" Type="http://schemas.openxmlformats.org/officeDocument/2006/relationships/hyperlink" Target="https://podminky.urs.cz/item/CS_URS_2023_02/751398051" TargetMode="External" /><Relationship Id="rId23" Type="http://schemas.openxmlformats.org/officeDocument/2006/relationships/hyperlink" Target="https://podminky.urs.cz/item/CS_URS_2023_02/751514679" TargetMode="External" /><Relationship Id="rId24" Type="http://schemas.openxmlformats.org/officeDocument/2006/relationships/hyperlink" Target="https://podminky.urs.cz/item/CS_URS_2023_02/751510012" TargetMode="External" /><Relationship Id="rId25" Type="http://schemas.openxmlformats.org/officeDocument/2006/relationships/hyperlink" Target="https://podminky.urs.cz/item/CS_URS_2023_02/751510042" TargetMode="External" /><Relationship Id="rId26" Type="http://schemas.openxmlformats.org/officeDocument/2006/relationships/hyperlink" Target="https://podminky.urs.cz/item/CS_URS_2021_02/998751101.1" TargetMode="External" /><Relationship Id="rId27" Type="http://schemas.openxmlformats.org/officeDocument/2006/relationships/hyperlink" Target="https://podminky.urs.cz/item/CS_URS_2023_02/751122113" TargetMode="External" /><Relationship Id="rId28" Type="http://schemas.openxmlformats.org/officeDocument/2006/relationships/hyperlink" Target="https://podminky.urs.cz/item/CS_URS_2023_02/751344122" TargetMode="External" /><Relationship Id="rId29" Type="http://schemas.openxmlformats.org/officeDocument/2006/relationships/hyperlink" Target="https://podminky.urs.cz/item/CS_URS_2023_02/751311092" TargetMode="External" /><Relationship Id="rId30" Type="http://schemas.openxmlformats.org/officeDocument/2006/relationships/hyperlink" Target="https://podminky.urs.cz/item/CS_URS_2023_02/751398052" TargetMode="External" /><Relationship Id="rId31" Type="http://schemas.openxmlformats.org/officeDocument/2006/relationships/hyperlink" Target="https://podminky.urs.cz/item/CS_URS_2023_02/751311113" TargetMode="External" /><Relationship Id="rId32" Type="http://schemas.openxmlformats.org/officeDocument/2006/relationships/hyperlink" Target="https://podminky.urs.cz/item/CS_URS_2023_02/751510014" TargetMode="External" /><Relationship Id="rId33" Type="http://schemas.openxmlformats.org/officeDocument/2006/relationships/hyperlink" Target="https://podminky.urs.cz/item/CS_URS_2023_02/751510042" TargetMode="External" /><Relationship Id="rId34" Type="http://schemas.openxmlformats.org/officeDocument/2006/relationships/hyperlink" Target="https://podminky.urs.cz/item/CS_URS_2021_02/998751101.1" TargetMode="External" /><Relationship Id="rId35" Type="http://schemas.openxmlformats.org/officeDocument/2006/relationships/hyperlink" Target="https://podminky.urs.cz/item/CS_URS_2023_02/751377012" TargetMode="External" /><Relationship Id="rId36" Type="http://schemas.openxmlformats.org/officeDocument/2006/relationships/hyperlink" Target="https://podminky.urs.cz/item/CS_URS_2023_02/751514679" TargetMode="External" /><Relationship Id="rId37" Type="http://schemas.openxmlformats.org/officeDocument/2006/relationships/hyperlink" Target="https://podminky.urs.cz/item/CS_URS_2021_02/751510042.2" TargetMode="External" /><Relationship Id="rId38" Type="http://schemas.openxmlformats.org/officeDocument/2006/relationships/hyperlink" Target="https://podminky.urs.cz/item/CS_URS_2021_02/751398051.1" TargetMode="External" /><Relationship Id="rId39" Type="http://schemas.openxmlformats.org/officeDocument/2006/relationships/hyperlink" Target="https://podminky.urs.cz/item/CS_URS_2021_02/998751101.1" TargetMode="External" /><Relationship Id="rId40" Type="http://schemas.openxmlformats.org/officeDocument/2006/relationships/hyperlink" Target="https://podminky.urs.cz/item/CS_URS_2023_02/751741111" TargetMode="External" /><Relationship Id="rId41" Type="http://schemas.openxmlformats.org/officeDocument/2006/relationships/hyperlink" Target="https://podminky.urs.cz/item/CS_URS_2021_02/998751101.1" TargetMode="External" /><Relationship Id="rId4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3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175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713463311" TargetMode="External" /><Relationship Id="rId9" Type="http://schemas.openxmlformats.org/officeDocument/2006/relationships/hyperlink" Target="https://podminky.urs.cz/item/CS_URS_2023_02/713463313" TargetMode="External" /><Relationship Id="rId10" Type="http://schemas.openxmlformats.org/officeDocument/2006/relationships/hyperlink" Target="https://podminky.urs.cz/item/CS_URS_2023_02/721173401" TargetMode="External" /><Relationship Id="rId11" Type="http://schemas.openxmlformats.org/officeDocument/2006/relationships/hyperlink" Target="https://podminky.urs.cz/item/CS_URS_2023_02/721173402" TargetMode="External" /><Relationship Id="rId12" Type="http://schemas.openxmlformats.org/officeDocument/2006/relationships/hyperlink" Target="https://podminky.urs.cz/item/CS_URS_2023_02/721173403" TargetMode="External" /><Relationship Id="rId13" Type="http://schemas.openxmlformats.org/officeDocument/2006/relationships/hyperlink" Target="https://podminky.urs.cz/item/CS_URS_2023_02/721174041" TargetMode="External" /><Relationship Id="rId14" Type="http://schemas.openxmlformats.org/officeDocument/2006/relationships/hyperlink" Target="https://podminky.urs.cz/item/CS_URS_2023_02/721174042" TargetMode="External" /><Relationship Id="rId15" Type="http://schemas.openxmlformats.org/officeDocument/2006/relationships/hyperlink" Target="https://podminky.urs.cz/item/CS_URS_2023_02/721174043" TargetMode="External" /><Relationship Id="rId16" Type="http://schemas.openxmlformats.org/officeDocument/2006/relationships/hyperlink" Target="https://podminky.urs.cz/item/CS_URS_2023_02/721174045" TargetMode="External" /><Relationship Id="rId17" Type="http://schemas.openxmlformats.org/officeDocument/2006/relationships/hyperlink" Target="https://podminky.urs.cz/item/CS_URS_2023_02/721174055" TargetMode="External" /><Relationship Id="rId18" Type="http://schemas.openxmlformats.org/officeDocument/2006/relationships/hyperlink" Target="https://podminky.urs.cz/item/CS_URS_2023_02/721174063" TargetMode="External" /><Relationship Id="rId19" Type="http://schemas.openxmlformats.org/officeDocument/2006/relationships/hyperlink" Target="https://podminky.urs.cz/item/CS_URS_2023_02/721194103" TargetMode="External" /><Relationship Id="rId20" Type="http://schemas.openxmlformats.org/officeDocument/2006/relationships/hyperlink" Target="https://podminky.urs.cz/item/CS_URS_2023_02/721194104" TargetMode="External" /><Relationship Id="rId21" Type="http://schemas.openxmlformats.org/officeDocument/2006/relationships/hyperlink" Target="https://podminky.urs.cz/item/CS_URS_2023_02/721194105" TargetMode="External" /><Relationship Id="rId22" Type="http://schemas.openxmlformats.org/officeDocument/2006/relationships/hyperlink" Target="https://podminky.urs.cz/item/CS_URS_2023_02/721194109" TargetMode="External" /><Relationship Id="rId23" Type="http://schemas.openxmlformats.org/officeDocument/2006/relationships/hyperlink" Target="https://podminky.urs.cz/item/CS_URS_2023_02/721211913" TargetMode="External" /><Relationship Id="rId24" Type="http://schemas.openxmlformats.org/officeDocument/2006/relationships/hyperlink" Target="https://podminky.urs.cz/item/CS_URS_2023_02/721219128" TargetMode="External" /><Relationship Id="rId25" Type="http://schemas.openxmlformats.org/officeDocument/2006/relationships/hyperlink" Target="https://podminky.urs.cz/item/CS_URS_2023_02/721229111" TargetMode="External" /><Relationship Id="rId26" Type="http://schemas.openxmlformats.org/officeDocument/2006/relationships/hyperlink" Target="https://podminky.urs.cz/item/CS_URS_2023_02/721239114" TargetMode="External" /><Relationship Id="rId27" Type="http://schemas.openxmlformats.org/officeDocument/2006/relationships/hyperlink" Target="https://podminky.urs.cz/item/CS_URS_2023_02/721279153" TargetMode="External" /><Relationship Id="rId28" Type="http://schemas.openxmlformats.org/officeDocument/2006/relationships/hyperlink" Target="https://podminky.urs.cz/item/CS_URS_2023_02/721290111" TargetMode="External" /><Relationship Id="rId29" Type="http://schemas.openxmlformats.org/officeDocument/2006/relationships/hyperlink" Target="https://podminky.urs.cz/item/CS_URS_2023_02/721290112" TargetMode="External" /><Relationship Id="rId30" Type="http://schemas.openxmlformats.org/officeDocument/2006/relationships/hyperlink" Target="https://podminky.urs.cz/item/CS_URS_2023_02/998721101" TargetMode="External" /><Relationship Id="rId31" Type="http://schemas.openxmlformats.org/officeDocument/2006/relationships/hyperlink" Target="https://podminky.urs.cz/item/CS_URS_2023_02/722130233" TargetMode="External" /><Relationship Id="rId32" Type="http://schemas.openxmlformats.org/officeDocument/2006/relationships/hyperlink" Target="https://podminky.urs.cz/item/CS_URS_2023_02/722130234" TargetMode="External" /><Relationship Id="rId33" Type="http://schemas.openxmlformats.org/officeDocument/2006/relationships/hyperlink" Target="https://podminky.urs.cz/item/CS_URS_2023_02/722175002" TargetMode="External" /><Relationship Id="rId34" Type="http://schemas.openxmlformats.org/officeDocument/2006/relationships/hyperlink" Target="https://podminky.urs.cz/item/CS_URS_2023_02/722175003" TargetMode="External" /><Relationship Id="rId35" Type="http://schemas.openxmlformats.org/officeDocument/2006/relationships/hyperlink" Target="https://podminky.urs.cz/item/CS_URS_2023_02/722175004" TargetMode="External" /><Relationship Id="rId36" Type="http://schemas.openxmlformats.org/officeDocument/2006/relationships/hyperlink" Target="https://podminky.urs.cz/item/CS_URS_2023_02/722175005" TargetMode="External" /><Relationship Id="rId37" Type="http://schemas.openxmlformats.org/officeDocument/2006/relationships/hyperlink" Target="https://podminky.urs.cz/item/CS_URS_2023_02/722181221" TargetMode="External" /><Relationship Id="rId38" Type="http://schemas.openxmlformats.org/officeDocument/2006/relationships/hyperlink" Target="https://podminky.urs.cz/item/CS_URS_2023_02/722181222" TargetMode="External" /><Relationship Id="rId39" Type="http://schemas.openxmlformats.org/officeDocument/2006/relationships/hyperlink" Target="https://podminky.urs.cz/item/CS_URS_2023_02/722220111" TargetMode="External" /><Relationship Id="rId40" Type="http://schemas.openxmlformats.org/officeDocument/2006/relationships/hyperlink" Target="https://podminky.urs.cz/item/CS_URS_2023_02/722220121" TargetMode="External" /><Relationship Id="rId41" Type="http://schemas.openxmlformats.org/officeDocument/2006/relationships/hyperlink" Target="https://podminky.urs.cz/item/CS_URS_2023_02/722221134" TargetMode="External" /><Relationship Id="rId42" Type="http://schemas.openxmlformats.org/officeDocument/2006/relationships/hyperlink" Target="https://podminky.urs.cz/item/CS_URS_2023_02/722224115" TargetMode="External" /><Relationship Id="rId43" Type="http://schemas.openxmlformats.org/officeDocument/2006/relationships/hyperlink" Target="https://podminky.urs.cz/item/CS_URS_2023_02/722224116" TargetMode="External" /><Relationship Id="rId44" Type="http://schemas.openxmlformats.org/officeDocument/2006/relationships/hyperlink" Target="https://podminky.urs.cz/item/CS_URS_2023_02/722231072" TargetMode="External" /><Relationship Id="rId45" Type="http://schemas.openxmlformats.org/officeDocument/2006/relationships/hyperlink" Target="https://podminky.urs.cz/item/CS_URS_2023_02/722231074" TargetMode="External" /><Relationship Id="rId46" Type="http://schemas.openxmlformats.org/officeDocument/2006/relationships/hyperlink" Target="https://podminky.urs.cz/item/CS_URS_2023_02/722231085" TargetMode="External" /><Relationship Id="rId47" Type="http://schemas.openxmlformats.org/officeDocument/2006/relationships/hyperlink" Target="https://podminky.urs.cz/item/CS_URS_2023_02/722231222" TargetMode="External" /><Relationship Id="rId48" Type="http://schemas.openxmlformats.org/officeDocument/2006/relationships/hyperlink" Target="https://podminky.urs.cz/item/CS_URS_2023_02/722232043" TargetMode="External" /><Relationship Id="rId49" Type="http://schemas.openxmlformats.org/officeDocument/2006/relationships/hyperlink" Target="https://podminky.urs.cz/item/CS_URS_2023_02/722232045" TargetMode="External" /><Relationship Id="rId50" Type="http://schemas.openxmlformats.org/officeDocument/2006/relationships/hyperlink" Target="https://podminky.urs.cz/item/CS_URS_2023_02/722232046" TargetMode="External" /><Relationship Id="rId51" Type="http://schemas.openxmlformats.org/officeDocument/2006/relationships/hyperlink" Target="https://podminky.urs.cz/item/CS_URS_2023_02/722232061" TargetMode="External" /><Relationship Id="rId52" Type="http://schemas.openxmlformats.org/officeDocument/2006/relationships/hyperlink" Target="https://podminky.urs.cz/item/CS_URS_2023_02/722232062" TargetMode="External" /><Relationship Id="rId53" Type="http://schemas.openxmlformats.org/officeDocument/2006/relationships/hyperlink" Target="https://podminky.urs.cz/item/CS_URS_2023_02/722234263" TargetMode="External" /><Relationship Id="rId54" Type="http://schemas.openxmlformats.org/officeDocument/2006/relationships/hyperlink" Target="https://podminky.urs.cz/item/CS_URS_2023_02/722239101" TargetMode="External" /><Relationship Id="rId55" Type="http://schemas.openxmlformats.org/officeDocument/2006/relationships/hyperlink" Target="https://podminky.urs.cz/item/CS_URS_2023_02/722250133" TargetMode="External" /><Relationship Id="rId56" Type="http://schemas.openxmlformats.org/officeDocument/2006/relationships/hyperlink" Target="https://podminky.urs.cz/item/CS_URS_2023_02/722290226" TargetMode="External" /><Relationship Id="rId57" Type="http://schemas.openxmlformats.org/officeDocument/2006/relationships/hyperlink" Target="https://podminky.urs.cz/item/CS_URS_2023_02/722290234" TargetMode="External" /><Relationship Id="rId58" Type="http://schemas.openxmlformats.org/officeDocument/2006/relationships/hyperlink" Target="https://podminky.urs.cz/item/CS_URS_2023_02/998722101" TargetMode="External" /><Relationship Id="rId59" Type="http://schemas.openxmlformats.org/officeDocument/2006/relationships/hyperlink" Target="https://podminky.urs.cz/item/CS_URS_2023_02/724231128" TargetMode="External" /><Relationship Id="rId60" Type="http://schemas.openxmlformats.org/officeDocument/2006/relationships/hyperlink" Target="https://podminky.urs.cz/item/CS_URS_2023_02/724233011" TargetMode="External" /><Relationship Id="rId61" Type="http://schemas.openxmlformats.org/officeDocument/2006/relationships/hyperlink" Target="https://podminky.urs.cz/item/CS_URS_2023_02/998724101" TargetMode="External" /><Relationship Id="rId62" Type="http://schemas.openxmlformats.org/officeDocument/2006/relationships/hyperlink" Target="https://podminky.urs.cz/item/CS_URS_2023_02/725111231" TargetMode="External" /><Relationship Id="rId63" Type="http://schemas.openxmlformats.org/officeDocument/2006/relationships/hyperlink" Target="https://podminky.urs.cz/item/CS_URS_2023_02/725119125" TargetMode="External" /><Relationship Id="rId64" Type="http://schemas.openxmlformats.org/officeDocument/2006/relationships/hyperlink" Target="https://podminky.urs.cz/item/CS_URS_2023_02/725119131" TargetMode="External" /><Relationship Id="rId65" Type="http://schemas.openxmlformats.org/officeDocument/2006/relationships/hyperlink" Target="https://podminky.urs.cz/item/CS_URS_2023_02/725129101" TargetMode="External" /><Relationship Id="rId66" Type="http://schemas.openxmlformats.org/officeDocument/2006/relationships/hyperlink" Target="https://podminky.urs.cz/item/CS_URS_2023_02/725219101" TargetMode="External" /><Relationship Id="rId67" Type="http://schemas.openxmlformats.org/officeDocument/2006/relationships/hyperlink" Target="https://podminky.urs.cz/item/CS_URS_2023_02/725239101" TargetMode="External" /><Relationship Id="rId68" Type="http://schemas.openxmlformats.org/officeDocument/2006/relationships/hyperlink" Target="https://podminky.urs.cz/item/CS_URS_2023_02/725244904" TargetMode="External" /><Relationship Id="rId69" Type="http://schemas.openxmlformats.org/officeDocument/2006/relationships/hyperlink" Target="https://podminky.urs.cz/item/CS_URS_2023_02/725319111" TargetMode="External" /><Relationship Id="rId70" Type="http://schemas.openxmlformats.org/officeDocument/2006/relationships/hyperlink" Target="https://podminky.urs.cz/item/CS_URS_2023_02/725339111" TargetMode="External" /><Relationship Id="rId71" Type="http://schemas.openxmlformats.org/officeDocument/2006/relationships/hyperlink" Target="https://podminky.urs.cz/item/CS_URS_2023_02/725813111" TargetMode="External" /><Relationship Id="rId72" Type="http://schemas.openxmlformats.org/officeDocument/2006/relationships/hyperlink" Target="https://podminky.urs.cz/item/CS_URS_2023_02/725829101" TargetMode="External" /><Relationship Id="rId73" Type="http://schemas.openxmlformats.org/officeDocument/2006/relationships/hyperlink" Target="https://podminky.urs.cz/item/CS_URS_2023_02/725829111" TargetMode="External" /><Relationship Id="rId74" Type="http://schemas.openxmlformats.org/officeDocument/2006/relationships/hyperlink" Target="https://podminky.urs.cz/item/CS_URS_2023_02/725829131" TargetMode="External" /><Relationship Id="rId75" Type="http://schemas.openxmlformats.org/officeDocument/2006/relationships/hyperlink" Target="https://podminky.urs.cz/item/CS_URS_2023_02/725829141" TargetMode="External" /><Relationship Id="rId76" Type="http://schemas.openxmlformats.org/officeDocument/2006/relationships/hyperlink" Target="https://podminky.urs.cz/item/CS_URS_2023_02/725849411" TargetMode="External" /><Relationship Id="rId77" Type="http://schemas.openxmlformats.org/officeDocument/2006/relationships/hyperlink" Target="https://podminky.urs.cz/item/CS_URS_2023_02/725869101" TargetMode="External" /><Relationship Id="rId78" Type="http://schemas.openxmlformats.org/officeDocument/2006/relationships/hyperlink" Target="https://podminky.urs.cz/item/CS_URS_2023_02/725869204" TargetMode="External" /><Relationship Id="rId79" Type="http://schemas.openxmlformats.org/officeDocument/2006/relationships/hyperlink" Target="https://podminky.urs.cz/item/CS_URS_2023_02/998725101" TargetMode="External" /><Relationship Id="rId80" Type="http://schemas.openxmlformats.org/officeDocument/2006/relationships/hyperlink" Target="https://podminky.urs.cz/item/CS_URS_2023_02/726111202" TargetMode="External" /><Relationship Id="rId81" Type="http://schemas.openxmlformats.org/officeDocument/2006/relationships/hyperlink" Target="https://podminky.urs.cz/item/CS_URS_2023_02/726111204" TargetMode="External" /><Relationship Id="rId82" Type="http://schemas.openxmlformats.org/officeDocument/2006/relationships/hyperlink" Target="https://podminky.urs.cz/item/CS_URS_2023_02/998726111" TargetMode="External" /><Relationship Id="rId8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10062" TargetMode="External" /><Relationship Id="rId2" Type="http://schemas.openxmlformats.org/officeDocument/2006/relationships/hyperlink" Target="https://podminky.urs.cz/item/CS_URS_2023_02/741110063" TargetMode="External" /><Relationship Id="rId3" Type="http://schemas.openxmlformats.org/officeDocument/2006/relationships/hyperlink" Target="https://podminky.urs.cz/item/CS_URS_2023_02/741110513" TargetMode="External" /><Relationship Id="rId4" Type="http://schemas.openxmlformats.org/officeDocument/2006/relationships/hyperlink" Target="https://podminky.urs.cz/item/CS_URS_2023_02/741112001" TargetMode="External" /><Relationship Id="rId5" Type="http://schemas.openxmlformats.org/officeDocument/2006/relationships/hyperlink" Target="https://podminky.urs.cz/item/CS_URS_2023_02/741112023" TargetMode="External" /><Relationship Id="rId6" Type="http://schemas.openxmlformats.org/officeDocument/2006/relationships/hyperlink" Target="https://podminky.urs.cz/item/CS_URS_2023_02/741120401" TargetMode="External" /><Relationship Id="rId7" Type="http://schemas.openxmlformats.org/officeDocument/2006/relationships/hyperlink" Target="https://podminky.urs.cz/item/CS_URS_2023_02/741120403" TargetMode="External" /><Relationship Id="rId8" Type="http://schemas.openxmlformats.org/officeDocument/2006/relationships/hyperlink" Target="https://podminky.urs.cz/item/CS_URS_2023_02/741122011" TargetMode="External" /><Relationship Id="rId9" Type="http://schemas.openxmlformats.org/officeDocument/2006/relationships/hyperlink" Target="https://podminky.urs.cz/item/CS_URS_2023_02/741122015" TargetMode="External" /><Relationship Id="rId10" Type="http://schemas.openxmlformats.org/officeDocument/2006/relationships/hyperlink" Target="https://podminky.urs.cz/item/CS_URS_2023_02/741122016" TargetMode="External" /><Relationship Id="rId11" Type="http://schemas.openxmlformats.org/officeDocument/2006/relationships/hyperlink" Target="https://podminky.urs.cz/item/CS_URS_2023_02/741122021" TargetMode="External" /><Relationship Id="rId12" Type="http://schemas.openxmlformats.org/officeDocument/2006/relationships/hyperlink" Target="https://podminky.urs.cz/item/CS_URS_2023_02/741122031" TargetMode="External" /><Relationship Id="rId13" Type="http://schemas.openxmlformats.org/officeDocument/2006/relationships/hyperlink" Target="https://podminky.urs.cz/item/CS_URS_2023_02/741122032" TargetMode="External" /><Relationship Id="rId14" Type="http://schemas.openxmlformats.org/officeDocument/2006/relationships/hyperlink" Target="https://podminky.urs.cz/item/CS_URS_2023_02/741124603" TargetMode="External" /><Relationship Id="rId15" Type="http://schemas.openxmlformats.org/officeDocument/2006/relationships/hyperlink" Target="https://podminky.urs.cz/item/CS_URS_2023_02/741132103" TargetMode="External" /><Relationship Id="rId16" Type="http://schemas.openxmlformats.org/officeDocument/2006/relationships/hyperlink" Target="https://podminky.urs.cz/item/CS_URS_2023_02/741132132" TargetMode="External" /><Relationship Id="rId17" Type="http://schemas.openxmlformats.org/officeDocument/2006/relationships/hyperlink" Target="https://podminky.urs.cz/item/CS_URS_2023_02/741132134" TargetMode="External" /><Relationship Id="rId18" Type="http://schemas.openxmlformats.org/officeDocument/2006/relationships/hyperlink" Target="https://podminky.urs.cz/item/CS_URS_2023_02/741132145" TargetMode="External" /><Relationship Id="rId19" Type="http://schemas.openxmlformats.org/officeDocument/2006/relationships/hyperlink" Target="https://podminky.urs.cz/item/CS_URS_2023_02/741132146" TargetMode="External" /><Relationship Id="rId20" Type="http://schemas.openxmlformats.org/officeDocument/2006/relationships/hyperlink" Target="https://podminky.urs.cz/item/CS_URS_2023_02/741210001" TargetMode="External" /><Relationship Id="rId21" Type="http://schemas.openxmlformats.org/officeDocument/2006/relationships/hyperlink" Target="https://podminky.urs.cz/item/CS_URS_2023_02/741210004" TargetMode="External" /><Relationship Id="rId22" Type="http://schemas.openxmlformats.org/officeDocument/2006/relationships/hyperlink" Target="https://podminky.urs.cz/item/CS_URS_2023_02/741310001" TargetMode="External" /><Relationship Id="rId23" Type="http://schemas.openxmlformats.org/officeDocument/2006/relationships/hyperlink" Target="https://podminky.urs.cz/item/CS_URS_2023_02/741310021" TargetMode="External" /><Relationship Id="rId24" Type="http://schemas.openxmlformats.org/officeDocument/2006/relationships/hyperlink" Target="https://podminky.urs.cz/item/CS_URS_2023_02/741310022" TargetMode="External" /><Relationship Id="rId25" Type="http://schemas.openxmlformats.org/officeDocument/2006/relationships/hyperlink" Target="https://podminky.urs.cz/item/CS_URS_2023_02/741310111" TargetMode="External" /><Relationship Id="rId26" Type="http://schemas.openxmlformats.org/officeDocument/2006/relationships/hyperlink" Target="https://podminky.urs.cz/item/CS_URS_2023_02/741310121" TargetMode="External" /><Relationship Id="rId27" Type="http://schemas.openxmlformats.org/officeDocument/2006/relationships/hyperlink" Target="https://podminky.urs.cz/item/CS_URS_2023_02/741310122" TargetMode="External" /><Relationship Id="rId28" Type="http://schemas.openxmlformats.org/officeDocument/2006/relationships/hyperlink" Target="https://podminky.urs.cz/item/CS_URS_2023_02/741310221" TargetMode="External" /><Relationship Id="rId29" Type="http://schemas.openxmlformats.org/officeDocument/2006/relationships/hyperlink" Target="https://podminky.urs.cz/item/CS_URS_2023_02/741311003" TargetMode="External" /><Relationship Id="rId30" Type="http://schemas.openxmlformats.org/officeDocument/2006/relationships/hyperlink" Target="https://podminky.urs.cz/item/CS_URS_2023_02/741311004" TargetMode="External" /><Relationship Id="rId31" Type="http://schemas.openxmlformats.org/officeDocument/2006/relationships/hyperlink" Target="https://podminky.urs.cz/item/CS_URS_2023_02/741313001" TargetMode="External" /><Relationship Id="rId32" Type="http://schemas.openxmlformats.org/officeDocument/2006/relationships/hyperlink" Target="https://podminky.urs.cz/item/CS_URS_2023_02/741313003" TargetMode="External" /><Relationship Id="rId33" Type="http://schemas.openxmlformats.org/officeDocument/2006/relationships/hyperlink" Target="https://podminky.urs.cz/item/CS_URS_2023_02/741313005" TargetMode="External" /><Relationship Id="rId34" Type="http://schemas.openxmlformats.org/officeDocument/2006/relationships/hyperlink" Target="https://podminky.urs.cz/item/CS_URS_2023_02/741313082" TargetMode="External" /><Relationship Id="rId35" Type="http://schemas.openxmlformats.org/officeDocument/2006/relationships/hyperlink" Target="https://podminky.urs.cz/item/CS_URS_2023_02/741313121" TargetMode="External" /><Relationship Id="rId36" Type="http://schemas.openxmlformats.org/officeDocument/2006/relationships/hyperlink" Target="https://podminky.urs.cz/item/CS_URS_2023_02/741314122" TargetMode="External" /><Relationship Id="rId37" Type="http://schemas.openxmlformats.org/officeDocument/2006/relationships/hyperlink" Target="https://podminky.urs.cz/item/CS_URS_2023_02/741320105" TargetMode="External" /><Relationship Id="rId38" Type="http://schemas.openxmlformats.org/officeDocument/2006/relationships/hyperlink" Target="https://podminky.urs.cz/item/CS_URS_2023_02/741320165" TargetMode="External" /><Relationship Id="rId39" Type="http://schemas.openxmlformats.org/officeDocument/2006/relationships/hyperlink" Target="https://podminky.urs.cz/item/CS_URS_2023_02/741320175" TargetMode="External" /><Relationship Id="rId40" Type="http://schemas.openxmlformats.org/officeDocument/2006/relationships/hyperlink" Target="https://podminky.urs.cz/item/CS_URS_2023_02/741320201" TargetMode="External" /><Relationship Id="rId41" Type="http://schemas.openxmlformats.org/officeDocument/2006/relationships/hyperlink" Target="https://podminky.urs.cz/item/CS_URS_2023_02/741320405" TargetMode="External" /><Relationship Id="rId42" Type="http://schemas.openxmlformats.org/officeDocument/2006/relationships/hyperlink" Target="https://podminky.urs.cz/item/CS_URS_2023_02/741321003" TargetMode="External" /><Relationship Id="rId43" Type="http://schemas.openxmlformats.org/officeDocument/2006/relationships/hyperlink" Target="https://podminky.urs.cz/item/CS_URS_2023_02/741321043" TargetMode="External" /><Relationship Id="rId44" Type="http://schemas.openxmlformats.org/officeDocument/2006/relationships/hyperlink" Target="https://podminky.urs.cz/item/CS_URS_2023_02/741322012" TargetMode="External" /><Relationship Id="rId45" Type="http://schemas.openxmlformats.org/officeDocument/2006/relationships/hyperlink" Target="https://podminky.urs.cz/item/CS_URS_2023_02/741330001" TargetMode="External" /><Relationship Id="rId46" Type="http://schemas.openxmlformats.org/officeDocument/2006/relationships/hyperlink" Target="https://podminky.urs.cz/item/CS_URS_2023_02/741330042" TargetMode="External" /><Relationship Id="rId47" Type="http://schemas.openxmlformats.org/officeDocument/2006/relationships/hyperlink" Target="https://podminky.urs.cz/item/CS_URS_2023_02/741331062" TargetMode="External" /><Relationship Id="rId48" Type="http://schemas.openxmlformats.org/officeDocument/2006/relationships/hyperlink" Target="https://podminky.urs.cz/item/CS_URS_2023_02/741331075" TargetMode="External" /><Relationship Id="rId49" Type="http://schemas.openxmlformats.org/officeDocument/2006/relationships/hyperlink" Target="https://podminky.urs.cz/item/CS_URS_2023_02/741350011" TargetMode="External" /><Relationship Id="rId50" Type="http://schemas.openxmlformats.org/officeDocument/2006/relationships/hyperlink" Target="https://podminky.urs.cz/item/CS_URS_2023_02/741370021" TargetMode="External" /><Relationship Id="rId51" Type="http://schemas.openxmlformats.org/officeDocument/2006/relationships/hyperlink" Target="https://podminky.urs.cz/item/CS_URS_2023_02/741370101" TargetMode="External" /><Relationship Id="rId52" Type="http://schemas.openxmlformats.org/officeDocument/2006/relationships/hyperlink" Target="https://podminky.urs.cz/item/CS_URS_2023_02/742121001" TargetMode="External" /><Relationship Id="rId53" Type="http://schemas.openxmlformats.org/officeDocument/2006/relationships/hyperlink" Target="https://podminky.urs.cz/item/CS_URS_2023_02/741810003" TargetMode="External" /><Relationship Id="rId5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410002" TargetMode="External" /><Relationship Id="rId2" Type="http://schemas.openxmlformats.org/officeDocument/2006/relationships/hyperlink" Target="https://podminky.urs.cz/item/CS_URS_2023_02/741410003" TargetMode="External" /><Relationship Id="rId3" Type="http://schemas.openxmlformats.org/officeDocument/2006/relationships/hyperlink" Target="https://podminky.urs.cz/item/CS_URS_2023_02/741420002" TargetMode="External" /><Relationship Id="rId4" Type="http://schemas.openxmlformats.org/officeDocument/2006/relationships/hyperlink" Target="https://podminky.urs.cz/item/CS_URS_2023_02/741420021" TargetMode="External" /><Relationship Id="rId5" Type="http://schemas.openxmlformats.org/officeDocument/2006/relationships/hyperlink" Target="https://podminky.urs.cz/item/CS_URS_2023_02/741420022" TargetMode="External" /><Relationship Id="rId6" Type="http://schemas.openxmlformats.org/officeDocument/2006/relationships/hyperlink" Target="https://podminky.urs.cz/item/CS_URS_2023_02/741420083" TargetMode="External" /><Relationship Id="rId7" Type="http://schemas.openxmlformats.org/officeDocument/2006/relationships/hyperlink" Target="https://podminky.urs.cz/item/CS_URS_2023_02/741430005" TargetMode="External" /><Relationship Id="rId8" Type="http://schemas.openxmlformats.org/officeDocument/2006/relationships/hyperlink" Target="https://podminky.urs.cz/item/CS_URS_2023_02/741810002" TargetMode="External" /><Relationship Id="rId9" Type="http://schemas.openxmlformats.org/officeDocument/2006/relationships/hyperlink" Target="https://podminky.urs.cz/item/CS_URS_2023_02/741820001" TargetMode="External" /><Relationship Id="rId10" Type="http://schemas.openxmlformats.org/officeDocument/2006/relationships/hyperlink" Target="https://podminky.urs.cz/item/CS_URS_2023_02/998741101" TargetMode="External" /><Relationship Id="rId1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122011" TargetMode="External" /><Relationship Id="rId2" Type="http://schemas.openxmlformats.org/officeDocument/2006/relationships/hyperlink" Target="https://podminky.urs.cz/item/CS_URS_2023_02/741210001" TargetMode="External" /><Relationship Id="rId3" Type="http://schemas.openxmlformats.org/officeDocument/2006/relationships/hyperlink" Target="https://podminky.urs.cz/item/CS_URS_2023_02/741310031" TargetMode="External" /><Relationship Id="rId4" Type="http://schemas.openxmlformats.org/officeDocument/2006/relationships/hyperlink" Target="https://podminky.urs.cz/item/CS_URS_2023_02/742110002" TargetMode="External" /><Relationship Id="rId5" Type="http://schemas.openxmlformats.org/officeDocument/2006/relationships/hyperlink" Target="https://podminky.urs.cz/item/CS_URS_2023_02/742110102" TargetMode="External" /><Relationship Id="rId6" Type="http://schemas.openxmlformats.org/officeDocument/2006/relationships/hyperlink" Target="https://podminky.urs.cz/item/CS_URS_2023_02/742110122" TargetMode="External" /><Relationship Id="rId7" Type="http://schemas.openxmlformats.org/officeDocument/2006/relationships/hyperlink" Target="https://podminky.urs.cz/item/CS_URS_2023_02/742110504" TargetMode="External" /><Relationship Id="rId8" Type="http://schemas.openxmlformats.org/officeDocument/2006/relationships/hyperlink" Target="https://podminky.urs.cz/item/CS_URS_2023_02/742110505" TargetMode="External" /><Relationship Id="rId9" Type="http://schemas.openxmlformats.org/officeDocument/2006/relationships/hyperlink" Target="https://podminky.urs.cz/item/CS_URS_2023_02/742121001" TargetMode="External" /><Relationship Id="rId10" Type="http://schemas.openxmlformats.org/officeDocument/2006/relationships/hyperlink" Target="https://podminky.urs.cz/item/CS_URS_2023_02/742123001" TargetMode="External" /><Relationship Id="rId11" Type="http://schemas.openxmlformats.org/officeDocument/2006/relationships/hyperlink" Target="https://podminky.urs.cz/item/CS_URS_2023_02/742124001" TargetMode="External" /><Relationship Id="rId12" Type="http://schemas.openxmlformats.org/officeDocument/2006/relationships/hyperlink" Target="https://podminky.urs.cz/item/CS_URS_2023_02/742124005" TargetMode="External" /><Relationship Id="rId13" Type="http://schemas.openxmlformats.org/officeDocument/2006/relationships/hyperlink" Target="https://podminky.urs.cz/item/CS_URS_2023_02/742190003" TargetMode="External" /><Relationship Id="rId14" Type="http://schemas.openxmlformats.org/officeDocument/2006/relationships/hyperlink" Target="https://podminky.urs.cz/item/CS_URS_2023_02/742330001" TargetMode="External" /><Relationship Id="rId15" Type="http://schemas.openxmlformats.org/officeDocument/2006/relationships/hyperlink" Target="https://podminky.urs.cz/item/CS_URS_2023_02/742330022" TargetMode="External" /><Relationship Id="rId16" Type="http://schemas.openxmlformats.org/officeDocument/2006/relationships/hyperlink" Target="https://podminky.urs.cz/item/CS_URS_2023_02/742330023" TargetMode="External" /><Relationship Id="rId17" Type="http://schemas.openxmlformats.org/officeDocument/2006/relationships/hyperlink" Target="https://podminky.urs.cz/item/CS_URS_2023_02/742330024" TargetMode="External" /><Relationship Id="rId18" Type="http://schemas.openxmlformats.org/officeDocument/2006/relationships/hyperlink" Target="https://podminky.urs.cz/item/CS_URS_2023_02/742330044" TargetMode="External" /><Relationship Id="rId19" Type="http://schemas.openxmlformats.org/officeDocument/2006/relationships/hyperlink" Target="https://podminky.urs.cz/item/CS_URS_2023_02/742330051" TargetMode="External" /><Relationship Id="rId20" Type="http://schemas.openxmlformats.org/officeDocument/2006/relationships/hyperlink" Target="https://podminky.urs.cz/item/CS_URS_2023_02/742330052" TargetMode="External" /><Relationship Id="rId21" Type="http://schemas.openxmlformats.org/officeDocument/2006/relationships/hyperlink" Target="https://podminky.urs.cz/item/CS_URS_2023_02/742330101" TargetMode="External" /><Relationship Id="rId22" Type="http://schemas.openxmlformats.org/officeDocument/2006/relationships/hyperlink" Target="https://podminky.urs.cz/item/CS_URS_2023_02/998742102" TargetMode="External" /><Relationship Id="rId23" Type="http://schemas.openxmlformats.org/officeDocument/2006/relationships/hyperlink" Target="https://podminky.urs.cz/item/CS_URS_2023_02/742121001" TargetMode="External" /><Relationship Id="rId24" Type="http://schemas.openxmlformats.org/officeDocument/2006/relationships/hyperlink" Target="https://podminky.urs.cz/item/CS_URS_2023_02/742420001" TargetMode="External" /><Relationship Id="rId25" Type="http://schemas.openxmlformats.org/officeDocument/2006/relationships/hyperlink" Target="https://podminky.urs.cz/item/CS_URS_2023_02/742420021" TargetMode="External" /><Relationship Id="rId26" Type="http://schemas.openxmlformats.org/officeDocument/2006/relationships/hyperlink" Target="https://podminky.urs.cz/item/CS_URS_2023_02/742420041" TargetMode="External" /><Relationship Id="rId27" Type="http://schemas.openxmlformats.org/officeDocument/2006/relationships/hyperlink" Target="https://podminky.urs.cz/item/CS_URS_2023_02/742420051" TargetMode="External" /><Relationship Id="rId28" Type="http://schemas.openxmlformats.org/officeDocument/2006/relationships/hyperlink" Target="https://podminky.urs.cz/item/CS_URS_2023_02/742420081" TargetMode="External" /><Relationship Id="rId29" Type="http://schemas.openxmlformats.org/officeDocument/2006/relationships/hyperlink" Target="https://podminky.urs.cz/item/CS_URS_2023_02/742420111" TargetMode="External" /><Relationship Id="rId30" Type="http://schemas.openxmlformats.org/officeDocument/2006/relationships/hyperlink" Target="https://podminky.urs.cz/item/CS_URS_2023_02/742420121" TargetMode="External" /><Relationship Id="rId31" Type="http://schemas.openxmlformats.org/officeDocument/2006/relationships/hyperlink" Target="https://podminky.urs.cz/item/CS_URS_2023_02/742420201" TargetMode="External" /><Relationship Id="rId32" Type="http://schemas.openxmlformats.org/officeDocument/2006/relationships/hyperlink" Target="https://podminky.urs.cz/item/CS_URS_2023_02/741810002" TargetMode="External" /><Relationship Id="rId3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001" TargetMode="External" /><Relationship Id="rId2" Type="http://schemas.openxmlformats.org/officeDocument/2006/relationships/hyperlink" Target="https://podminky.urs.cz/item/CS_URS_2023_01/741110041" TargetMode="External" /><Relationship Id="rId3" Type="http://schemas.openxmlformats.org/officeDocument/2006/relationships/hyperlink" Target="https://podminky.urs.cz/item/CS_URS_2023_01/741122015" TargetMode="External" /><Relationship Id="rId4" Type="http://schemas.openxmlformats.org/officeDocument/2006/relationships/hyperlink" Target="https://podminky.urs.cz/item/CS_URS_2023_01/741122021" TargetMode="External" /><Relationship Id="rId5" Type="http://schemas.openxmlformats.org/officeDocument/2006/relationships/hyperlink" Target="https://podminky.urs.cz/item/CS_URS_2023_01/741122032" TargetMode="External" /><Relationship Id="rId6" Type="http://schemas.openxmlformats.org/officeDocument/2006/relationships/hyperlink" Target="https://podminky.urs.cz/item/CS_URS_2023_01/741124703" TargetMode="External" /><Relationship Id="rId7" Type="http://schemas.openxmlformats.org/officeDocument/2006/relationships/hyperlink" Target="https://podminky.urs.cz/item/CS_URS_2023_01/741210004" TargetMode="External" /><Relationship Id="rId8" Type="http://schemas.openxmlformats.org/officeDocument/2006/relationships/hyperlink" Target="https://podminky.urs.cz/item/CS_URS_2023_01/741320105" TargetMode="External" /><Relationship Id="rId9" Type="http://schemas.openxmlformats.org/officeDocument/2006/relationships/hyperlink" Target="https://podminky.urs.cz/item/CS_URS_2023_01/741320165" TargetMode="External" /><Relationship Id="rId10" Type="http://schemas.openxmlformats.org/officeDocument/2006/relationships/hyperlink" Target="https://podminky.urs.cz/item/CS_URS_2023_01/741322122" TargetMode="External" /><Relationship Id="rId11" Type="http://schemas.openxmlformats.org/officeDocument/2006/relationships/hyperlink" Target="https://podminky.urs.cz/item/CS_URS_2023_01/741322141" TargetMode="External" /><Relationship Id="rId12" Type="http://schemas.openxmlformats.org/officeDocument/2006/relationships/hyperlink" Target="https://podminky.urs.cz/item/CS_URS_2023_01/741331075" TargetMode="External" /><Relationship Id="rId13" Type="http://schemas.openxmlformats.org/officeDocument/2006/relationships/hyperlink" Target="https://podminky.urs.cz/item/CS_URS_2023_01/741350001" TargetMode="External" /><Relationship Id="rId14" Type="http://schemas.openxmlformats.org/officeDocument/2006/relationships/hyperlink" Target="https://podminky.urs.cz/item/CS_URS_2023_01/741791003" TargetMode="External" /><Relationship Id="rId15" Type="http://schemas.openxmlformats.org/officeDocument/2006/relationships/hyperlink" Target="https://podminky.urs.cz/item/CS_URS_2023_01/742121001" TargetMode="External" /><Relationship Id="rId16" Type="http://schemas.openxmlformats.org/officeDocument/2006/relationships/hyperlink" Target="https://podminky.urs.cz/item/CS_URS_2023_01/742124003" TargetMode="External" /><Relationship Id="rId17" Type="http://schemas.openxmlformats.org/officeDocument/2006/relationships/hyperlink" Target="https://podminky.urs.cz/item/CS_URS_2023_01/742124005" TargetMode="External" /><Relationship Id="rId1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20324" TargetMode="External" /><Relationship Id="rId2" Type="http://schemas.openxmlformats.org/officeDocument/2006/relationships/hyperlink" Target="https://podminky.urs.cz/item/CS_URS_2023_01/741721211" TargetMode="External" /><Relationship Id="rId3" Type="http://schemas.openxmlformats.org/officeDocument/2006/relationships/hyperlink" Target="https://podminky.urs.cz/item/CS_URS_2023_01/741732062" TargetMode="External" /><Relationship Id="rId4" Type="http://schemas.openxmlformats.org/officeDocument/2006/relationships/hyperlink" Target="https://podminky.urs.cz/item/CS_URS_2023_01/998741102" TargetMode="External" /><Relationship Id="rId5" Type="http://schemas.openxmlformats.org/officeDocument/2006/relationships/hyperlink" Target="https://podminky.urs.cz/item/CS_URS_2023_01/741711011" TargetMode="External" /><Relationship Id="rId6" Type="http://schemas.openxmlformats.org/officeDocument/2006/relationships/hyperlink" Target="https://podminky.urs.cz/item/CS_URS_2023_01/741730036" TargetMode="External" /><Relationship Id="rId7" Type="http://schemas.openxmlformats.org/officeDocument/2006/relationships/hyperlink" Target="https://podminky.urs.cz/item/CS_URS_2023_01/741210002" TargetMode="External" /><Relationship Id="rId8" Type="http://schemas.openxmlformats.org/officeDocument/2006/relationships/hyperlink" Target="https://podminky.urs.cz/item/CS_URS_2023_01/741320105" TargetMode="External" /><Relationship Id="rId9" Type="http://schemas.openxmlformats.org/officeDocument/2006/relationships/hyperlink" Target="https://podminky.urs.cz/item/CS_URS_2023_02/741320135.1" TargetMode="External" /><Relationship Id="rId10" Type="http://schemas.openxmlformats.org/officeDocument/2006/relationships/hyperlink" Target="https://podminky.urs.cz/item/CS_URS_2023_01/741320165" TargetMode="External" /><Relationship Id="rId11" Type="http://schemas.openxmlformats.org/officeDocument/2006/relationships/hyperlink" Target="https://podminky.urs.cz/item/CS_URS_2023_01/741322052" TargetMode="External" /><Relationship Id="rId12" Type="http://schemas.openxmlformats.org/officeDocument/2006/relationships/hyperlink" Target="https://podminky.urs.cz/item/CS_URS_2023_01/741322111" TargetMode="External" /><Relationship Id="rId13" Type="http://schemas.openxmlformats.org/officeDocument/2006/relationships/hyperlink" Target="https://podminky.urs.cz/item/CS_URS_2023_01/741330053" TargetMode="External" /><Relationship Id="rId14" Type="http://schemas.openxmlformats.org/officeDocument/2006/relationships/hyperlink" Target="https://podminky.urs.cz/item/CS_URS_2023_01/741110002" TargetMode="External" /><Relationship Id="rId15" Type="http://schemas.openxmlformats.org/officeDocument/2006/relationships/hyperlink" Target="https://podminky.urs.cz/item/CS_URS_2023_01/741120001" TargetMode="External" /><Relationship Id="rId16" Type="http://schemas.openxmlformats.org/officeDocument/2006/relationships/hyperlink" Target="https://podminky.urs.cz/item/CS_URS_2023_01/741120003" TargetMode="External" /><Relationship Id="rId17" Type="http://schemas.openxmlformats.org/officeDocument/2006/relationships/hyperlink" Target="https://podminky.urs.cz/item/CS_URS_2023_01/741122015" TargetMode="External" /><Relationship Id="rId18" Type="http://schemas.openxmlformats.org/officeDocument/2006/relationships/hyperlink" Target="https://podminky.urs.cz/item/CS_URS_2023_01/741122032" TargetMode="External" /><Relationship Id="rId19" Type="http://schemas.openxmlformats.org/officeDocument/2006/relationships/hyperlink" Target="https://podminky.urs.cz/item/CS_URS_2023_02/741124731" TargetMode="External" /><Relationship Id="rId20" Type="http://schemas.openxmlformats.org/officeDocument/2006/relationships/hyperlink" Target="https://podminky.urs.cz/item/CS_URS_2023_01/741420001" TargetMode="External" /><Relationship Id="rId21" Type="http://schemas.openxmlformats.org/officeDocument/2006/relationships/hyperlink" Target="https://podminky.urs.cz/item/CS_URS_2023_01/741420020" TargetMode="External" /><Relationship Id="rId22" Type="http://schemas.openxmlformats.org/officeDocument/2006/relationships/hyperlink" Target="https://podminky.urs.cz/item/CS_URS_2023_01/741420021" TargetMode="External" /><Relationship Id="rId23" Type="http://schemas.openxmlformats.org/officeDocument/2006/relationships/hyperlink" Target="https://podminky.urs.cz/item/CS_URS_2023_01/742110102" TargetMode="External" /><Relationship Id="rId24" Type="http://schemas.openxmlformats.org/officeDocument/2006/relationships/hyperlink" Target="https://podminky.urs.cz/item/CS_URS_2023_01/742110122" TargetMode="External" /><Relationship Id="rId25" Type="http://schemas.openxmlformats.org/officeDocument/2006/relationships/hyperlink" Target="https://podminky.urs.cz/item/CS_URS_2023_01/742121001" TargetMode="External" /><Relationship Id="rId26" Type="http://schemas.openxmlformats.org/officeDocument/2006/relationships/hyperlink" Target="https://podminky.urs.cz/item/CS_URS_2023_01/741810003" TargetMode="External" /><Relationship Id="rId27" Type="http://schemas.openxmlformats.org/officeDocument/2006/relationships/hyperlink" Target="https://podminky.urs.cz/item/CS_URS_2023_01/742123001" TargetMode="External" /><Relationship Id="rId28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3" TargetMode="External" /><Relationship Id="rId2" Type="http://schemas.openxmlformats.org/officeDocument/2006/relationships/hyperlink" Target="https://podminky.urs.cz/item/CS_URS_2023_02/131351103" TargetMode="External" /><Relationship Id="rId3" Type="http://schemas.openxmlformats.org/officeDocument/2006/relationships/hyperlink" Target="https://podminky.urs.cz/item/CS_URS_2023_02/131451103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62751137" TargetMode="External" /><Relationship Id="rId7" Type="http://schemas.openxmlformats.org/officeDocument/2006/relationships/hyperlink" Target="https://podminky.urs.cz/item/CS_URS_2023_02/162751139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5151201" TargetMode="External" /><Relationship Id="rId10" Type="http://schemas.openxmlformats.org/officeDocument/2006/relationships/hyperlink" Target="https://podminky.urs.cz/item/CS_URS_2023_02/181913112" TargetMode="External" /><Relationship Id="rId11" Type="http://schemas.openxmlformats.org/officeDocument/2006/relationships/hyperlink" Target="https://podminky.urs.cz/item/CS_URS_2023_02/211531111" TargetMode="External" /><Relationship Id="rId12" Type="http://schemas.openxmlformats.org/officeDocument/2006/relationships/hyperlink" Target="https://podminky.urs.cz/item/CS_URS_2023_02/211971110" TargetMode="External" /><Relationship Id="rId13" Type="http://schemas.openxmlformats.org/officeDocument/2006/relationships/hyperlink" Target="https://podminky.urs.cz/item/CS_URS_2023_02/212755214" TargetMode="External" /><Relationship Id="rId14" Type="http://schemas.openxmlformats.org/officeDocument/2006/relationships/hyperlink" Target="https://podminky.urs.cz/item/CS_URS_2023_02/273313511" TargetMode="External" /><Relationship Id="rId15" Type="http://schemas.openxmlformats.org/officeDocument/2006/relationships/hyperlink" Target="https://podminky.urs.cz/item/CS_URS_2023_02/273351121" TargetMode="External" /><Relationship Id="rId16" Type="http://schemas.openxmlformats.org/officeDocument/2006/relationships/hyperlink" Target="https://podminky.urs.cz/item/CS_URS_2023_02/273351122" TargetMode="External" /><Relationship Id="rId17" Type="http://schemas.openxmlformats.org/officeDocument/2006/relationships/hyperlink" Target="https://podminky.urs.cz/item/CS_URS_2023_02/274353121" TargetMode="External" /><Relationship Id="rId18" Type="http://schemas.openxmlformats.org/officeDocument/2006/relationships/hyperlink" Target="https://podminky.urs.cz/item/CS_URS_2023_02/274353131" TargetMode="External" /><Relationship Id="rId19" Type="http://schemas.openxmlformats.org/officeDocument/2006/relationships/hyperlink" Target="https://podminky.urs.cz/item/CS_URS_2023_02/311101211" TargetMode="External" /><Relationship Id="rId20" Type="http://schemas.openxmlformats.org/officeDocument/2006/relationships/hyperlink" Target="https://podminky.urs.cz/item/CS_URS_2023_02/327323127" TargetMode="External" /><Relationship Id="rId21" Type="http://schemas.openxmlformats.org/officeDocument/2006/relationships/hyperlink" Target="https://podminky.urs.cz/item/CS_URS_2023_02/327324128" TargetMode="External" /><Relationship Id="rId22" Type="http://schemas.openxmlformats.org/officeDocument/2006/relationships/hyperlink" Target="https://podminky.urs.cz/item/CS_URS_2023_02/327351211" TargetMode="External" /><Relationship Id="rId23" Type="http://schemas.openxmlformats.org/officeDocument/2006/relationships/hyperlink" Target="https://podminky.urs.cz/item/CS_URS_2023_02/327351221" TargetMode="External" /><Relationship Id="rId24" Type="http://schemas.openxmlformats.org/officeDocument/2006/relationships/hyperlink" Target="https://podminky.urs.cz/item/CS_URS_2023_02/327361006" TargetMode="External" /><Relationship Id="rId25" Type="http://schemas.openxmlformats.org/officeDocument/2006/relationships/hyperlink" Target="https://podminky.urs.cz/item/CS_URS_2023_02/624631222" TargetMode="External" /><Relationship Id="rId26" Type="http://schemas.openxmlformats.org/officeDocument/2006/relationships/hyperlink" Target="https://podminky.urs.cz/item/CS_URS_2023_02/998153131" TargetMode="External" /><Relationship Id="rId2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1351100" TargetMode="External" /><Relationship Id="rId3" Type="http://schemas.openxmlformats.org/officeDocument/2006/relationships/hyperlink" Target="https://podminky.urs.cz/item/CS_URS_2023_02/131451100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62751137" TargetMode="External" /><Relationship Id="rId7" Type="http://schemas.openxmlformats.org/officeDocument/2006/relationships/hyperlink" Target="https://podminky.urs.cz/item/CS_URS_2023_02/162751139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5111201" TargetMode="External" /><Relationship Id="rId10" Type="http://schemas.openxmlformats.org/officeDocument/2006/relationships/hyperlink" Target="https://podminky.urs.cz/item/CS_URS_2023_02/181913112" TargetMode="External" /><Relationship Id="rId11" Type="http://schemas.openxmlformats.org/officeDocument/2006/relationships/hyperlink" Target="https://podminky.urs.cz/item/CS_URS_2023_02/211531111" TargetMode="External" /><Relationship Id="rId12" Type="http://schemas.openxmlformats.org/officeDocument/2006/relationships/hyperlink" Target="https://podminky.urs.cz/item/CS_URS_2023_02/211971110" TargetMode="External" /><Relationship Id="rId13" Type="http://schemas.openxmlformats.org/officeDocument/2006/relationships/hyperlink" Target="https://podminky.urs.cz/item/CS_URS_2023_02/212755214" TargetMode="External" /><Relationship Id="rId14" Type="http://schemas.openxmlformats.org/officeDocument/2006/relationships/hyperlink" Target="https://podminky.urs.cz/item/CS_URS_2023_02/273313511" TargetMode="External" /><Relationship Id="rId15" Type="http://schemas.openxmlformats.org/officeDocument/2006/relationships/hyperlink" Target="https://podminky.urs.cz/item/CS_URS_2023_02/273351121" TargetMode="External" /><Relationship Id="rId16" Type="http://schemas.openxmlformats.org/officeDocument/2006/relationships/hyperlink" Target="https://podminky.urs.cz/item/CS_URS_2023_02/273351122" TargetMode="External" /><Relationship Id="rId17" Type="http://schemas.openxmlformats.org/officeDocument/2006/relationships/hyperlink" Target="https://podminky.urs.cz/item/CS_URS_2023_02/327323127" TargetMode="External" /><Relationship Id="rId18" Type="http://schemas.openxmlformats.org/officeDocument/2006/relationships/hyperlink" Target="https://podminky.urs.cz/item/CS_URS_2023_02/327324128" TargetMode="External" /><Relationship Id="rId19" Type="http://schemas.openxmlformats.org/officeDocument/2006/relationships/hyperlink" Target="https://podminky.urs.cz/item/CS_URS_2023_02/327351211" TargetMode="External" /><Relationship Id="rId20" Type="http://schemas.openxmlformats.org/officeDocument/2006/relationships/hyperlink" Target="https://podminky.urs.cz/item/CS_URS_2023_02/327351221" TargetMode="External" /><Relationship Id="rId21" Type="http://schemas.openxmlformats.org/officeDocument/2006/relationships/hyperlink" Target="https://podminky.urs.cz/item/CS_URS_2023_02/327361006" TargetMode="External" /><Relationship Id="rId22" Type="http://schemas.openxmlformats.org/officeDocument/2006/relationships/hyperlink" Target="https://podminky.urs.cz/item/CS_URS_2023_02/624631222" TargetMode="External" /><Relationship Id="rId23" Type="http://schemas.openxmlformats.org/officeDocument/2006/relationships/hyperlink" Target="https://podminky.urs.cz/item/CS_URS_2023_02/998153131" TargetMode="External" /><Relationship Id="rId24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83" TargetMode="External" /><Relationship Id="rId2" Type="http://schemas.openxmlformats.org/officeDocument/2006/relationships/hyperlink" Target="https://podminky.urs.cz/item/CS_URS_2023_02/113107163" TargetMode="External" /><Relationship Id="rId3" Type="http://schemas.openxmlformats.org/officeDocument/2006/relationships/hyperlink" Target="https://podminky.urs.cz/item/CS_URS_2023_02/113106185" TargetMode="External" /><Relationship Id="rId4" Type="http://schemas.openxmlformats.org/officeDocument/2006/relationships/hyperlink" Target="https://podminky.urs.cz/item/CS_URS_2023_02/113107163" TargetMode="External" /><Relationship Id="rId5" Type="http://schemas.openxmlformats.org/officeDocument/2006/relationships/hyperlink" Target="https://podminky.urs.cz/item/CS_URS_2023_02/113106123" TargetMode="External" /><Relationship Id="rId6" Type="http://schemas.openxmlformats.org/officeDocument/2006/relationships/hyperlink" Target="https://podminky.urs.cz/item/CS_URS_2023_02/113107322" TargetMode="External" /><Relationship Id="rId7" Type="http://schemas.openxmlformats.org/officeDocument/2006/relationships/hyperlink" Target="https://podminky.urs.cz/item/CS_URS_2023_02/113202111" TargetMode="External" /><Relationship Id="rId8" Type="http://schemas.openxmlformats.org/officeDocument/2006/relationships/hyperlink" Target="https://podminky.urs.cz/item/CS_URS_2023_02/113204111" TargetMode="External" /><Relationship Id="rId9" Type="http://schemas.openxmlformats.org/officeDocument/2006/relationships/hyperlink" Target="https://podminky.urs.cz/item/CS_URS_2023_02/131251104" TargetMode="External" /><Relationship Id="rId10" Type="http://schemas.openxmlformats.org/officeDocument/2006/relationships/hyperlink" Target="https://podminky.urs.cz/item/CS_URS_2023_02/131351104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62751137" TargetMode="External" /><Relationship Id="rId14" Type="http://schemas.openxmlformats.org/officeDocument/2006/relationships/hyperlink" Target="https://podminky.urs.cz/item/CS_URS_2023_02/162751139" TargetMode="External" /><Relationship Id="rId15" Type="http://schemas.openxmlformats.org/officeDocument/2006/relationships/hyperlink" Target="https://podminky.urs.cz/item/CS_URS_2023_02/171201231" TargetMode="External" /><Relationship Id="rId16" Type="http://schemas.openxmlformats.org/officeDocument/2006/relationships/hyperlink" Target="https://podminky.urs.cz/item/CS_URS_2023_02/181951114" TargetMode="External" /><Relationship Id="rId17" Type="http://schemas.openxmlformats.org/officeDocument/2006/relationships/hyperlink" Target="https://podminky.urs.cz/item/CS_URS_2023_02/043154000" TargetMode="External" /><Relationship Id="rId18" Type="http://schemas.openxmlformats.org/officeDocument/2006/relationships/hyperlink" Target="https://podminky.urs.cz/item/CS_URS_2023_02/573191111" TargetMode="External" /><Relationship Id="rId19" Type="http://schemas.openxmlformats.org/officeDocument/2006/relationships/hyperlink" Target="https://podminky.urs.cz/item/CS_URS_2023_02/565155121" TargetMode="External" /><Relationship Id="rId20" Type="http://schemas.openxmlformats.org/officeDocument/2006/relationships/hyperlink" Target="https://podminky.urs.cz/item/CS_URS_2023_02/573211107" TargetMode="External" /><Relationship Id="rId21" Type="http://schemas.openxmlformats.org/officeDocument/2006/relationships/hyperlink" Target="https://podminky.urs.cz/item/CS_URS_2023_02/577134121" TargetMode="External" /><Relationship Id="rId22" Type="http://schemas.openxmlformats.org/officeDocument/2006/relationships/hyperlink" Target="https://podminky.urs.cz/item/CS_URS_2023_02/451317777" TargetMode="External" /><Relationship Id="rId23" Type="http://schemas.openxmlformats.org/officeDocument/2006/relationships/hyperlink" Target="https://podminky.urs.cz/item/CS_URS_2023_02/915491211" TargetMode="External" /><Relationship Id="rId24" Type="http://schemas.openxmlformats.org/officeDocument/2006/relationships/hyperlink" Target="https://podminky.urs.cz/item/CS_URS_2023_02/564760101" TargetMode="External" /><Relationship Id="rId25" Type="http://schemas.openxmlformats.org/officeDocument/2006/relationships/hyperlink" Target="https://podminky.urs.cz/item/CS_URS_2023_02/451317777" TargetMode="External" /><Relationship Id="rId26" Type="http://schemas.openxmlformats.org/officeDocument/2006/relationships/hyperlink" Target="https://podminky.urs.cz/item/CS_URS_2023_02/596841220" TargetMode="External" /><Relationship Id="rId27" Type="http://schemas.openxmlformats.org/officeDocument/2006/relationships/hyperlink" Target="https://podminky.urs.cz/item/CS_URS_2023_02/564750101" TargetMode="External" /><Relationship Id="rId28" Type="http://schemas.openxmlformats.org/officeDocument/2006/relationships/hyperlink" Target="https://podminky.urs.cz/item/CS_URS_2023_02/596211111" TargetMode="External" /><Relationship Id="rId29" Type="http://schemas.openxmlformats.org/officeDocument/2006/relationships/hyperlink" Target="https://podminky.urs.cz/item/CS_URS_2023_02/912113113" TargetMode="External" /><Relationship Id="rId30" Type="http://schemas.openxmlformats.org/officeDocument/2006/relationships/hyperlink" Target="https://podminky.urs.cz/item/CS_URS_2023_02/914111111" TargetMode="External" /><Relationship Id="rId31" Type="http://schemas.openxmlformats.org/officeDocument/2006/relationships/hyperlink" Target="https://podminky.urs.cz/item/CS_URS_2023_02/914511111" TargetMode="External" /><Relationship Id="rId32" Type="http://schemas.openxmlformats.org/officeDocument/2006/relationships/hyperlink" Target="https://podminky.urs.cz/item/CS_URS_2023_02/916131213" TargetMode="External" /><Relationship Id="rId33" Type="http://schemas.openxmlformats.org/officeDocument/2006/relationships/hyperlink" Target="https://podminky.urs.cz/item/CS_URS_2023_02/916231213" TargetMode="External" /><Relationship Id="rId34" Type="http://schemas.openxmlformats.org/officeDocument/2006/relationships/hyperlink" Target="https://podminky.urs.cz/item/CS_URS_2023_02/916991121" TargetMode="External" /><Relationship Id="rId35" Type="http://schemas.openxmlformats.org/officeDocument/2006/relationships/hyperlink" Target="https://podminky.urs.cz/item/CS_URS_2023_02/919122112" TargetMode="External" /><Relationship Id="rId36" Type="http://schemas.openxmlformats.org/officeDocument/2006/relationships/hyperlink" Target="https://podminky.urs.cz/item/CS_URS_2023_02/919735113" TargetMode="External" /><Relationship Id="rId37" Type="http://schemas.openxmlformats.org/officeDocument/2006/relationships/hyperlink" Target="https://podminky.urs.cz/item/CS_URS_2023_02/966006132" TargetMode="External" /><Relationship Id="rId38" Type="http://schemas.openxmlformats.org/officeDocument/2006/relationships/hyperlink" Target="https://podminky.urs.cz/item/CS_URS_2023_02/979051121" TargetMode="External" /><Relationship Id="rId39" Type="http://schemas.openxmlformats.org/officeDocument/2006/relationships/hyperlink" Target="https://podminky.urs.cz/item/CS_URS_2023_02/997221551" TargetMode="External" /><Relationship Id="rId40" Type="http://schemas.openxmlformats.org/officeDocument/2006/relationships/hyperlink" Target="https://podminky.urs.cz/item/CS_URS_2023_02/997221559" TargetMode="External" /><Relationship Id="rId41" Type="http://schemas.openxmlformats.org/officeDocument/2006/relationships/hyperlink" Target="https://podminky.urs.cz/item/CS_URS_2023_02/997221615" TargetMode="External" /><Relationship Id="rId42" Type="http://schemas.openxmlformats.org/officeDocument/2006/relationships/hyperlink" Target="https://podminky.urs.cz/item/CS_URS_2023_02/997221645" TargetMode="External" /><Relationship Id="rId43" Type="http://schemas.openxmlformats.org/officeDocument/2006/relationships/hyperlink" Target="https://podminky.urs.cz/item/CS_URS_2023_02/997221861" TargetMode="External" /><Relationship Id="rId44" Type="http://schemas.openxmlformats.org/officeDocument/2006/relationships/hyperlink" Target="https://podminky.urs.cz/item/CS_URS_2023_02/997221873" TargetMode="External" /><Relationship Id="rId45" Type="http://schemas.openxmlformats.org/officeDocument/2006/relationships/hyperlink" Target="https://podminky.urs.cz/item/CS_URS_2023_02/997221875" TargetMode="External" /><Relationship Id="rId46" Type="http://schemas.openxmlformats.org/officeDocument/2006/relationships/hyperlink" Target="https://podminky.urs.cz/item/CS_URS_2023_02/998223011" TargetMode="External" /><Relationship Id="rId47" Type="http://schemas.openxmlformats.org/officeDocument/2006/relationships/hyperlink" Target="https://podminky.urs.cz/item/CS_URS_2023_02/998225111" TargetMode="External" /><Relationship Id="rId4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1351103" TargetMode="External" /><Relationship Id="rId2" Type="http://schemas.openxmlformats.org/officeDocument/2006/relationships/hyperlink" Target="https://podminky.urs.cz/item/CS_URS_2023_02/181111111" TargetMode="External" /><Relationship Id="rId3" Type="http://schemas.openxmlformats.org/officeDocument/2006/relationships/hyperlink" Target="https://podminky.urs.cz/item/CS_URS_2023_02/181411131" TargetMode="External" /><Relationship Id="rId4" Type="http://schemas.openxmlformats.org/officeDocument/2006/relationships/hyperlink" Target="https://podminky.urs.cz/item/CS_URS_2023_02/182303111" TargetMode="External" /><Relationship Id="rId5" Type="http://schemas.openxmlformats.org/officeDocument/2006/relationships/hyperlink" Target="https://podminky.urs.cz/item/CS_URS_2023_02/183403113" TargetMode="External" /><Relationship Id="rId6" Type="http://schemas.openxmlformats.org/officeDocument/2006/relationships/hyperlink" Target="https://podminky.urs.cz/item/CS_URS_2023_02/183403153" TargetMode="External" /><Relationship Id="rId7" Type="http://schemas.openxmlformats.org/officeDocument/2006/relationships/hyperlink" Target="https://podminky.urs.cz/item/CS_URS_2023_02/183403161" TargetMode="External" /><Relationship Id="rId8" Type="http://schemas.openxmlformats.org/officeDocument/2006/relationships/hyperlink" Target="https://podminky.urs.cz/item/CS_URS_2023_02/183404111" TargetMode="External" /><Relationship Id="rId9" Type="http://schemas.openxmlformats.org/officeDocument/2006/relationships/hyperlink" Target="https://podminky.urs.cz/item/CS_URS_2023_02/185804312" TargetMode="External" /><Relationship Id="rId10" Type="http://schemas.openxmlformats.org/officeDocument/2006/relationships/hyperlink" Target="https://podminky.urs.cz/item/CS_URS_2023_02/998231311" TargetMode="External" /><Relationship Id="rId1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12" TargetMode="External" /><Relationship Id="rId2" Type="http://schemas.openxmlformats.org/officeDocument/2006/relationships/hyperlink" Target="https://podminky.urs.cz/item/CS_URS_2023_02/132212221" TargetMode="External" /><Relationship Id="rId3" Type="http://schemas.openxmlformats.org/officeDocument/2006/relationships/hyperlink" Target="https://podminky.urs.cz/item/CS_URS_2023_02/132254203" TargetMode="External" /><Relationship Id="rId4" Type="http://schemas.openxmlformats.org/officeDocument/2006/relationships/hyperlink" Target="https://podminky.urs.cz/item/CS_URS_2023_02/151101101" TargetMode="External" /><Relationship Id="rId5" Type="http://schemas.openxmlformats.org/officeDocument/2006/relationships/hyperlink" Target="https://podminky.urs.cz/item/CS_URS_2023_02/151101111" TargetMode="External" /><Relationship Id="rId6" Type="http://schemas.openxmlformats.org/officeDocument/2006/relationships/hyperlink" Target="https://podminky.urs.cz/item/CS_URS_2023_02/162751117" TargetMode="External" /><Relationship Id="rId7" Type="http://schemas.openxmlformats.org/officeDocument/2006/relationships/hyperlink" Target="https://podminky.urs.cz/item/CS_URS_2023_02/162751119" TargetMode="External" /><Relationship Id="rId8" Type="http://schemas.openxmlformats.org/officeDocument/2006/relationships/hyperlink" Target="https://podminky.urs.cz/item/CS_URS_2023_02/171201231" TargetMode="External" /><Relationship Id="rId9" Type="http://schemas.openxmlformats.org/officeDocument/2006/relationships/hyperlink" Target="https://podminky.urs.cz/item/CS_URS_2023_02/174151101" TargetMode="External" /><Relationship Id="rId10" Type="http://schemas.openxmlformats.org/officeDocument/2006/relationships/hyperlink" Target="https://podminky.urs.cz/item/CS_URS_2023_02/175151101" TargetMode="External" /><Relationship Id="rId11" Type="http://schemas.openxmlformats.org/officeDocument/2006/relationships/hyperlink" Target="https://podminky.urs.cz/item/CS_URS_2023_02/359901211" TargetMode="External" /><Relationship Id="rId12" Type="http://schemas.openxmlformats.org/officeDocument/2006/relationships/hyperlink" Target="https://podminky.urs.cz/item/CS_URS_2023_02/451572111" TargetMode="External" /><Relationship Id="rId13" Type="http://schemas.openxmlformats.org/officeDocument/2006/relationships/hyperlink" Target="https://podminky.urs.cz/item/CS_URS_2023_02/871310320" TargetMode="External" /><Relationship Id="rId14" Type="http://schemas.openxmlformats.org/officeDocument/2006/relationships/hyperlink" Target="https://podminky.urs.cz/item/CS_URS_2023_02/877315251" TargetMode="External" /><Relationship Id="rId15" Type="http://schemas.openxmlformats.org/officeDocument/2006/relationships/hyperlink" Target="https://podminky.urs.cz/item/CS_URS_2023_02/892351111" TargetMode="External" /><Relationship Id="rId16" Type="http://schemas.openxmlformats.org/officeDocument/2006/relationships/hyperlink" Target="https://podminky.urs.cz/item/CS_URS_2023_02/894411111" TargetMode="External" /><Relationship Id="rId17" Type="http://schemas.openxmlformats.org/officeDocument/2006/relationships/hyperlink" Target="https://podminky.urs.cz/item/CS_URS_2023_02/899311112" TargetMode="External" /><Relationship Id="rId18" Type="http://schemas.openxmlformats.org/officeDocument/2006/relationships/hyperlink" Target="https://podminky.urs.cz/item/CS_URS_2023_02/998276101.2" TargetMode="External" /><Relationship Id="rId19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202" TargetMode="External" /><Relationship Id="rId2" Type="http://schemas.openxmlformats.org/officeDocument/2006/relationships/hyperlink" Target="https://podminky.urs.cz/item/CS_URS_2023_02/132212221" TargetMode="External" /><Relationship Id="rId3" Type="http://schemas.openxmlformats.org/officeDocument/2006/relationships/hyperlink" Target="https://podminky.urs.cz/item/CS_URS_2023_02/132254203" TargetMode="External" /><Relationship Id="rId4" Type="http://schemas.openxmlformats.org/officeDocument/2006/relationships/hyperlink" Target="https://podminky.urs.cz/item/CS_URS_2023_02/151101101" TargetMode="External" /><Relationship Id="rId5" Type="http://schemas.openxmlformats.org/officeDocument/2006/relationships/hyperlink" Target="https://podminky.urs.cz/item/CS_URS_2023_02/151101111" TargetMode="External" /><Relationship Id="rId6" Type="http://schemas.openxmlformats.org/officeDocument/2006/relationships/hyperlink" Target="https://podminky.urs.cz/item/CS_URS_2023_02/151101201" TargetMode="External" /><Relationship Id="rId7" Type="http://schemas.openxmlformats.org/officeDocument/2006/relationships/hyperlink" Target="https://podminky.urs.cz/item/CS_URS_2023_02/151101211" TargetMode="External" /><Relationship Id="rId8" Type="http://schemas.openxmlformats.org/officeDocument/2006/relationships/hyperlink" Target="https://podminky.urs.cz/item/CS_URS_2023_02/151101301" TargetMode="External" /><Relationship Id="rId9" Type="http://schemas.openxmlformats.org/officeDocument/2006/relationships/hyperlink" Target="https://podminky.urs.cz/item/CS_URS_2023_02/151101311" TargetMode="External" /><Relationship Id="rId10" Type="http://schemas.openxmlformats.org/officeDocument/2006/relationships/hyperlink" Target="https://podminky.urs.cz/item/CS_URS_2023_02/162751117" TargetMode="External" /><Relationship Id="rId11" Type="http://schemas.openxmlformats.org/officeDocument/2006/relationships/hyperlink" Target="https://podminky.urs.cz/item/CS_URS_2023_02/162751119" TargetMode="External" /><Relationship Id="rId12" Type="http://schemas.openxmlformats.org/officeDocument/2006/relationships/hyperlink" Target="https://podminky.urs.cz/item/CS_URS_2023_02/171201231" TargetMode="External" /><Relationship Id="rId13" Type="http://schemas.openxmlformats.org/officeDocument/2006/relationships/hyperlink" Target="https://podminky.urs.cz/item/CS_URS_2023_02/174151101" TargetMode="External" /><Relationship Id="rId14" Type="http://schemas.openxmlformats.org/officeDocument/2006/relationships/hyperlink" Target="https://podminky.urs.cz/item/CS_URS_2023_02/175151101" TargetMode="External" /><Relationship Id="rId15" Type="http://schemas.openxmlformats.org/officeDocument/2006/relationships/hyperlink" Target="https://podminky.urs.cz/item/CS_URS_2023_02/359901211" TargetMode="External" /><Relationship Id="rId16" Type="http://schemas.openxmlformats.org/officeDocument/2006/relationships/hyperlink" Target="https://podminky.urs.cz/item/CS_URS_2023_02/451572111" TargetMode="External" /><Relationship Id="rId17" Type="http://schemas.openxmlformats.org/officeDocument/2006/relationships/hyperlink" Target="https://podminky.urs.cz/item/CS_URS_2023_02/452311162" TargetMode="External" /><Relationship Id="rId18" Type="http://schemas.openxmlformats.org/officeDocument/2006/relationships/hyperlink" Target="https://podminky.urs.cz/item/CS_URS_2023_02/452351101" TargetMode="External" /><Relationship Id="rId19" Type="http://schemas.openxmlformats.org/officeDocument/2006/relationships/hyperlink" Target="https://podminky.urs.cz/item/CS_URS_2023_02/452368211" TargetMode="External" /><Relationship Id="rId20" Type="http://schemas.openxmlformats.org/officeDocument/2006/relationships/hyperlink" Target="https://podminky.urs.cz/item/CS_URS_2023_02/871315221.2" TargetMode="External" /><Relationship Id="rId21" Type="http://schemas.openxmlformats.org/officeDocument/2006/relationships/hyperlink" Target="https://podminky.urs.cz/item/CS_URS_2023_02/871355221" TargetMode="External" /><Relationship Id="rId22" Type="http://schemas.openxmlformats.org/officeDocument/2006/relationships/hyperlink" Target="https://podminky.urs.cz/item/CS_URS_2023_02/877310330" TargetMode="External" /><Relationship Id="rId23" Type="http://schemas.openxmlformats.org/officeDocument/2006/relationships/hyperlink" Target="https://podminky.urs.cz/item/CS_URS_2023_02/877315211" TargetMode="External" /><Relationship Id="rId24" Type="http://schemas.openxmlformats.org/officeDocument/2006/relationships/hyperlink" Target="https://podminky.urs.cz/item/CS_URS_2023_02/877350320" TargetMode="External" /><Relationship Id="rId25" Type="http://schemas.openxmlformats.org/officeDocument/2006/relationships/hyperlink" Target="https://podminky.urs.cz/item/CS_URS_2023_02/877350330" TargetMode="External" /><Relationship Id="rId26" Type="http://schemas.openxmlformats.org/officeDocument/2006/relationships/hyperlink" Target="https://podminky.urs.cz/item/CS_URS_2023_02/892351111" TargetMode="External" /><Relationship Id="rId27" Type="http://schemas.openxmlformats.org/officeDocument/2006/relationships/hyperlink" Target="https://podminky.urs.cz/item/CS_URS_2023_02/894411111" TargetMode="External" /><Relationship Id="rId28" Type="http://schemas.openxmlformats.org/officeDocument/2006/relationships/hyperlink" Target="https://podminky.urs.cz/item/CS_URS_2023_02/894812203" TargetMode="External" /><Relationship Id="rId29" Type="http://schemas.openxmlformats.org/officeDocument/2006/relationships/hyperlink" Target="https://podminky.urs.cz/item/CS_URS_2023_02/894812231" TargetMode="External" /><Relationship Id="rId30" Type="http://schemas.openxmlformats.org/officeDocument/2006/relationships/hyperlink" Target="https://podminky.urs.cz/item/CS_URS_2023_02/894812242" TargetMode="External" /><Relationship Id="rId31" Type="http://schemas.openxmlformats.org/officeDocument/2006/relationships/hyperlink" Target="https://podminky.urs.cz/item/CS_URS_2023_02/894812249" TargetMode="External" /><Relationship Id="rId32" Type="http://schemas.openxmlformats.org/officeDocument/2006/relationships/hyperlink" Target="https://podminky.urs.cz/item/CS_URS_2023_02/894812262" TargetMode="External" /><Relationship Id="rId33" Type="http://schemas.openxmlformats.org/officeDocument/2006/relationships/hyperlink" Target="https://podminky.urs.cz/item/CS_URS_2023_02/895941302" TargetMode="External" /><Relationship Id="rId34" Type="http://schemas.openxmlformats.org/officeDocument/2006/relationships/hyperlink" Target="https://podminky.urs.cz/item/CS_URS_2023_02/899211112" TargetMode="External" /><Relationship Id="rId35" Type="http://schemas.openxmlformats.org/officeDocument/2006/relationships/hyperlink" Target="https://podminky.urs.cz/item/CS_URS_2023_02/899311112" TargetMode="External" /><Relationship Id="rId36" Type="http://schemas.openxmlformats.org/officeDocument/2006/relationships/hyperlink" Target="https://podminky.urs.cz/item/CS_URS_2023_02/998271301" TargetMode="External" /><Relationship Id="rId37" Type="http://schemas.openxmlformats.org/officeDocument/2006/relationships/hyperlink" Target="https://podminky.urs.cz/item/CS_URS_2023_02/998276101.2" TargetMode="External" /><Relationship Id="rId38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05" TargetMode="External" /><Relationship Id="rId2" Type="http://schemas.openxmlformats.org/officeDocument/2006/relationships/hyperlink" Target="https://podminky.urs.cz/item/CS_URS_2023_02/119001421" TargetMode="External" /><Relationship Id="rId3" Type="http://schemas.openxmlformats.org/officeDocument/2006/relationships/hyperlink" Target="https://podminky.urs.cz/item/CS_URS_2023_02/119001423" TargetMode="External" /><Relationship Id="rId4" Type="http://schemas.openxmlformats.org/officeDocument/2006/relationships/hyperlink" Target="https://podminky.urs.cz/item/CS_URS_2023_02/131251201" TargetMode="External" /><Relationship Id="rId5" Type="http://schemas.openxmlformats.org/officeDocument/2006/relationships/hyperlink" Target="https://podminky.urs.cz/item/CS_URS_2023_02/132212131" TargetMode="External" /><Relationship Id="rId6" Type="http://schemas.openxmlformats.org/officeDocument/2006/relationships/hyperlink" Target="https://podminky.urs.cz/item/CS_URS_2023_02/132251102" TargetMode="External" /><Relationship Id="rId7" Type="http://schemas.openxmlformats.org/officeDocument/2006/relationships/hyperlink" Target="https://podminky.urs.cz/item/CS_URS_2023_02/151101102" TargetMode="External" /><Relationship Id="rId8" Type="http://schemas.openxmlformats.org/officeDocument/2006/relationships/hyperlink" Target="https://podminky.urs.cz/item/CS_URS_2023_02/151101112" TargetMode="External" /><Relationship Id="rId9" Type="http://schemas.openxmlformats.org/officeDocument/2006/relationships/hyperlink" Target="https://podminky.urs.cz/item/CS_URS_2023_02/162751117" TargetMode="External" /><Relationship Id="rId10" Type="http://schemas.openxmlformats.org/officeDocument/2006/relationships/hyperlink" Target="https://podminky.urs.cz/item/CS_URS_2023_02/162751119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4151101" TargetMode="External" /><Relationship Id="rId13" Type="http://schemas.openxmlformats.org/officeDocument/2006/relationships/hyperlink" Target="https://podminky.urs.cz/item/CS_URS_2023_02/175151101" TargetMode="External" /><Relationship Id="rId14" Type="http://schemas.openxmlformats.org/officeDocument/2006/relationships/hyperlink" Target="https://podminky.urs.cz/item/CS_URS_2023_02/451572111" TargetMode="External" /><Relationship Id="rId15" Type="http://schemas.openxmlformats.org/officeDocument/2006/relationships/hyperlink" Target="https://podminky.urs.cz/item/CS_URS_2023_02/452311162" TargetMode="External" /><Relationship Id="rId16" Type="http://schemas.openxmlformats.org/officeDocument/2006/relationships/hyperlink" Target="https://podminky.urs.cz/item/CS_URS_2023_02/452351101" TargetMode="External" /><Relationship Id="rId17" Type="http://schemas.openxmlformats.org/officeDocument/2006/relationships/hyperlink" Target="https://podminky.urs.cz/item/CS_URS_2023_02/452368211" TargetMode="External" /><Relationship Id="rId18" Type="http://schemas.openxmlformats.org/officeDocument/2006/relationships/hyperlink" Target="https://podminky.urs.cz/item/CS_URS_2023_02/871171141" TargetMode="External" /><Relationship Id="rId19" Type="http://schemas.openxmlformats.org/officeDocument/2006/relationships/hyperlink" Target="https://podminky.urs.cz/item/CS_URS_2023_02/877171101" TargetMode="External" /><Relationship Id="rId20" Type="http://schemas.openxmlformats.org/officeDocument/2006/relationships/hyperlink" Target="https://podminky.urs.cz/item/CS_URS_2023_02/891181112" TargetMode="External" /><Relationship Id="rId21" Type="http://schemas.openxmlformats.org/officeDocument/2006/relationships/hyperlink" Target="https://podminky.urs.cz/item/CS_URS_2023_02/891249111" TargetMode="External" /><Relationship Id="rId22" Type="http://schemas.openxmlformats.org/officeDocument/2006/relationships/hyperlink" Target="https://podminky.urs.cz/item/CS_URS_2023_02/892233122" TargetMode="External" /><Relationship Id="rId23" Type="http://schemas.openxmlformats.org/officeDocument/2006/relationships/hyperlink" Target="https://podminky.urs.cz/item/CS_URS_2023_02/892241111" TargetMode="External" /><Relationship Id="rId24" Type="http://schemas.openxmlformats.org/officeDocument/2006/relationships/hyperlink" Target="https://podminky.urs.cz/item/CS_URS_2023_02/899401112" TargetMode="External" /><Relationship Id="rId25" Type="http://schemas.openxmlformats.org/officeDocument/2006/relationships/hyperlink" Target="https://podminky.urs.cz/item/CS_URS_2023_02/899721111" TargetMode="External" /><Relationship Id="rId26" Type="http://schemas.openxmlformats.org/officeDocument/2006/relationships/hyperlink" Target="https://podminky.urs.cz/item/CS_URS_2023_02/899722113" TargetMode="External" /><Relationship Id="rId27" Type="http://schemas.openxmlformats.org/officeDocument/2006/relationships/hyperlink" Target="https://podminky.urs.cz/item/CS_URS_2023_02/998276101" TargetMode="External" /><Relationship Id="rId28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9001412" TargetMode="External" /><Relationship Id="rId2" Type="http://schemas.openxmlformats.org/officeDocument/2006/relationships/hyperlink" Target="https://podminky.urs.cz/item/CS_URS_2023_02/119001421" TargetMode="External" /><Relationship Id="rId3" Type="http://schemas.openxmlformats.org/officeDocument/2006/relationships/hyperlink" Target="https://podminky.urs.cz/item/CS_URS_2023_02/132212131" TargetMode="External" /><Relationship Id="rId4" Type="http://schemas.openxmlformats.org/officeDocument/2006/relationships/hyperlink" Target="https://podminky.urs.cz/item/CS_URS_2023_02/132251101" TargetMode="External" /><Relationship Id="rId5" Type="http://schemas.openxmlformats.org/officeDocument/2006/relationships/hyperlink" Target="https://podminky.urs.cz/item/CS_URS_2023_02/162751117" TargetMode="External" /><Relationship Id="rId6" Type="http://schemas.openxmlformats.org/officeDocument/2006/relationships/hyperlink" Target="https://podminky.urs.cz/item/CS_URS_2023_02/162751119" TargetMode="External" /><Relationship Id="rId7" Type="http://schemas.openxmlformats.org/officeDocument/2006/relationships/hyperlink" Target="https://podminky.urs.cz/item/CS_URS_2023_02/171201231" TargetMode="External" /><Relationship Id="rId8" Type="http://schemas.openxmlformats.org/officeDocument/2006/relationships/hyperlink" Target="https://podminky.urs.cz/item/CS_URS_2023_02/174151101" TargetMode="External" /><Relationship Id="rId9" Type="http://schemas.openxmlformats.org/officeDocument/2006/relationships/hyperlink" Target="https://podminky.urs.cz/item/CS_URS_2023_02/175151101" TargetMode="External" /><Relationship Id="rId10" Type="http://schemas.openxmlformats.org/officeDocument/2006/relationships/hyperlink" Target="https://podminky.urs.cz/item/CS_URS_2023_02/451572111" TargetMode="External" /><Relationship Id="rId11" Type="http://schemas.openxmlformats.org/officeDocument/2006/relationships/hyperlink" Target="https://podminky.urs.cz/item/CS_URS_2023_02/871171141" TargetMode="External" /><Relationship Id="rId12" Type="http://schemas.openxmlformats.org/officeDocument/2006/relationships/hyperlink" Target="https://podminky.urs.cz/item/CS_URS_2023_02/877171101" TargetMode="External" /><Relationship Id="rId13" Type="http://schemas.openxmlformats.org/officeDocument/2006/relationships/hyperlink" Target="https://podminky.urs.cz/item/CS_URS_2023_02/877171112" TargetMode="External" /><Relationship Id="rId14" Type="http://schemas.openxmlformats.org/officeDocument/2006/relationships/hyperlink" Target="https://podminky.urs.cz/item/CS_URS_2023_02/892233122" TargetMode="External" /><Relationship Id="rId15" Type="http://schemas.openxmlformats.org/officeDocument/2006/relationships/hyperlink" Target="https://podminky.urs.cz/item/CS_URS_2023_02/892241111" TargetMode="External" /><Relationship Id="rId16" Type="http://schemas.openxmlformats.org/officeDocument/2006/relationships/hyperlink" Target="https://podminky.urs.cz/item/CS_URS_2023_02/899721111" TargetMode="External" /><Relationship Id="rId17" Type="http://schemas.openxmlformats.org/officeDocument/2006/relationships/hyperlink" Target="https://podminky.urs.cz/item/CS_URS_2023_02/899722113" TargetMode="External" /><Relationship Id="rId18" Type="http://schemas.openxmlformats.org/officeDocument/2006/relationships/hyperlink" Target="https://podminky.urs.cz/item/CS_URS_2023_02/998276101" TargetMode="External" /><Relationship Id="rId19" Type="http://schemas.openxmlformats.org/officeDocument/2006/relationships/hyperlink" Target="https://podminky.urs.cz/item/CS_URS_2023_02/722130234" TargetMode="External" /><Relationship Id="rId20" Type="http://schemas.openxmlformats.org/officeDocument/2006/relationships/hyperlink" Target="https://podminky.urs.cz/item/CS_URS_2023_02/722232046" TargetMode="External" /><Relationship Id="rId21" Type="http://schemas.openxmlformats.org/officeDocument/2006/relationships/hyperlink" Target="https://podminky.urs.cz/item/CS_URS_2023_02/998722101" TargetMode="External" /><Relationship Id="rId22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003" TargetMode="External" /><Relationship Id="rId2" Type="http://schemas.openxmlformats.org/officeDocument/2006/relationships/hyperlink" Target="https://podminky.urs.cz/item/CS_URS_2023_01/741122024" TargetMode="External" /><Relationship Id="rId3" Type="http://schemas.openxmlformats.org/officeDocument/2006/relationships/hyperlink" Target="https://podminky.urs.cz/item/CS_URS_2023_02/741122031" TargetMode="External" /><Relationship Id="rId4" Type="http://schemas.openxmlformats.org/officeDocument/2006/relationships/hyperlink" Target="https://podminky.urs.cz/item/CS_URS_2023_01/741122134" TargetMode="External" /><Relationship Id="rId5" Type="http://schemas.openxmlformats.org/officeDocument/2006/relationships/hyperlink" Target="https://podminky.urs.cz/item/CS_URS_2023_01/741132132" TargetMode="External" /><Relationship Id="rId6" Type="http://schemas.openxmlformats.org/officeDocument/2006/relationships/hyperlink" Target="https://podminky.urs.cz/item/CS_URS_2023_01/741132134" TargetMode="External" /><Relationship Id="rId7" Type="http://schemas.openxmlformats.org/officeDocument/2006/relationships/hyperlink" Target="https://podminky.urs.cz/item/CS_URS_2023_01/741132145" TargetMode="External" /><Relationship Id="rId8" Type="http://schemas.openxmlformats.org/officeDocument/2006/relationships/hyperlink" Target="https://podminky.urs.cz/item/CS_URS_2023_02/741810002" TargetMode="External" /><Relationship Id="rId9" Type="http://schemas.openxmlformats.org/officeDocument/2006/relationships/hyperlink" Target="https://podminky.urs.cz/item/CS_URS_2023_01/460010025" TargetMode="External" /><Relationship Id="rId10" Type="http://schemas.openxmlformats.org/officeDocument/2006/relationships/hyperlink" Target="https://podminky.urs.cz/item/CS_URS_2023_02/460171272" TargetMode="External" /><Relationship Id="rId11" Type="http://schemas.openxmlformats.org/officeDocument/2006/relationships/hyperlink" Target="https://podminky.urs.cz/item/CS_URS_2023_01/460291111" TargetMode="External" /><Relationship Id="rId12" Type="http://schemas.openxmlformats.org/officeDocument/2006/relationships/hyperlink" Target="https://podminky.urs.cz/item/CS_URS_2023_01/460361121" TargetMode="External" /><Relationship Id="rId13" Type="http://schemas.openxmlformats.org/officeDocument/2006/relationships/hyperlink" Target="https://podminky.urs.cz/item/CS_URS_2023_01/460451282" TargetMode="External" /><Relationship Id="rId14" Type="http://schemas.openxmlformats.org/officeDocument/2006/relationships/hyperlink" Target="https://podminky.urs.cz/item/CS_URS_2023_01/460661111" TargetMode="External" /><Relationship Id="rId15" Type="http://schemas.openxmlformats.org/officeDocument/2006/relationships/hyperlink" Target="https://podminky.urs.cz/item/CS_URS_2023_01/460671112" TargetMode="External" /><Relationship Id="rId16" Type="http://schemas.openxmlformats.org/officeDocument/2006/relationships/hyperlink" Target="https://podminky.urs.cz/item/CS_URS_2023_01/469981211" TargetMode="External" /><Relationship Id="rId17" Type="http://schemas.openxmlformats.org/officeDocument/2006/relationships/hyperlink" Target="https://podminky.urs.cz/item/CS_URS_2023_01/460905141" TargetMode="External" /><Relationship Id="rId18" Type="http://schemas.openxmlformats.org/officeDocument/2006/relationships/hyperlink" Target="https://podminky.urs.cz/item/CS_URS_2023_01/469981111" TargetMode="External" /><Relationship Id="rId19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110003" TargetMode="External" /><Relationship Id="rId2" Type="http://schemas.openxmlformats.org/officeDocument/2006/relationships/hyperlink" Target="https://podminky.urs.cz/item/CS_URS_2023_02/741810001" TargetMode="External" /><Relationship Id="rId3" Type="http://schemas.openxmlformats.org/officeDocument/2006/relationships/hyperlink" Target="https://podminky.urs.cz/item/CS_URS_2023_01/460010025" TargetMode="External" /><Relationship Id="rId4" Type="http://schemas.openxmlformats.org/officeDocument/2006/relationships/hyperlink" Target="https://podminky.urs.cz/item/CS_URS_2023_01/460161172" TargetMode="External" /><Relationship Id="rId5" Type="http://schemas.openxmlformats.org/officeDocument/2006/relationships/hyperlink" Target="https://podminky.urs.cz/item/CS_URS_2023_01/460171172" TargetMode="External" /><Relationship Id="rId6" Type="http://schemas.openxmlformats.org/officeDocument/2006/relationships/hyperlink" Target="https://podminky.urs.cz/item/CS_URS_2023_01/460291111" TargetMode="External" /><Relationship Id="rId7" Type="http://schemas.openxmlformats.org/officeDocument/2006/relationships/hyperlink" Target="https://podminky.urs.cz/item/CS_URS_2023_01/460361121" TargetMode="External" /><Relationship Id="rId8" Type="http://schemas.openxmlformats.org/officeDocument/2006/relationships/hyperlink" Target="https://podminky.urs.cz/item/CS_URS_2023_01/460451182" TargetMode="External" /><Relationship Id="rId9" Type="http://schemas.openxmlformats.org/officeDocument/2006/relationships/hyperlink" Target="https://podminky.urs.cz/item/CS_URS_2023_01/460661111" TargetMode="External" /><Relationship Id="rId10" Type="http://schemas.openxmlformats.org/officeDocument/2006/relationships/hyperlink" Target="https://podminky.urs.cz/item/CS_URS_2023_01/460671112" TargetMode="External" /><Relationship Id="rId11" Type="http://schemas.openxmlformats.org/officeDocument/2006/relationships/hyperlink" Target="https://podminky.urs.cz/item/CS_URS_2023_01/469981111" TargetMode="External" /><Relationship Id="rId12" Type="http://schemas.openxmlformats.org/officeDocument/2006/relationships/hyperlink" Target="https://podminky.urs.cz/item/CS_URS_2023_01/469981211" TargetMode="External" /><Relationship Id="rId13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54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55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56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57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56</v>
      </c>
      <c r="AI60" s="43"/>
      <c r="AJ60" s="43"/>
      <c r="AK60" s="43"/>
      <c r="AL60" s="43"/>
      <c r="AM60" s="65" t="s">
        <v>57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58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59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56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57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56</v>
      </c>
      <c r="AI75" s="43"/>
      <c r="AJ75" s="43"/>
      <c r="AK75" s="43"/>
      <c r="AL75" s="43"/>
      <c r="AM75" s="65" t="s">
        <v>57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23-028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ZZS Kraje Vysočina – Výjezdová základna Bystřice nad Perštejnem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Bystřice nad Pernštejnem, ul. Větrná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7. 12. 2023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Kraj Vysočina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PROJEKT CENTRUM NOVA s.r.o.</v>
      </c>
      <c r="AN89" s="72"/>
      <c r="AO89" s="72"/>
      <c r="AP89" s="72"/>
      <c r="AQ89" s="41"/>
      <c r="AR89" s="45"/>
      <c r="AS89" s="82" t="s">
        <v>61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62</v>
      </c>
      <c r="D92" s="95"/>
      <c r="E92" s="95"/>
      <c r="F92" s="95"/>
      <c r="G92" s="95"/>
      <c r="H92" s="96"/>
      <c r="I92" s="97" t="s">
        <v>63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64</v>
      </c>
      <c r="AH92" s="95"/>
      <c r="AI92" s="95"/>
      <c r="AJ92" s="95"/>
      <c r="AK92" s="95"/>
      <c r="AL92" s="95"/>
      <c r="AM92" s="95"/>
      <c r="AN92" s="97" t="s">
        <v>65</v>
      </c>
      <c r="AO92" s="95"/>
      <c r="AP92" s="99"/>
      <c r="AQ92" s="100" t="s">
        <v>66</v>
      </c>
      <c r="AR92" s="45"/>
      <c r="AS92" s="101" t="s">
        <v>67</v>
      </c>
      <c r="AT92" s="102" t="s">
        <v>68</v>
      </c>
      <c r="AU92" s="102" t="s">
        <v>69</v>
      </c>
      <c r="AV92" s="102" t="s">
        <v>70</v>
      </c>
      <c r="AW92" s="102" t="s">
        <v>71</v>
      </c>
      <c r="AX92" s="102" t="s">
        <v>72</v>
      </c>
      <c r="AY92" s="102" t="s">
        <v>73</v>
      </c>
      <c r="AZ92" s="102" t="s">
        <v>74</v>
      </c>
      <c r="BA92" s="102" t="s">
        <v>75</v>
      </c>
      <c r="BB92" s="102" t="s">
        <v>76</v>
      </c>
      <c r="BC92" s="102" t="s">
        <v>77</v>
      </c>
      <c r="BD92" s="103" t="s">
        <v>78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79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ROUND(AG95+AG97+AG107+AG111+AG113+AG118,2)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ROUND(AS95+AS97+AS107+AS111+AS113+AS118,2)</f>
        <v>0</v>
      </c>
      <c r="AT94" s="115">
        <f>ROUND(SUM(AV94:AW94),2)</f>
        <v>0</v>
      </c>
      <c r="AU94" s="116">
        <f>ROUND(AU95+AU97+AU107+AU111+AU113+AU118,5)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ROUND(AZ95+AZ97+AZ107+AZ111+AZ113+AZ118,2)</f>
        <v>0</v>
      </c>
      <c r="BA94" s="115">
        <f>ROUND(BA95+BA97+BA107+BA111+BA113+BA118,2)</f>
        <v>0</v>
      </c>
      <c r="BB94" s="115">
        <f>ROUND(BB95+BB97+BB107+BB111+BB113+BB118,2)</f>
        <v>0</v>
      </c>
      <c r="BC94" s="115">
        <f>ROUND(BC95+BC97+BC107+BC111+BC113+BC118,2)</f>
        <v>0</v>
      </c>
      <c r="BD94" s="117">
        <f>ROUND(BD95+BD97+BD107+BD111+BD113+BD118,2)</f>
        <v>0</v>
      </c>
      <c r="BE94" s="6"/>
      <c r="BS94" s="118" t="s">
        <v>80</v>
      </c>
      <c r="BT94" s="118" t="s">
        <v>81</v>
      </c>
      <c r="BU94" s="119" t="s">
        <v>82</v>
      </c>
      <c r="BV94" s="118" t="s">
        <v>83</v>
      </c>
      <c r="BW94" s="118" t="s">
        <v>5</v>
      </c>
      <c r="BX94" s="118" t="s">
        <v>84</v>
      </c>
      <c r="CL94" s="118" t="s">
        <v>1</v>
      </c>
    </row>
    <row r="95" s="7" customFormat="1" ht="16.5" customHeight="1">
      <c r="A95" s="7"/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86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87</v>
      </c>
      <c r="AR95" s="127"/>
      <c r="AS95" s="128">
        <f>ROUND(AS96,2)</f>
        <v>0</v>
      </c>
      <c r="AT95" s="129">
        <f>ROUND(SUM(AV95:AW95),2)</f>
        <v>0</v>
      </c>
      <c r="AU95" s="130">
        <f>ROUND(AU96,5)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ROUND(AZ96,2)</f>
        <v>0</v>
      </c>
      <c r="BA95" s="129">
        <f>ROUND(BA96,2)</f>
        <v>0</v>
      </c>
      <c r="BB95" s="129">
        <f>ROUND(BB96,2)</f>
        <v>0</v>
      </c>
      <c r="BC95" s="129">
        <f>ROUND(BC96,2)</f>
        <v>0</v>
      </c>
      <c r="BD95" s="131">
        <f>ROUND(BD96,2)</f>
        <v>0</v>
      </c>
      <c r="BE95" s="7"/>
      <c r="BS95" s="132" t="s">
        <v>80</v>
      </c>
      <c r="BT95" s="132" t="s">
        <v>88</v>
      </c>
      <c r="BU95" s="132" t="s">
        <v>82</v>
      </c>
      <c r="BV95" s="132" t="s">
        <v>83</v>
      </c>
      <c r="BW95" s="132" t="s">
        <v>89</v>
      </c>
      <c r="BX95" s="132" t="s">
        <v>5</v>
      </c>
      <c r="CL95" s="132" t="s">
        <v>1</v>
      </c>
      <c r="CM95" s="132" t="s">
        <v>90</v>
      </c>
    </row>
    <row r="96" s="4" customFormat="1" ht="16.5" customHeight="1">
      <c r="A96" s="133" t="s">
        <v>91</v>
      </c>
      <c r="B96" s="71"/>
      <c r="C96" s="134"/>
      <c r="D96" s="134"/>
      <c r="E96" s="135" t="s">
        <v>85</v>
      </c>
      <c r="F96" s="135"/>
      <c r="G96" s="135"/>
      <c r="H96" s="135"/>
      <c r="I96" s="135"/>
      <c r="J96" s="134"/>
      <c r="K96" s="135" t="s">
        <v>92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'VRN - Vedlejší a ostatní 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93</v>
      </c>
      <c r="AR96" s="73"/>
      <c r="AS96" s="138">
        <v>0</v>
      </c>
      <c r="AT96" s="139">
        <f>ROUND(SUM(AV96:AW96),2)</f>
        <v>0</v>
      </c>
      <c r="AU96" s="140">
        <f>'VRN - Vedlejší a ostatní ...'!P121</f>
        <v>0</v>
      </c>
      <c r="AV96" s="139">
        <f>'VRN - Vedlejší a ostatní ...'!J35</f>
        <v>0</v>
      </c>
      <c r="AW96" s="139">
        <f>'VRN - Vedlejší a ostatní ...'!J36</f>
        <v>0</v>
      </c>
      <c r="AX96" s="139">
        <f>'VRN - Vedlejší a ostatní ...'!J37</f>
        <v>0</v>
      </c>
      <c r="AY96" s="139">
        <f>'VRN - Vedlejší a ostatní ...'!J38</f>
        <v>0</v>
      </c>
      <c r="AZ96" s="139">
        <f>'VRN - Vedlejší a ostatní ...'!F35</f>
        <v>0</v>
      </c>
      <c r="BA96" s="139">
        <f>'VRN - Vedlejší a ostatní ...'!F36</f>
        <v>0</v>
      </c>
      <c r="BB96" s="139">
        <f>'VRN - Vedlejší a ostatní ...'!F37</f>
        <v>0</v>
      </c>
      <c r="BC96" s="139">
        <f>'VRN - Vedlejší a ostatní ...'!F38</f>
        <v>0</v>
      </c>
      <c r="BD96" s="141">
        <f>'VRN - Vedlejší a ostatní ...'!F39</f>
        <v>0</v>
      </c>
      <c r="BE96" s="4"/>
      <c r="BT96" s="142" t="s">
        <v>90</v>
      </c>
      <c r="BV96" s="142" t="s">
        <v>83</v>
      </c>
      <c r="BW96" s="142" t="s">
        <v>94</v>
      </c>
      <c r="BX96" s="142" t="s">
        <v>89</v>
      </c>
      <c r="CL96" s="142" t="s">
        <v>1</v>
      </c>
    </row>
    <row r="97" s="7" customFormat="1" ht="16.5" customHeight="1">
      <c r="A97" s="7"/>
      <c r="B97" s="120"/>
      <c r="C97" s="121"/>
      <c r="D97" s="122" t="s">
        <v>95</v>
      </c>
      <c r="E97" s="122"/>
      <c r="F97" s="122"/>
      <c r="G97" s="122"/>
      <c r="H97" s="122"/>
      <c r="I97" s="123"/>
      <c r="J97" s="122" t="s">
        <v>96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ROUND(SUM(AG98:AG106),2)</f>
        <v>0</v>
      </c>
      <c r="AH97" s="123"/>
      <c r="AI97" s="123"/>
      <c r="AJ97" s="123"/>
      <c r="AK97" s="123"/>
      <c r="AL97" s="123"/>
      <c r="AM97" s="123"/>
      <c r="AN97" s="125">
        <f>SUM(AG97,AT97)</f>
        <v>0</v>
      </c>
      <c r="AO97" s="123"/>
      <c r="AP97" s="123"/>
      <c r="AQ97" s="126" t="s">
        <v>97</v>
      </c>
      <c r="AR97" s="127"/>
      <c r="AS97" s="128">
        <f>ROUND(SUM(AS98:AS106),2)</f>
        <v>0</v>
      </c>
      <c r="AT97" s="129">
        <f>ROUND(SUM(AV97:AW97),2)</f>
        <v>0</v>
      </c>
      <c r="AU97" s="130">
        <f>ROUND(SUM(AU98:AU106),5)</f>
        <v>0</v>
      </c>
      <c r="AV97" s="129">
        <f>ROUND(AZ97*L29,2)</f>
        <v>0</v>
      </c>
      <c r="AW97" s="129">
        <f>ROUND(BA97*L30,2)</f>
        <v>0</v>
      </c>
      <c r="AX97" s="129">
        <f>ROUND(BB97*L29,2)</f>
        <v>0</v>
      </c>
      <c r="AY97" s="129">
        <f>ROUND(BC97*L30,2)</f>
        <v>0</v>
      </c>
      <c r="AZ97" s="129">
        <f>ROUND(SUM(AZ98:AZ106),2)</f>
        <v>0</v>
      </c>
      <c r="BA97" s="129">
        <f>ROUND(SUM(BA98:BA106),2)</f>
        <v>0</v>
      </c>
      <c r="BB97" s="129">
        <f>ROUND(SUM(BB98:BB106),2)</f>
        <v>0</v>
      </c>
      <c r="BC97" s="129">
        <f>ROUND(SUM(BC98:BC106),2)</f>
        <v>0</v>
      </c>
      <c r="BD97" s="131">
        <f>ROUND(SUM(BD98:BD106),2)</f>
        <v>0</v>
      </c>
      <c r="BE97" s="7"/>
      <c r="BS97" s="132" t="s">
        <v>80</v>
      </c>
      <c r="BT97" s="132" t="s">
        <v>88</v>
      </c>
      <c r="BU97" s="132" t="s">
        <v>82</v>
      </c>
      <c r="BV97" s="132" t="s">
        <v>83</v>
      </c>
      <c r="BW97" s="132" t="s">
        <v>98</v>
      </c>
      <c r="BX97" s="132" t="s">
        <v>5</v>
      </c>
      <c r="CL97" s="132" t="s">
        <v>1</v>
      </c>
      <c r="CM97" s="132" t="s">
        <v>90</v>
      </c>
    </row>
    <row r="98" s="4" customFormat="1" ht="16.5" customHeight="1">
      <c r="A98" s="133" t="s">
        <v>91</v>
      </c>
      <c r="B98" s="71"/>
      <c r="C98" s="134"/>
      <c r="D98" s="134"/>
      <c r="E98" s="135" t="s">
        <v>99</v>
      </c>
      <c r="F98" s="135"/>
      <c r="G98" s="135"/>
      <c r="H98" s="135"/>
      <c r="I98" s="135"/>
      <c r="J98" s="134"/>
      <c r="K98" s="135" t="s">
        <v>100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'01_01 - Architektonicko-s...'!J32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93</v>
      </c>
      <c r="AR98" s="73"/>
      <c r="AS98" s="138">
        <v>0</v>
      </c>
      <c r="AT98" s="139">
        <f>ROUND(SUM(AV98:AW98),2)</f>
        <v>0</v>
      </c>
      <c r="AU98" s="140">
        <f>'01_01 - Architektonicko-s...'!P158</f>
        <v>0</v>
      </c>
      <c r="AV98" s="139">
        <f>'01_01 - Architektonicko-s...'!J35</f>
        <v>0</v>
      </c>
      <c r="AW98" s="139">
        <f>'01_01 - Architektonicko-s...'!J36</f>
        <v>0</v>
      </c>
      <c r="AX98" s="139">
        <f>'01_01 - Architektonicko-s...'!J37</f>
        <v>0</v>
      </c>
      <c r="AY98" s="139">
        <f>'01_01 - Architektonicko-s...'!J38</f>
        <v>0</v>
      </c>
      <c r="AZ98" s="139">
        <f>'01_01 - Architektonicko-s...'!F35</f>
        <v>0</v>
      </c>
      <c r="BA98" s="139">
        <f>'01_01 - Architektonicko-s...'!F36</f>
        <v>0</v>
      </c>
      <c r="BB98" s="139">
        <f>'01_01 - Architektonicko-s...'!F37</f>
        <v>0</v>
      </c>
      <c r="BC98" s="139">
        <f>'01_01 - Architektonicko-s...'!F38</f>
        <v>0</v>
      </c>
      <c r="BD98" s="141">
        <f>'01_01 - Architektonicko-s...'!F39</f>
        <v>0</v>
      </c>
      <c r="BE98" s="4"/>
      <c r="BT98" s="142" t="s">
        <v>90</v>
      </c>
      <c r="BV98" s="142" t="s">
        <v>83</v>
      </c>
      <c r="BW98" s="142" t="s">
        <v>101</v>
      </c>
      <c r="BX98" s="142" t="s">
        <v>98</v>
      </c>
      <c r="CL98" s="142" t="s">
        <v>102</v>
      </c>
    </row>
    <row r="99" s="4" customFormat="1" ht="16.5" customHeight="1">
      <c r="A99" s="133" t="s">
        <v>91</v>
      </c>
      <c r="B99" s="71"/>
      <c r="C99" s="134"/>
      <c r="D99" s="134"/>
      <c r="E99" s="135" t="s">
        <v>103</v>
      </c>
      <c r="F99" s="135"/>
      <c r="G99" s="135"/>
      <c r="H99" s="135"/>
      <c r="I99" s="135"/>
      <c r="J99" s="134"/>
      <c r="K99" s="135" t="s">
        <v>104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'01A - Zařízení pro vytápě...'!J32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93</v>
      </c>
      <c r="AR99" s="73"/>
      <c r="AS99" s="138">
        <v>0</v>
      </c>
      <c r="AT99" s="139">
        <f>ROUND(SUM(AV99:AW99),2)</f>
        <v>0</v>
      </c>
      <c r="AU99" s="140">
        <f>'01A - Zařízení pro vytápě...'!P128</f>
        <v>0</v>
      </c>
      <c r="AV99" s="139">
        <f>'01A - Zařízení pro vytápě...'!J35</f>
        <v>0</v>
      </c>
      <c r="AW99" s="139">
        <f>'01A - Zařízení pro vytápě...'!J36</f>
        <v>0</v>
      </c>
      <c r="AX99" s="139">
        <f>'01A - Zařízení pro vytápě...'!J37</f>
        <v>0</v>
      </c>
      <c r="AY99" s="139">
        <f>'01A - Zařízení pro vytápě...'!J38</f>
        <v>0</v>
      </c>
      <c r="AZ99" s="139">
        <f>'01A - Zařízení pro vytápě...'!F35</f>
        <v>0</v>
      </c>
      <c r="BA99" s="139">
        <f>'01A - Zařízení pro vytápě...'!F36</f>
        <v>0</v>
      </c>
      <c r="BB99" s="139">
        <f>'01A - Zařízení pro vytápě...'!F37</f>
        <v>0</v>
      </c>
      <c r="BC99" s="139">
        <f>'01A - Zařízení pro vytápě...'!F38</f>
        <v>0</v>
      </c>
      <c r="BD99" s="141">
        <f>'01A - Zařízení pro vytápě...'!F39</f>
        <v>0</v>
      </c>
      <c r="BE99" s="4"/>
      <c r="BT99" s="142" t="s">
        <v>90</v>
      </c>
      <c r="BV99" s="142" t="s">
        <v>83</v>
      </c>
      <c r="BW99" s="142" t="s">
        <v>105</v>
      </c>
      <c r="BX99" s="142" t="s">
        <v>98</v>
      </c>
      <c r="CL99" s="142" t="s">
        <v>102</v>
      </c>
    </row>
    <row r="100" s="4" customFormat="1" ht="16.5" customHeight="1">
      <c r="A100" s="133" t="s">
        <v>91</v>
      </c>
      <c r="B100" s="71"/>
      <c r="C100" s="134"/>
      <c r="D100" s="134"/>
      <c r="E100" s="135" t="s">
        <v>106</v>
      </c>
      <c r="F100" s="135"/>
      <c r="G100" s="135"/>
      <c r="H100" s="135"/>
      <c r="I100" s="135"/>
      <c r="J100" s="134"/>
      <c r="K100" s="135" t="s">
        <v>107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'01B - Zařízení vzduchotec...'!J32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93</v>
      </c>
      <c r="AR100" s="73"/>
      <c r="AS100" s="138">
        <v>0</v>
      </c>
      <c r="AT100" s="139">
        <f>ROUND(SUM(AV100:AW100),2)</f>
        <v>0</v>
      </c>
      <c r="AU100" s="140">
        <f>'01B - Zařízení vzduchotec...'!P127</f>
        <v>0</v>
      </c>
      <c r="AV100" s="139">
        <f>'01B - Zařízení vzduchotec...'!J35</f>
        <v>0</v>
      </c>
      <c r="AW100" s="139">
        <f>'01B - Zařízení vzduchotec...'!J36</f>
        <v>0</v>
      </c>
      <c r="AX100" s="139">
        <f>'01B - Zařízení vzduchotec...'!J37</f>
        <v>0</v>
      </c>
      <c r="AY100" s="139">
        <f>'01B - Zařízení vzduchotec...'!J38</f>
        <v>0</v>
      </c>
      <c r="AZ100" s="139">
        <f>'01B - Zařízení vzduchotec...'!F35</f>
        <v>0</v>
      </c>
      <c r="BA100" s="139">
        <f>'01B - Zařízení vzduchotec...'!F36</f>
        <v>0</v>
      </c>
      <c r="BB100" s="139">
        <f>'01B - Zařízení vzduchotec...'!F37</f>
        <v>0</v>
      </c>
      <c r="BC100" s="139">
        <f>'01B - Zařízení vzduchotec...'!F38</f>
        <v>0</v>
      </c>
      <c r="BD100" s="141">
        <f>'01B - Zařízení vzduchotec...'!F39</f>
        <v>0</v>
      </c>
      <c r="BE100" s="4"/>
      <c r="BT100" s="142" t="s">
        <v>90</v>
      </c>
      <c r="BV100" s="142" t="s">
        <v>83</v>
      </c>
      <c r="BW100" s="142" t="s">
        <v>108</v>
      </c>
      <c r="BX100" s="142" t="s">
        <v>98</v>
      </c>
      <c r="CL100" s="142" t="s">
        <v>102</v>
      </c>
    </row>
    <row r="101" s="4" customFormat="1" ht="16.5" customHeight="1">
      <c r="A101" s="133" t="s">
        <v>91</v>
      </c>
      <c r="B101" s="71"/>
      <c r="C101" s="134"/>
      <c r="D101" s="134"/>
      <c r="E101" s="135" t="s">
        <v>109</v>
      </c>
      <c r="F101" s="135"/>
      <c r="G101" s="135"/>
      <c r="H101" s="135"/>
      <c r="I101" s="135"/>
      <c r="J101" s="134"/>
      <c r="K101" s="135" t="s">
        <v>110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'01C - Zařízení zdravotnět...'!J32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93</v>
      </c>
      <c r="AR101" s="73"/>
      <c r="AS101" s="138">
        <v>0</v>
      </c>
      <c r="AT101" s="139">
        <f>ROUND(SUM(AV101:AW101),2)</f>
        <v>0</v>
      </c>
      <c r="AU101" s="140">
        <f>'01C - Zařízení zdravotnět...'!P131</f>
        <v>0</v>
      </c>
      <c r="AV101" s="139">
        <f>'01C - Zařízení zdravotnět...'!J35</f>
        <v>0</v>
      </c>
      <c r="AW101" s="139">
        <f>'01C - Zařízení zdravotnět...'!J36</f>
        <v>0</v>
      </c>
      <c r="AX101" s="139">
        <f>'01C - Zařízení zdravotnět...'!J37</f>
        <v>0</v>
      </c>
      <c r="AY101" s="139">
        <f>'01C - Zařízení zdravotnět...'!J38</f>
        <v>0</v>
      </c>
      <c r="AZ101" s="139">
        <f>'01C - Zařízení zdravotnět...'!F35</f>
        <v>0</v>
      </c>
      <c r="BA101" s="139">
        <f>'01C - Zařízení zdravotnět...'!F36</f>
        <v>0</v>
      </c>
      <c r="BB101" s="139">
        <f>'01C - Zařízení zdravotnět...'!F37</f>
        <v>0</v>
      </c>
      <c r="BC101" s="139">
        <f>'01C - Zařízení zdravotnět...'!F38</f>
        <v>0</v>
      </c>
      <c r="BD101" s="141">
        <f>'01C - Zařízení zdravotnět...'!F39</f>
        <v>0</v>
      </c>
      <c r="BE101" s="4"/>
      <c r="BT101" s="142" t="s">
        <v>90</v>
      </c>
      <c r="BV101" s="142" t="s">
        <v>83</v>
      </c>
      <c r="BW101" s="142" t="s">
        <v>111</v>
      </c>
      <c r="BX101" s="142" t="s">
        <v>98</v>
      </c>
      <c r="CL101" s="142" t="s">
        <v>102</v>
      </c>
    </row>
    <row r="102" s="4" customFormat="1" ht="16.5" customHeight="1">
      <c r="A102" s="133" t="s">
        <v>91</v>
      </c>
      <c r="B102" s="71"/>
      <c r="C102" s="134"/>
      <c r="D102" s="134"/>
      <c r="E102" s="135" t="s">
        <v>112</v>
      </c>
      <c r="F102" s="135"/>
      <c r="G102" s="135"/>
      <c r="H102" s="135"/>
      <c r="I102" s="135"/>
      <c r="J102" s="134"/>
      <c r="K102" s="135" t="s">
        <v>113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'01D_a - Zařízení silnopro...'!J32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93</v>
      </c>
      <c r="AR102" s="73"/>
      <c r="AS102" s="138">
        <v>0</v>
      </c>
      <c r="AT102" s="139">
        <f>ROUND(SUM(AV102:AW102),2)</f>
        <v>0</v>
      </c>
      <c r="AU102" s="140">
        <f>'01D_a - Zařízení silnopro...'!P123</f>
        <v>0</v>
      </c>
      <c r="AV102" s="139">
        <f>'01D_a - Zařízení silnopro...'!J35</f>
        <v>0</v>
      </c>
      <c r="AW102" s="139">
        <f>'01D_a - Zařízení silnopro...'!J36</f>
        <v>0</v>
      </c>
      <c r="AX102" s="139">
        <f>'01D_a - Zařízení silnopro...'!J37</f>
        <v>0</v>
      </c>
      <c r="AY102" s="139">
        <f>'01D_a - Zařízení silnopro...'!J38</f>
        <v>0</v>
      </c>
      <c r="AZ102" s="139">
        <f>'01D_a - Zařízení silnopro...'!F35</f>
        <v>0</v>
      </c>
      <c r="BA102" s="139">
        <f>'01D_a - Zařízení silnopro...'!F36</f>
        <v>0</v>
      </c>
      <c r="BB102" s="139">
        <f>'01D_a - Zařízení silnopro...'!F37</f>
        <v>0</v>
      </c>
      <c r="BC102" s="139">
        <f>'01D_a - Zařízení silnopro...'!F38</f>
        <v>0</v>
      </c>
      <c r="BD102" s="141">
        <f>'01D_a - Zařízení silnopro...'!F39</f>
        <v>0</v>
      </c>
      <c r="BE102" s="4"/>
      <c r="BT102" s="142" t="s">
        <v>90</v>
      </c>
      <c r="BV102" s="142" t="s">
        <v>83</v>
      </c>
      <c r="BW102" s="142" t="s">
        <v>114</v>
      </c>
      <c r="BX102" s="142" t="s">
        <v>98</v>
      </c>
      <c r="CL102" s="142" t="s">
        <v>102</v>
      </c>
    </row>
    <row r="103" s="4" customFormat="1" ht="16.5" customHeight="1">
      <c r="A103" s="133" t="s">
        <v>91</v>
      </c>
      <c r="B103" s="71"/>
      <c r="C103" s="134"/>
      <c r="D103" s="134"/>
      <c r="E103" s="135" t="s">
        <v>115</v>
      </c>
      <c r="F103" s="135"/>
      <c r="G103" s="135"/>
      <c r="H103" s="135"/>
      <c r="I103" s="135"/>
      <c r="J103" s="134"/>
      <c r="K103" s="135" t="s">
        <v>116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'01D_b - Bleskosvod'!J32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93</v>
      </c>
      <c r="AR103" s="73"/>
      <c r="AS103" s="138">
        <v>0</v>
      </c>
      <c r="AT103" s="139">
        <f>ROUND(SUM(AV103:AW103),2)</f>
        <v>0</v>
      </c>
      <c r="AU103" s="140">
        <f>'01D_b - Bleskosvod'!P122</f>
        <v>0</v>
      </c>
      <c r="AV103" s="139">
        <f>'01D_b - Bleskosvod'!J35</f>
        <v>0</v>
      </c>
      <c r="AW103" s="139">
        <f>'01D_b - Bleskosvod'!J36</f>
        <v>0</v>
      </c>
      <c r="AX103" s="139">
        <f>'01D_b - Bleskosvod'!J37</f>
        <v>0</v>
      </c>
      <c r="AY103" s="139">
        <f>'01D_b - Bleskosvod'!J38</f>
        <v>0</v>
      </c>
      <c r="AZ103" s="139">
        <f>'01D_b - Bleskosvod'!F35</f>
        <v>0</v>
      </c>
      <c r="BA103" s="139">
        <f>'01D_b - Bleskosvod'!F36</f>
        <v>0</v>
      </c>
      <c r="BB103" s="139">
        <f>'01D_b - Bleskosvod'!F37</f>
        <v>0</v>
      </c>
      <c r="BC103" s="139">
        <f>'01D_b - Bleskosvod'!F38</f>
        <v>0</v>
      </c>
      <c r="BD103" s="141">
        <f>'01D_b - Bleskosvod'!F39</f>
        <v>0</v>
      </c>
      <c r="BE103" s="4"/>
      <c r="BT103" s="142" t="s">
        <v>90</v>
      </c>
      <c r="BV103" s="142" t="s">
        <v>83</v>
      </c>
      <c r="BW103" s="142" t="s">
        <v>117</v>
      </c>
      <c r="BX103" s="142" t="s">
        <v>98</v>
      </c>
      <c r="CL103" s="142" t="s">
        <v>102</v>
      </c>
    </row>
    <row r="104" s="4" customFormat="1" ht="16.5" customHeight="1">
      <c r="A104" s="133" t="s">
        <v>91</v>
      </c>
      <c r="B104" s="71"/>
      <c r="C104" s="134"/>
      <c r="D104" s="134"/>
      <c r="E104" s="135" t="s">
        <v>118</v>
      </c>
      <c r="F104" s="135"/>
      <c r="G104" s="135"/>
      <c r="H104" s="135"/>
      <c r="I104" s="135"/>
      <c r="J104" s="134"/>
      <c r="K104" s="135" t="s">
        <v>119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'01E - Zařízení slaboproud...'!J32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93</v>
      </c>
      <c r="AR104" s="73"/>
      <c r="AS104" s="138">
        <v>0</v>
      </c>
      <c r="AT104" s="139">
        <f>ROUND(SUM(AV104:AW104),2)</f>
        <v>0</v>
      </c>
      <c r="AU104" s="140">
        <f>'01E - Zařízení slaboproud...'!P125</f>
        <v>0</v>
      </c>
      <c r="AV104" s="139">
        <f>'01E - Zařízení slaboproud...'!J35</f>
        <v>0</v>
      </c>
      <c r="AW104" s="139">
        <f>'01E - Zařízení slaboproud...'!J36</f>
        <v>0</v>
      </c>
      <c r="AX104" s="139">
        <f>'01E - Zařízení slaboproud...'!J37</f>
        <v>0</v>
      </c>
      <c r="AY104" s="139">
        <f>'01E - Zařízení slaboproud...'!J38</f>
        <v>0</v>
      </c>
      <c r="AZ104" s="139">
        <f>'01E - Zařízení slaboproud...'!F35</f>
        <v>0</v>
      </c>
      <c r="BA104" s="139">
        <f>'01E - Zařízení slaboproud...'!F36</f>
        <v>0</v>
      </c>
      <c r="BB104" s="139">
        <f>'01E - Zařízení slaboproud...'!F37</f>
        <v>0</v>
      </c>
      <c r="BC104" s="139">
        <f>'01E - Zařízení slaboproud...'!F38</f>
        <v>0</v>
      </c>
      <c r="BD104" s="141">
        <f>'01E - Zařízení slaboproud...'!F39</f>
        <v>0</v>
      </c>
      <c r="BE104" s="4"/>
      <c r="BT104" s="142" t="s">
        <v>90</v>
      </c>
      <c r="BV104" s="142" t="s">
        <v>83</v>
      </c>
      <c r="BW104" s="142" t="s">
        <v>120</v>
      </c>
      <c r="BX104" s="142" t="s">
        <v>98</v>
      </c>
      <c r="CL104" s="142" t="s">
        <v>102</v>
      </c>
    </row>
    <row r="105" s="4" customFormat="1" ht="16.5" customHeight="1">
      <c r="A105" s="133" t="s">
        <v>91</v>
      </c>
      <c r="B105" s="71"/>
      <c r="C105" s="134"/>
      <c r="D105" s="134"/>
      <c r="E105" s="135" t="s">
        <v>121</v>
      </c>
      <c r="F105" s="135"/>
      <c r="G105" s="135"/>
      <c r="H105" s="135"/>
      <c r="I105" s="135"/>
      <c r="J105" s="134"/>
      <c r="K105" s="135" t="s">
        <v>122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'01F - Maření a regulace'!J32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93</v>
      </c>
      <c r="AR105" s="73"/>
      <c r="AS105" s="138">
        <v>0</v>
      </c>
      <c r="AT105" s="139">
        <f>ROUND(SUM(AV105:AW105),2)</f>
        <v>0</v>
      </c>
      <c r="AU105" s="140">
        <f>'01F - Maření a regulace'!P124</f>
        <v>0</v>
      </c>
      <c r="AV105" s="139">
        <f>'01F - Maření a regulace'!J35</f>
        <v>0</v>
      </c>
      <c r="AW105" s="139">
        <f>'01F - Maření a regulace'!J36</f>
        <v>0</v>
      </c>
      <c r="AX105" s="139">
        <f>'01F - Maření a regulace'!J37</f>
        <v>0</v>
      </c>
      <c r="AY105" s="139">
        <f>'01F - Maření a regulace'!J38</f>
        <v>0</v>
      </c>
      <c r="AZ105" s="139">
        <f>'01F - Maření a regulace'!F35</f>
        <v>0</v>
      </c>
      <c r="BA105" s="139">
        <f>'01F - Maření a regulace'!F36</f>
        <v>0</v>
      </c>
      <c r="BB105" s="139">
        <f>'01F - Maření a regulace'!F37</f>
        <v>0</v>
      </c>
      <c r="BC105" s="139">
        <f>'01F - Maření a regulace'!F38</f>
        <v>0</v>
      </c>
      <c r="BD105" s="141">
        <f>'01F - Maření a regulace'!F39</f>
        <v>0</v>
      </c>
      <c r="BE105" s="4"/>
      <c r="BT105" s="142" t="s">
        <v>90</v>
      </c>
      <c r="BV105" s="142" t="s">
        <v>83</v>
      </c>
      <c r="BW105" s="142" t="s">
        <v>123</v>
      </c>
      <c r="BX105" s="142" t="s">
        <v>98</v>
      </c>
      <c r="CL105" s="142" t="s">
        <v>102</v>
      </c>
    </row>
    <row r="106" s="4" customFormat="1" ht="16.5" customHeight="1">
      <c r="A106" s="133" t="s">
        <v>91</v>
      </c>
      <c r="B106" s="71"/>
      <c r="C106" s="134"/>
      <c r="D106" s="134"/>
      <c r="E106" s="135" t="s">
        <v>124</v>
      </c>
      <c r="F106" s="135"/>
      <c r="G106" s="135"/>
      <c r="H106" s="135"/>
      <c r="I106" s="135"/>
      <c r="J106" s="134"/>
      <c r="K106" s="135" t="s">
        <v>125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'01G - Fotovoltaická elekt...'!J32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93</v>
      </c>
      <c r="AR106" s="73"/>
      <c r="AS106" s="138">
        <v>0</v>
      </c>
      <c r="AT106" s="139">
        <f>ROUND(SUM(AV106:AW106),2)</f>
        <v>0</v>
      </c>
      <c r="AU106" s="140">
        <f>'01G - Fotovoltaická elekt...'!P128</f>
        <v>0</v>
      </c>
      <c r="AV106" s="139">
        <f>'01G - Fotovoltaická elekt...'!J35</f>
        <v>0</v>
      </c>
      <c r="AW106" s="139">
        <f>'01G - Fotovoltaická elekt...'!J36</f>
        <v>0</v>
      </c>
      <c r="AX106" s="139">
        <f>'01G - Fotovoltaická elekt...'!J37</f>
        <v>0</v>
      </c>
      <c r="AY106" s="139">
        <f>'01G - Fotovoltaická elekt...'!J38</f>
        <v>0</v>
      </c>
      <c r="AZ106" s="139">
        <f>'01G - Fotovoltaická elekt...'!F35</f>
        <v>0</v>
      </c>
      <c r="BA106" s="139">
        <f>'01G - Fotovoltaická elekt...'!F36</f>
        <v>0</v>
      </c>
      <c r="BB106" s="139">
        <f>'01G - Fotovoltaická elekt...'!F37</f>
        <v>0</v>
      </c>
      <c r="BC106" s="139">
        <f>'01G - Fotovoltaická elekt...'!F38</f>
        <v>0</v>
      </c>
      <c r="BD106" s="141">
        <f>'01G - Fotovoltaická elekt...'!F39</f>
        <v>0</v>
      </c>
      <c r="BE106" s="4"/>
      <c r="BT106" s="142" t="s">
        <v>90</v>
      </c>
      <c r="BV106" s="142" t="s">
        <v>83</v>
      </c>
      <c r="BW106" s="142" t="s">
        <v>126</v>
      </c>
      <c r="BX106" s="142" t="s">
        <v>98</v>
      </c>
      <c r="CL106" s="142" t="s">
        <v>102</v>
      </c>
    </row>
    <row r="107" s="7" customFormat="1" ht="16.5" customHeight="1">
      <c r="A107" s="7"/>
      <c r="B107" s="120"/>
      <c r="C107" s="121"/>
      <c r="D107" s="122" t="s">
        <v>127</v>
      </c>
      <c r="E107" s="122"/>
      <c r="F107" s="122"/>
      <c r="G107" s="122"/>
      <c r="H107" s="122"/>
      <c r="I107" s="123"/>
      <c r="J107" s="122" t="s">
        <v>128</v>
      </c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4">
        <f>ROUND(SUM(AG108:AG110),2)</f>
        <v>0</v>
      </c>
      <c r="AH107" s="123"/>
      <c r="AI107" s="123"/>
      <c r="AJ107" s="123"/>
      <c r="AK107" s="123"/>
      <c r="AL107" s="123"/>
      <c r="AM107" s="123"/>
      <c r="AN107" s="125">
        <f>SUM(AG107,AT107)</f>
        <v>0</v>
      </c>
      <c r="AO107" s="123"/>
      <c r="AP107" s="123"/>
      <c r="AQ107" s="126" t="s">
        <v>129</v>
      </c>
      <c r="AR107" s="127"/>
      <c r="AS107" s="128">
        <f>ROUND(SUM(AS108:AS110),2)</f>
        <v>0</v>
      </c>
      <c r="AT107" s="129">
        <f>ROUND(SUM(AV107:AW107),2)</f>
        <v>0</v>
      </c>
      <c r="AU107" s="130">
        <f>ROUND(SUM(AU108:AU110),5)</f>
        <v>0</v>
      </c>
      <c r="AV107" s="129">
        <f>ROUND(AZ107*L29,2)</f>
        <v>0</v>
      </c>
      <c r="AW107" s="129">
        <f>ROUND(BA107*L30,2)</f>
        <v>0</v>
      </c>
      <c r="AX107" s="129">
        <f>ROUND(BB107*L29,2)</f>
        <v>0</v>
      </c>
      <c r="AY107" s="129">
        <f>ROUND(BC107*L30,2)</f>
        <v>0</v>
      </c>
      <c r="AZ107" s="129">
        <f>ROUND(SUM(AZ108:AZ110),2)</f>
        <v>0</v>
      </c>
      <c r="BA107" s="129">
        <f>ROUND(SUM(BA108:BA110),2)</f>
        <v>0</v>
      </c>
      <c r="BB107" s="129">
        <f>ROUND(SUM(BB108:BB110),2)</f>
        <v>0</v>
      </c>
      <c r="BC107" s="129">
        <f>ROUND(SUM(BC108:BC110),2)</f>
        <v>0</v>
      </c>
      <c r="BD107" s="131">
        <f>ROUND(SUM(BD108:BD110),2)</f>
        <v>0</v>
      </c>
      <c r="BE107" s="7"/>
      <c r="BS107" s="132" t="s">
        <v>80</v>
      </c>
      <c r="BT107" s="132" t="s">
        <v>88</v>
      </c>
      <c r="BU107" s="132" t="s">
        <v>82</v>
      </c>
      <c r="BV107" s="132" t="s">
        <v>83</v>
      </c>
      <c r="BW107" s="132" t="s">
        <v>130</v>
      </c>
      <c r="BX107" s="132" t="s">
        <v>5</v>
      </c>
      <c r="CL107" s="132" t="s">
        <v>1</v>
      </c>
      <c r="CM107" s="132" t="s">
        <v>90</v>
      </c>
    </row>
    <row r="108" s="4" customFormat="1" ht="16.5" customHeight="1">
      <c r="A108" s="133" t="s">
        <v>91</v>
      </c>
      <c r="B108" s="71"/>
      <c r="C108" s="134"/>
      <c r="D108" s="134"/>
      <c r="E108" s="135" t="s">
        <v>131</v>
      </c>
      <c r="F108" s="135"/>
      <c r="G108" s="135"/>
      <c r="H108" s="135"/>
      <c r="I108" s="135"/>
      <c r="J108" s="134"/>
      <c r="K108" s="135" t="s">
        <v>132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'IO-01a - Vnější opěrná st...'!J32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93</v>
      </c>
      <c r="AR108" s="73"/>
      <c r="AS108" s="138">
        <v>0</v>
      </c>
      <c r="AT108" s="139">
        <f>ROUND(SUM(AV108:AW108),2)</f>
        <v>0</v>
      </c>
      <c r="AU108" s="140">
        <f>'IO-01a - Vnější opěrná st...'!P129</f>
        <v>0</v>
      </c>
      <c r="AV108" s="139">
        <f>'IO-01a - Vnější opěrná st...'!J35</f>
        <v>0</v>
      </c>
      <c r="AW108" s="139">
        <f>'IO-01a - Vnější opěrná st...'!J36</f>
        <v>0</v>
      </c>
      <c r="AX108" s="139">
        <f>'IO-01a - Vnější opěrná st...'!J37</f>
        <v>0</v>
      </c>
      <c r="AY108" s="139">
        <f>'IO-01a - Vnější opěrná st...'!J38</f>
        <v>0</v>
      </c>
      <c r="AZ108" s="139">
        <f>'IO-01a - Vnější opěrná st...'!F35</f>
        <v>0</v>
      </c>
      <c r="BA108" s="139">
        <f>'IO-01a - Vnější opěrná st...'!F36</f>
        <v>0</v>
      </c>
      <c r="BB108" s="139">
        <f>'IO-01a - Vnější opěrná st...'!F37</f>
        <v>0</v>
      </c>
      <c r="BC108" s="139">
        <f>'IO-01a - Vnější opěrná st...'!F38</f>
        <v>0</v>
      </c>
      <c r="BD108" s="141">
        <f>'IO-01a - Vnější opěrná st...'!F39</f>
        <v>0</v>
      </c>
      <c r="BE108" s="4"/>
      <c r="BT108" s="142" t="s">
        <v>90</v>
      </c>
      <c r="BV108" s="142" t="s">
        <v>83</v>
      </c>
      <c r="BW108" s="142" t="s">
        <v>133</v>
      </c>
      <c r="BX108" s="142" t="s">
        <v>130</v>
      </c>
      <c r="CL108" s="142" t="s">
        <v>134</v>
      </c>
    </row>
    <row r="109" s="4" customFormat="1" ht="16.5" customHeight="1">
      <c r="A109" s="133" t="s">
        <v>91</v>
      </c>
      <c r="B109" s="71"/>
      <c r="C109" s="134"/>
      <c r="D109" s="134"/>
      <c r="E109" s="135" t="s">
        <v>135</v>
      </c>
      <c r="F109" s="135"/>
      <c r="G109" s="135"/>
      <c r="H109" s="135"/>
      <c r="I109" s="135"/>
      <c r="J109" s="134"/>
      <c r="K109" s="135" t="s">
        <v>136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'IO-01b - Vnější opěrná st...'!J32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93</v>
      </c>
      <c r="AR109" s="73"/>
      <c r="AS109" s="138">
        <v>0</v>
      </c>
      <c r="AT109" s="139">
        <f>ROUND(SUM(AV109:AW109),2)</f>
        <v>0</v>
      </c>
      <c r="AU109" s="140">
        <f>'IO-01b - Vnější opěrná st...'!P129</f>
        <v>0</v>
      </c>
      <c r="AV109" s="139">
        <f>'IO-01b - Vnější opěrná st...'!J35</f>
        <v>0</v>
      </c>
      <c r="AW109" s="139">
        <f>'IO-01b - Vnější opěrná st...'!J36</f>
        <v>0</v>
      </c>
      <c r="AX109" s="139">
        <f>'IO-01b - Vnější opěrná st...'!J37</f>
        <v>0</v>
      </c>
      <c r="AY109" s="139">
        <f>'IO-01b - Vnější opěrná st...'!J38</f>
        <v>0</v>
      </c>
      <c r="AZ109" s="139">
        <f>'IO-01b - Vnější opěrná st...'!F35</f>
        <v>0</v>
      </c>
      <c r="BA109" s="139">
        <f>'IO-01b - Vnější opěrná st...'!F36</f>
        <v>0</v>
      </c>
      <c r="BB109" s="139">
        <f>'IO-01b - Vnější opěrná st...'!F37</f>
        <v>0</v>
      </c>
      <c r="BC109" s="139">
        <f>'IO-01b - Vnější opěrná st...'!F38</f>
        <v>0</v>
      </c>
      <c r="BD109" s="141">
        <f>'IO-01b - Vnější opěrná st...'!F39</f>
        <v>0</v>
      </c>
      <c r="BE109" s="4"/>
      <c r="BT109" s="142" t="s">
        <v>90</v>
      </c>
      <c r="BV109" s="142" t="s">
        <v>83</v>
      </c>
      <c r="BW109" s="142" t="s">
        <v>137</v>
      </c>
      <c r="BX109" s="142" t="s">
        <v>130</v>
      </c>
      <c r="CL109" s="142" t="s">
        <v>134</v>
      </c>
    </row>
    <row r="110" s="4" customFormat="1" ht="16.5" customHeight="1">
      <c r="A110" s="133" t="s">
        <v>91</v>
      </c>
      <c r="B110" s="71"/>
      <c r="C110" s="134"/>
      <c r="D110" s="134"/>
      <c r="E110" s="135" t="s">
        <v>138</v>
      </c>
      <c r="F110" s="135"/>
      <c r="G110" s="135"/>
      <c r="H110" s="135"/>
      <c r="I110" s="135"/>
      <c r="J110" s="134"/>
      <c r="K110" s="135" t="s">
        <v>139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'IO-01c - Zpevněné plochy'!J32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93</v>
      </c>
      <c r="AR110" s="73"/>
      <c r="AS110" s="138">
        <v>0</v>
      </c>
      <c r="AT110" s="139">
        <f>ROUND(SUM(AV110:AW110),2)</f>
        <v>0</v>
      </c>
      <c r="AU110" s="140">
        <f>'IO-01c - Zpevněné plochy'!P132</f>
        <v>0</v>
      </c>
      <c r="AV110" s="139">
        <f>'IO-01c - Zpevněné plochy'!J35</f>
        <v>0</v>
      </c>
      <c r="AW110" s="139">
        <f>'IO-01c - Zpevněné plochy'!J36</f>
        <v>0</v>
      </c>
      <c r="AX110" s="139">
        <f>'IO-01c - Zpevněné plochy'!J37</f>
        <v>0</v>
      </c>
      <c r="AY110" s="139">
        <f>'IO-01c - Zpevněné plochy'!J38</f>
        <v>0</v>
      </c>
      <c r="AZ110" s="139">
        <f>'IO-01c - Zpevněné plochy'!F35</f>
        <v>0</v>
      </c>
      <c r="BA110" s="139">
        <f>'IO-01c - Zpevněné plochy'!F36</f>
        <v>0</v>
      </c>
      <c r="BB110" s="139">
        <f>'IO-01c - Zpevněné plochy'!F37</f>
        <v>0</v>
      </c>
      <c r="BC110" s="139">
        <f>'IO-01c - Zpevněné plochy'!F38</f>
        <v>0</v>
      </c>
      <c r="BD110" s="141">
        <f>'IO-01c - Zpevněné plochy'!F39</f>
        <v>0</v>
      </c>
      <c r="BE110" s="4"/>
      <c r="BT110" s="142" t="s">
        <v>90</v>
      </c>
      <c r="BV110" s="142" t="s">
        <v>83</v>
      </c>
      <c r="BW110" s="142" t="s">
        <v>140</v>
      </c>
      <c r="BX110" s="142" t="s">
        <v>130</v>
      </c>
      <c r="CL110" s="142" t="s">
        <v>141</v>
      </c>
    </row>
    <row r="111" s="7" customFormat="1" ht="16.5" customHeight="1">
      <c r="A111" s="7"/>
      <c r="B111" s="120"/>
      <c r="C111" s="121"/>
      <c r="D111" s="122" t="s">
        <v>142</v>
      </c>
      <c r="E111" s="122"/>
      <c r="F111" s="122"/>
      <c r="G111" s="122"/>
      <c r="H111" s="122"/>
      <c r="I111" s="123"/>
      <c r="J111" s="122" t="s">
        <v>143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4">
        <f>ROUND(AG112,2)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129</v>
      </c>
      <c r="AR111" s="127"/>
      <c r="AS111" s="128">
        <f>ROUND(AS112,2)</f>
        <v>0</v>
      </c>
      <c r="AT111" s="129">
        <f>ROUND(SUM(AV111:AW111),2)</f>
        <v>0</v>
      </c>
      <c r="AU111" s="130">
        <f>ROUND(AU112,5)</f>
        <v>0</v>
      </c>
      <c r="AV111" s="129">
        <f>ROUND(AZ111*L29,2)</f>
        <v>0</v>
      </c>
      <c r="AW111" s="129">
        <f>ROUND(BA111*L30,2)</f>
        <v>0</v>
      </c>
      <c r="AX111" s="129">
        <f>ROUND(BB111*L29,2)</f>
        <v>0</v>
      </c>
      <c r="AY111" s="129">
        <f>ROUND(BC111*L30,2)</f>
        <v>0</v>
      </c>
      <c r="AZ111" s="129">
        <f>ROUND(AZ112,2)</f>
        <v>0</v>
      </c>
      <c r="BA111" s="129">
        <f>ROUND(BA112,2)</f>
        <v>0</v>
      </c>
      <c r="BB111" s="129">
        <f>ROUND(BB112,2)</f>
        <v>0</v>
      </c>
      <c r="BC111" s="129">
        <f>ROUND(BC112,2)</f>
        <v>0</v>
      </c>
      <c r="BD111" s="131">
        <f>ROUND(BD112,2)</f>
        <v>0</v>
      </c>
      <c r="BE111" s="7"/>
      <c r="BS111" s="132" t="s">
        <v>80</v>
      </c>
      <c r="BT111" s="132" t="s">
        <v>88</v>
      </c>
      <c r="BU111" s="132" t="s">
        <v>82</v>
      </c>
      <c r="BV111" s="132" t="s">
        <v>83</v>
      </c>
      <c r="BW111" s="132" t="s">
        <v>144</v>
      </c>
      <c r="BX111" s="132" t="s">
        <v>5</v>
      </c>
      <c r="CL111" s="132" t="s">
        <v>1</v>
      </c>
      <c r="CM111" s="132" t="s">
        <v>90</v>
      </c>
    </row>
    <row r="112" s="4" customFormat="1" ht="16.5" customHeight="1">
      <c r="A112" s="133" t="s">
        <v>91</v>
      </c>
      <c r="B112" s="71"/>
      <c r="C112" s="134"/>
      <c r="D112" s="134"/>
      <c r="E112" s="135" t="s">
        <v>142</v>
      </c>
      <c r="F112" s="135"/>
      <c r="G112" s="135"/>
      <c r="H112" s="135"/>
      <c r="I112" s="135"/>
      <c r="J112" s="134"/>
      <c r="K112" s="135" t="s">
        <v>145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'IO-02 - Sadové úpravy 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93</v>
      </c>
      <c r="AR112" s="73"/>
      <c r="AS112" s="138">
        <v>0</v>
      </c>
      <c r="AT112" s="139">
        <f>ROUND(SUM(AV112:AW112),2)</f>
        <v>0</v>
      </c>
      <c r="AU112" s="140">
        <f>'IO-02 - Sadové úpravy '!P123</f>
        <v>0</v>
      </c>
      <c r="AV112" s="139">
        <f>'IO-02 - Sadové úpravy '!J35</f>
        <v>0</v>
      </c>
      <c r="AW112" s="139">
        <f>'IO-02 - Sadové úpravy '!J36</f>
        <v>0</v>
      </c>
      <c r="AX112" s="139">
        <f>'IO-02 - Sadové úpravy '!J37</f>
        <v>0</v>
      </c>
      <c r="AY112" s="139">
        <f>'IO-02 - Sadové úpravy '!J38</f>
        <v>0</v>
      </c>
      <c r="AZ112" s="139">
        <f>'IO-02 - Sadové úpravy '!F35</f>
        <v>0</v>
      </c>
      <c r="BA112" s="139">
        <f>'IO-02 - Sadové úpravy '!F36</f>
        <v>0</v>
      </c>
      <c r="BB112" s="139">
        <f>'IO-02 - Sadové úpravy '!F37</f>
        <v>0</v>
      </c>
      <c r="BC112" s="139">
        <f>'IO-02 - Sadové úpravy '!F38</f>
        <v>0</v>
      </c>
      <c r="BD112" s="141">
        <f>'IO-02 - Sadové úpravy '!F39</f>
        <v>0</v>
      </c>
      <c r="BE112" s="4"/>
      <c r="BT112" s="142" t="s">
        <v>90</v>
      </c>
      <c r="BV112" s="142" t="s">
        <v>83</v>
      </c>
      <c r="BW112" s="142" t="s">
        <v>146</v>
      </c>
      <c r="BX112" s="142" t="s">
        <v>144</v>
      </c>
      <c r="CL112" s="142" t="s">
        <v>147</v>
      </c>
    </row>
    <row r="113" s="7" customFormat="1" ht="16.5" customHeight="1">
      <c r="A113" s="7"/>
      <c r="B113" s="120"/>
      <c r="C113" s="121"/>
      <c r="D113" s="122" t="s">
        <v>148</v>
      </c>
      <c r="E113" s="122"/>
      <c r="F113" s="122"/>
      <c r="G113" s="122"/>
      <c r="H113" s="122"/>
      <c r="I113" s="123"/>
      <c r="J113" s="122" t="s">
        <v>149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ROUND(SUM(AG114:AG117),2)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129</v>
      </c>
      <c r="AR113" s="127"/>
      <c r="AS113" s="128">
        <f>ROUND(SUM(AS114:AS117),2)</f>
        <v>0</v>
      </c>
      <c r="AT113" s="129">
        <f>ROUND(SUM(AV113:AW113),2)</f>
        <v>0</v>
      </c>
      <c r="AU113" s="130">
        <f>ROUND(SUM(AU114:AU117),5)</f>
        <v>0</v>
      </c>
      <c r="AV113" s="129">
        <f>ROUND(AZ113*L29,2)</f>
        <v>0</v>
      </c>
      <c r="AW113" s="129">
        <f>ROUND(BA113*L30,2)</f>
        <v>0</v>
      </c>
      <c r="AX113" s="129">
        <f>ROUND(BB113*L29,2)</f>
        <v>0</v>
      </c>
      <c r="AY113" s="129">
        <f>ROUND(BC113*L30,2)</f>
        <v>0</v>
      </c>
      <c r="AZ113" s="129">
        <f>ROUND(SUM(AZ114:AZ117),2)</f>
        <v>0</v>
      </c>
      <c r="BA113" s="129">
        <f>ROUND(SUM(BA114:BA117),2)</f>
        <v>0</v>
      </c>
      <c r="BB113" s="129">
        <f>ROUND(SUM(BB114:BB117),2)</f>
        <v>0</v>
      </c>
      <c r="BC113" s="129">
        <f>ROUND(SUM(BC114:BC117),2)</f>
        <v>0</v>
      </c>
      <c r="BD113" s="131">
        <f>ROUND(SUM(BD114:BD117),2)</f>
        <v>0</v>
      </c>
      <c r="BE113" s="7"/>
      <c r="BS113" s="132" t="s">
        <v>80</v>
      </c>
      <c r="BT113" s="132" t="s">
        <v>88</v>
      </c>
      <c r="BU113" s="132" t="s">
        <v>82</v>
      </c>
      <c r="BV113" s="132" t="s">
        <v>83</v>
      </c>
      <c r="BW113" s="132" t="s">
        <v>150</v>
      </c>
      <c r="BX113" s="132" t="s">
        <v>5</v>
      </c>
      <c r="CL113" s="132" t="s">
        <v>1</v>
      </c>
      <c r="CM113" s="132" t="s">
        <v>90</v>
      </c>
    </row>
    <row r="114" s="4" customFormat="1" ht="16.5" customHeight="1">
      <c r="A114" s="133" t="s">
        <v>91</v>
      </c>
      <c r="B114" s="71"/>
      <c r="C114" s="134"/>
      <c r="D114" s="134"/>
      <c r="E114" s="135" t="s">
        <v>151</v>
      </c>
      <c r="F114" s="135"/>
      <c r="G114" s="135"/>
      <c r="H114" s="135"/>
      <c r="I114" s="135"/>
      <c r="J114" s="134"/>
      <c r="K114" s="135" t="s">
        <v>152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'IO-03a - Přípojka jednotn...'!J32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93</v>
      </c>
      <c r="AR114" s="73"/>
      <c r="AS114" s="138">
        <v>0</v>
      </c>
      <c r="AT114" s="139">
        <f>ROUND(SUM(AV114:AW114),2)</f>
        <v>0</v>
      </c>
      <c r="AU114" s="140">
        <f>'IO-03a - Přípojka jednotn...'!P126</f>
        <v>0</v>
      </c>
      <c r="AV114" s="139">
        <f>'IO-03a - Přípojka jednotn...'!J35</f>
        <v>0</v>
      </c>
      <c r="AW114" s="139">
        <f>'IO-03a - Přípojka jednotn...'!J36</f>
        <v>0</v>
      </c>
      <c r="AX114" s="139">
        <f>'IO-03a - Přípojka jednotn...'!J37</f>
        <v>0</v>
      </c>
      <c r="AY114" s="139">
        <f>'IO-03a - Přípojka jednotn...'!J38</f>
        <v>0</v>
      </c>
      <c r="AZ114" s="139">
        <f>'IO-03a - Přípojka jednotn...'!F35</f>
        <v>0</v>
      </c>
      <c r="BA114" s="139">
        <f>'IO-03a - Přípojka jednotn...'!F36</f>
        <v>0</v>
      </c>
      <c r="BB114" s="139">
        <f>'IO-03a - Přípojka jednotn...'!F37</f>
        <v>0</v>
      </c>
      <c r="BC114" s="139">
        <f>'IO-03a - Přípojka jednotn...'!F38</f>
        <v>0</v>
      </c>
      <c r="BD114" s="141">
        <f>'IO-03a - Přípojka jednotn...'!F39</f>
        <v>0</v>
      </c>
      <c r="BE114" s="4"/>
      <c r="BT114" s="142" t="s">
        <v>90</v>
      </c>
      <c r="BV114" s="142" t="s">
        <v>83</v>
      </c>
      <c r="BW114" s="142" t="s">
        <v>153</v>
      </c>
      <c r="BX114" s="142" t="s">
        <v>150</v>
      </c>
      <c r="CL114" s="142" t="s">
        <v>154</v>
      </c>
    </row>
    <row r="115" s="4" customFormat="1" ht="16.5" customHeight="1">
      <c r="A115" s="133" t="s">
        <v>91</v>
      </c>
      <c r="B115" s="71"/>
      <c r="C115" s="134"/>
      <c r="D115" s="134"/>
      <c r="E115" s="135" t="s">
        <v>155</v>
      </c>
      <c r="F115" s="135"/>
      <c r="G115" s="135"/>
      <c r="H115" s="135"/>
      <c r="I115" s="135"/>
      <c r="J115" s="134"/>
      <c r="K115" s="135" t="s">
        <v>156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'IO-03b - Areálová kanalizace'!J32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93</v>
      </c>
      <c r="AR115" s="73"/>
      <c r="AS115" s="138">
        <v>0</v>
      </c>
      <c r="AT115" s="139">
        <f>ROUND(SUM(AV115:AW115),2)</f>
        <v>0</v>
      </c>
      <c r="AU115" s="140">
        <f>'IO-03b - Areálová kanalizace'!P126</f>
        <v>0</v>
      </c>
      <c r="AV115" s="139">
        <f>'IO-03b - Areálová kanalizace'!J35</f>
        <v>0</v>
      </c>
      <c r="AW115" s="139">
        <f>'IO-03b - Areálová kanalizace'!J36</f>
        <v>0</v>
      </c>
      <c r="AX115" s="139">
        <f>'IO-03b - Areálová kanalizace'!J37</f>
        <v>0</v>
      </c>
      <c r="AY115" s="139">
        <f>'IO-03b - Areálová kanalizace'!J38</f>
        <v>0</v>
      </c>
      <c r="AZ115" s="139">
        <f>'IO-03b - Areálová kanalizace'!F35</f>
        <v>0</v>
      </c>
      <c r="BA115" s="139">
        <f>'IO-03b - Areálová kanalizace'!F36</f>
        <v>0</v>
      </c>
      <c r="BB115" s="139">
        <f>'IO-03b - Areálová kanalizace'!F37</f>
        <v>0</v>
      </c>
      <c r="BC115" s="139">
        <f>'IO-03b - Areálová kanalizace'!F38</f>
        <v>0</v>
      </c>
      <c r="BD115" s="141">
        <f>'IO-03b - Areálová kanalizace'!F39</f>
        <v>0</v>
      </c>
      <c r="BE115" s="4"/>
      <c r="BT115" s="142" t="s">
        <v>90</v>
      </c>
      <c r="BV115" s="142" t="s">
        <v>83</v>
      </c>
      <c r="BW115" s="142" t="s">
        <v>157</v>
      </c>
      <c r="BX115" s="142" t="s">
        <v>150</v>
      </c>
      <c r="CL115" s="142" t="s">
        <v>154</v>
      </c>
    </row>
    <row r="116" s="4" customFormat="1" ht="16.5" customHeight="1">
      <c r="A116" s="133" t="s">
        <v>91</v>
      </c>
      <c r="B116" s="71"/>
      <c r="C116" s="134"/>
      <c r="D116" s="134"/>
      <c r="E116" s="135" t="s">
        <v>158</v>
      </c>
      <c r="F116" s="135"/>
      <c r="G116" s="135"/>
      <c r="H116" s="135"/>
      <c r="I116" s="135"/>
      <c r="J116" s="134"/>
      <c r="K116" s="135" t="s">
        <v>159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'IO-03c - Vodovodní přípojka'!J32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93</v>
      </c>
      <c r="AR116" s="73"/>
      <c r="AS116" s="138">
        <v>0</v>
      </c>
      <c r="AT116" s="139">
        <f>ROUND(SUM(AV116:AW116),2)</f>
        <v>0</v>
      </c>
      <c r="AU116" s="140">
        <f>'IO-03c - Vodovodní přípojka'!P125</f>
        <v>0</v>
      </c>
      <c r="AV116" s="139">
        <f>'IO-03c - Vodovodní přípojka'!J35</f>
        <v>0</v>
      </c>
      <c r="AW116" s="139">
        <f>'IO-03c - Vodovodní přípojka'!J36</f>
        <v>0</v>
      </c>
      <c r="AX116" s="139">
        <f>'IO-03c - Vodovodní přípojka'!J37</f>
        <v>0</v>
      </c>
      <c r="AY116" s="139">
        <f>'IO-03c - Vodovodní přípojka'!J38</f>
        <v>0</v>
      </c>
      <c r="AZ116" s="139">
        <f>'IO-03c - Vodovodní přípojka'!F35</f>
        <v>0</v>
      </c>
      <c r="BA116" s="139">
        <f>'IO-03c - Vodovodní přípojka'!F36</f>
        <v>0</v>
      </c>
      <c r="BB116" s="139">
        <f>'IO-03c - Vodovodní přípojka'!F37</f>
        <v>0</v>
      </c>
      <c r="BC116" s="139">
        <f>'IO-03c - Vodovodní přípojka'!F38</f>
        <v>0</v>
      </c>
      <c r="BD116" s="141">
        <f>'IO-03c - Vodovodní přípojka'!F39</f>
        <v>0</v>
      </c>
      <c r="BE116" s="4"/>
      <c r="BT116" s="142" t="s">
        <v>90</v>
      </c>
      <c r="BV116" s="142" t="s">
        <v>83</v>
      </c>
      <c r="BW116" s="142" t="s">
        <v>160</v>
      </c>
      <c r="BX116" s="142" t="s">
        <v>150</v>
      </c>
      <c r="CL116" s="142" t="s">
        <v>161</v>
      </c>
    </row>
    <row r="117" s="4" customFormat="1" ht="16.5" customHeight="1">
      <c r="A117" s="133" t="s">
        <v>91</v>
      </c>
      <c r="B117" s="71"/>
      <c r="C117" s="134"/>
      <c r="D117" s="134"/>
      <c r="E117" s="135" t="s">
        <v>162</v>
      </c>
      <c r="F117" s="135"/>
      <c r="G117" s="135"/>
      <c r="H117" s="135"/>
      <c r="I117" s="135"/>
      <c r="J117" s="134"/>
      <c r="K117" s="135" t="s">
        <v>163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'IO-03d - Areálový rozvod ...'!J32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93</v>
      </c>
      <c r="AR117" s="73"/>
      <c r="AS117" s="138">
        <v>0</v>
      </c>
      <c r="AT117" s="139">
        <f>ROUND(SUM(AV117:AW117),2)</f>
        <v>0</v>
      </c>
      <c r="AU117" s="140">
        <f>'IO-03d - Areálový rozvod ...'!P127</f>
        <v>0</v>
      </c>
      <c r="AV117" s="139">
        <f>'IO-03d - Areálový rozvod ...'!J35</f>
        <v>0</v>
      </c>
      <c r="AW117" s="139">
        <f>'IO-03d - Areálový rozvod ...'!J36</f>
        <v>0</v>
      </c>
      <c r="AX117" s="139">
        <f>'IO-03d - Areálový rozvod ...'!J37</f>
        <v>0</v>
      </c>
      <c r="AY117" s="139">
        <f>'IO-03d - Areálový rozvod ...'!J38</f>
        <v>0</v>
      </c>
      <c r="AZ117" s="139">
        <f>'IO-03d - Areálový rozvod ...'!F35</f>
        <v>0</v>
      </c>
      <c r="BA117" s="139">
        <f>'IO-03d - Areálový rozvod ...'!F36</f>
        <v>0</v>
      </c>
      <c r="BB117" s="139">
        <f>'IO-03d - Areálový rozvod ...'!F37</f>
        <v>0</v>
      </c>
      <c r="BC117" s="139">
        <f>'IO-03d - Areálový rozvod ...'!F38</f>
        <v>0</v>
      </c>
      <c r="BD117" s="141">
        <f>'IO-03d - Areálový rozvod ...'!F39</f>
        <v>0</v>
      </c>
      <c r="BE117" s="4"/>
      <c r="BT117" s="142" t="s">
        <v>90</v>
      </c>
      <c r="BV117" s="142" t="s">
        <v>83</v>
      </c>
      <c r="BW117" s="142" t="s">
        <v>164</v>
      </c>
      <c r="BX117" s="142" t="s">
        <v>150</v>
      </c>
      <c r="CL117" s="142" t="s">
        <v>161</v>
      </c>
    </row>
    <row r="118" s="7" customFormat="1" ht="16.5" customHeight="1">
      <c r="A118" s="7"/>
      <c r="B118" s="120"/>
      <c r="C118" s="121"/>
      <c r="D118" s="122" t="s">
        <v>165</v>
      </c>
      <c r="E118" s="122"/>
      <c r="F118" s="122"/>
      <c r="G118" s="122"/>
      <c r="H118" s="122"/>
      <c r="I118" s="123"/>
      <c r="J118" s="122" t="s">
        <v>166</v>
      </c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4">
        <f>ROUND(SUM(AG119:AG120),2)</f>
        <v>0</v>
      </c>
      <c r="AH118" s="123"/>
      <c r="AI118" s="123"/>
      <c r="AJ118" s="123"/>
      <c r="AK118" s="123"/>
      <c r="AL118" s="123"/>
      <c r="AM118" s="123"/>
      <c r="AN118" s="125">
        <f>SUM(AG118,AT118)</f>
        <v>0</v>
      </c>
      <c r="AO118" s="123"/>
      <c r="AP118" s="123"/>
      <c r="AQ118" s="126" t="s">
        <v>129</v>
      </c>
      <c r="AR118" s="127"/>
      <c r="AS118" s="128">
        <f>ROUND(SUM(AS119:AS120),2)</f>
        <v>0</v>
      </c>
      <c r="AT118" s="129">
        <f>ROUND(SUM(AV118:AW118),2)</f>
        <v>0</v>
      </c>
      <c r="AU118" s="130">
        <f>ROUND(SUM(AU119:AU120),5)</f>
        <v>0</v>
      </c>
      <c r="AV118" s="129">
        <f>ROUND(AZ118*L29,2)</f>
        <v>0</v>
      </c>
      <c r="AW118" s="129">
        <f>ROUND(BA118*L30,2)</f>
        <v>0</v>
      </c>
      <c r="AX118" s="129">
        <f>ROUND(BB118*L29,2)</f>
        <v>0</v>
      </c>
      <c r="AY118" s="129">
        <f>ROUND(BC118*L30,2)</f>
        <v>0</v>
      </c>
      <c r="AZ118" s="129">
        <f>ROUND(SUM(AZ119:AZ120),2)</f>
        <v>0</v>
      </c>
      <c r="BA118" s="129">
        <f>ROUND(SUM(BA119:BA120),2)</f>
        <v>0</v>
      </c>
      <c r="BB118" s="129">
        <f>ROUND(SUM(BB119:BB120),2)</f>
        <v>0</v>
      </c>
      <c r="BC118" s="129">
        <f>ROUND(SUM(BC119:BC120),2)</f>
        <v>0</v>
      </c>
      <c r="BD118" s="131">
        <f>ROUND(SUM(BD119:BD120),2)</f>
        <v>0</v>
      </c>
      <c r="BE118" s="7"/>
      <c r="BS118" s="132" t="s">
        <v>80</v>
      </c>
      <c r="BT118" s="132" t="s">
        <v>88</v>
      </c>
      <c r="BU118" s="132" t="s">
        <v>82</v>
      </c>
      <c r="BV118" s="132" t="s">
        <v>83</v>
      </c>
      <c r="BW118" s="132" t="s">
        <v>167</v>
      </c>
      <c r="BX118" s="132" t="s">
        <v>5</v>
      </c>
      <c r="CL118" s="132" t="s">
        <v>1</v>
      </c>
      <c r="CM118" s="132" t="s">
        <v>90</v>
      </c>
    </row>
    <row r="119" s="4" customFormat="1" ht="16.5" customHeight="1">
      <c r="A119" s="133" t="s">
        <v>91</v>
      </c>
      <c r="B119" s="71"/>
      <c r="C119" s="134"/>
      <c r="D119" s="134"/>
      <c r="E119" s="135" t="s">
        <v>168</v>
      </c>
      <c r="F119" s="135"/>
      <c r="G119" s="135"/>
      <c r="H119" s="135"/>
      <c r="I119" s="135"/>
      <c r="J119" s="134"/>
      <c r="K119" s="135" t="s">
        <v>169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'IO-04a - Přípojka NN'!J32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93</v>
      </c>
      <c r="AR119" s="73"/>
      <c r="AS119" s="138">
        <v>0</v>
      </c>
      <c r="AT119" s="139">
        <f>ROUND(SUM(AV119:AW119),2)</f>
        <v>0</v>
      </c>
      <c r="AU119" s="140">
        <f>'IO-04a - Přípojka NN'!P124</f>
        <v>0</v>
      </c>
      <c r="AV119" s="139">
        <f>'IO-04a - Přípojka NN'!J35</f>
        <v>0</v>
      </c>
      <c r="AW119" s="139">
        <f>'IO-04a - Přípojka NN'!J36</f>
        <v>0</v>
      </c>
      <c r="AX119" s="139">
        <f>'IO-04a - Přípojka NN'!J37</f>
        <v>0</v>
      </c>
      <c r="AY119" s="139">
        <f>'IO-04a - Přípojka NN'!J38</f>
        <v>0</v>
      </c>
      <c r="AZ119" s="139">
        <f>'IO-04a - Přípojka NN'!F35</f>
        <v>0</v>
      </c>
      <c r="BA119" s="139">
        <f>'IO-04a - Přípojka NN'!F36</f>
        <v>0</v>
      </c>
      <c r="BB119" s="139">
        <f>'IO-04a - Přípojka NN'!F37</f>
        <v>0</v>
      </c>
      <c r="BC119" s="139">
        <f>'IO-04a - Přípojka NN'!F38</f>
        <v>0</v>
      </c>
      <c r="BD119" s="141">
        <f>'IO-04a - Přípojka NN'!F39</f>
        <v>0</v>
      </c>
      <c r="BE119" s="4"/>
      <c r="BT119" s="142" t="s">
        <v>90</v>
      </c>
      <c r="BV119" s="142" t="s">
        <v>83</v>
      </c>
      <c r="BW119" s="142" t="s">
        <v>170</v>
      </c>
      <c r="BX119" s="142" t="s">
        <v>167</v>
      </c>
      <c r="CL119" s="142" t="s">
        <v>171</v>
      </c>
    </row>
    <row r="120" s="4" customFormat="1" ht="16.5" customHeight="1">
      <c r="A120" s="133" t="s">
        <v>91</v>
      </c>
      <c r="B120" s="71"/>
      <c r="C120" s="134"/>
      <c r="D120" s="134"/>
      <c r="E120" s="135" t="s">
        <v>172</v>
      </c>
      <c r="F120" s="135"/>
      <c r="G120" s="135"/>
      <c r="H120" s="135"/>
      <c r="I120" s="135"/>
      <c r="J120" s="134"/>
      <c r="K120" s="135" t="s">
        <v>173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'IO-04b - Přípojka SLP-ROW...'!J32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93</v>
      </c>
      <c r="AR120" s="73"/>
      <c r="AS120" s="143">
        <v>0</v>
      </c>
      <c r="AT120" s="144">
        <f>ROUND(SUM(AV120:AW120),2)</f>
        <v>0</v>
      </c>
      <c r="AU120" s="145">
        <f>'IO-04b - Přípojka SLP-ROW...'!P124</f>
        <v>0</v>
      </c>
      <c r="AV120" s="144">
        <f>'IO-04b - Přípojka SLP-ROW...'!J35</f>
        <v>0</v>
      </c>
      <c r="AW120" s="144">
        <f>'IO-04b - Přípojka SLP-ROW...'!J36</f>
        <v>0</v>
      </c>
      <c r="AX120" s="144">
        <f>'IO-04b - Přípojka SLP-ROW...'!J37</f>
        <v>0</v>
      </c>
      <c r="AY120" s="144">
        <f>'IO-04b - Přípojka SLP-ROW...'!J38</f>
        <v>0</v>
      </c>
      <c r="AZ120" s="144">
        <f>'IO-04b - Přípojka SLP-ROW...'!F35</f>
        <v>0</v>
      </c>
      <c r="BA120" s="144">
        <f>'IO-04b - Přípojka SLP-ROW...'!F36</f>
        <v>0</v>
      </c>
      <c r="BB120" s="144">
        <f>'IO-04b - Přípojka SLP-ROW...'!F37</f>
        <v>0</v>
      </c>
      <c r="BC120" s="144">
        <f>'IO-04b - Přípojka SLP-ROW...'!F38</f>
        <v>0</v>
      </c>
      <c r="BD120" s="146">
        <f>'IO-04b - Přípojka SLP-ROW...'!F39</f>
        <v>0</v>
      </c>
      <c r="BE120" s="4"/>
      <c r="BT120" s="142" t="s">
        <v>90</v>
      </c>
      <c r="BV120" s="142" t="s">
        <v>83</v>
      </c>
      <c r="BW120" s="142" t="s">
        <v>174</v>
      </c>
      <c r="BX120" s="142" t="s">
        <v>167</v>
      </c>
      <c r="CL120" s="142" t="s">
        <v>175</v>
      </c>
    </row>
    <row r="121" s="2" customFormat="1" ht="30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5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45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</row>
  </sheetData>
  <sheetProtection sheet="1" formatColumns="0" formatRows="0" objects="1" scenarios="1" spinCount="100000" saltValue="0lG1HVKtKRYEPFfOtro1YAr6z/PxOngOsicuv6M86qwaWRUxASqCzubALUytZfFuBIhs7AbSu0dNyrli7p9VpQ==" hashValue="HVtYpV3/bd9qYJwSuCl7KMdPzSc/o+3M+Jo2OB+u2dzWZ7jAVFRPXrTSHwFuZ0aP3aXRlKAysn5zSORhJTcE5Q==" algorithmName="SHA-512" password="CC35"/>
  <mergeCells count="142">
    <mergeCell ref="K104:AF104"/>
    <mergeCell ref="E104:I104"/>
    <mergeCell ref="K105:AF105"/>
    <mergeCell ref="E105:I105"/>
    <mergeCell ref="E106:I106"/>
    <mergeCell ref="K106:AF106"/>
    <mergeCell ref="J107:AF107"/>
    <mergeCell ref="D107:H107"/>
    <mergeCell ref="E108:I108"/>
    <mergeCell ref="K108:AF108"/>
    <mergeCell ref="E109:I109"/>
    <mergeCell ref="K109:AF109"/>
    <mergeCell ref="K110:AF110"/>
    <mergeCell ref="E110:I110"/>
    <mergeCell ref="J111:AF111"/>
    <mergeCell ref="D111:H111"/>
    <mergeCell ref="K112:AF112"/>
    <mergeCell ref="E112:I112"/>
    <mergeCell ref="D113:H113"/>
    <mergeCell ref="J113:AF113"/>
    <mergeCell ref="K114:AF114"/>
    <mergeCell ref="E114:I114"/>
    <mergeCell ref="K115:AF115"/>
    <mergeCell ref="E115:I115"/>
    <mergeCell ref="E116:I116"/>
    <mergeCell ref="K116:AF116"/>
    <mergeCell ref="K117:AF117"/>
    <mergeCell ref="E117:I117"/>
    <mergeCell ref="J118:AF118"/>
    <mergeCell ref="D118:H118"/>
    <mergeCell ref="E119:I119"/>
    <mergeCell ref="K119:AF119"/>
    <mergeCell ref="E120:I120"/>
    <mergeCell ref="K120:AF120"/>
    <mergeCell ref="AN101:AP101"/>
    <mergeCell ref="AG101:AM101"/>
    <mergeCell ref="AG102:AM102"/>
    <mergeCell ref="AN102:AP102"/>
    <mergeCell ref="AN103:AP103"/>
    <mergeCell ref="AG103:AM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L85:AO85"/>
    <mergeCell ref="I92:AF92"/>
    <mergeCell ref="C92:G92"/>
    <mergeCell ref="J95:AF95"/>
    <mergeCell ref="D95:H95"/>
    <mergeCell ref="E96:I96"/>
    <mergeCell ref="K96:AF96"/>
    <mergeCell ref="J97:AF97"/>
    <mergeCell ref="D97:H97"/>
    <mergeCell ref="E98:I98"/>
    <mergeCell ref="K98:AF98"/>
    <mergeCell ref="K99:AF99"/>
    <mergeCell ref="E99:I99"/>
    <mergeCell ref="E100:I100"/>
    <mergeCell ref="K100:AF100"/>
    <mergeCell ref="K101:AF101"/>
    <mergeCell ref="E101:I101"/>
    <mergeCell ref="E102:I102"/>
    <mergeCell ref="K102:AF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G95:AM95"/>
    <mergeCell ref="AN95:AP95"/>
    <mergeCell ref="AG96:AM96"/>
    <mergeCell ref="AN96:AP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96" location="'VRN - Vedlejší a ostatní ...'!C2" display="/"/>
    <hyperlink ref="A98" location="'01_01 - Architektonicko-s...'!C2" display="/"/>
    <hyperlink ref="A99" location="'01A - Zařízení pro vytápě...'!C2" display="/"/>
    <hyperlink ref="A100" location="'01B - Zařízení vzduchotec...'!C2" display="/"/>
    <hyperlink ref="A101" location="'01C - Zařízení zdravotnět...'!C2" display="/"/>
    <hyperlink ref="A102" location="'01D_a - Zařízení silnopro...'!C2" display="/"/>
    <hyperlink ref="A103" location="'01D_b - Bleskosvod'!C2" display="/"/>
    <hyperlink ref="A104" location="'01E - Zařízení slaboproud...'!C2" display="/"/>
    <hyperlink ref="A105" location="'01F - Maření a regulace'!C2" display="/"/>
    <hyperlink ref="A106" location="'01G - Fotovoltaická elekt...'!C2" display="/"/>
    <hyperlink ref="A108" location="'IO-01a - Vnější opěrná st...'!C2" display="/"/>
    <hyperlink ref="A109" location="'IO-01b - Vnější opěrná st...'!C2" display="/"/>
    <hyperlink ref="A110" location="'IO-01c - Zpevněné plochy'!C2" display="/"/>
    <hyperlink ref="A112" location="'IO-02 - Sadové úpravy '!C2" display="/"/>
    <hyperlink ref="A114" location="'IO-03a - Přípojka jednotn...'!C2" display="/"/>
    <hyperlink ref="A115" location="'IO-03b - Areálová kanalizace'!C2" display="/"/>
    <hyperlink ref="A116" location="'IO-03c - Vodovodní přípojka'!C2" display="/"/>
    <hyperlink ref="A117" location="'IO-03d - Areálový rozvod ...'!C2" display="/"/>
    <hyperlink ref="A119" location="'IO-04a - Přípojka NN'!C2" display="/"/>
    <hyperlink ref="A120" location="'IO-04b - Přípojka SLP-ROW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178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181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ROUND((SUM(BE121:BE155)),  2)</f>
        <v>0</v>
      </c>
      <c r="G35" s="39"/>
      <c r="H35" s="39"/>
      <c r="I35" s="165">
        <v>0.20999999999999999</v>
      </c>
      <c r="J35" s="164">
        <f>ROUND(((SUM(BE121:BE155))*I35),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ROUND((SUM(BF121:BF155)),  2)</f>
        <v>0</v>
      </c>
      <c r="G36" s="39"/>
      <c r="H36" s="39"/>
      <c r="I36" s="165">
        <v>0.14999999999999999</v>
      </c>
      <c r="J36" s="164">
        <f>ROUND(((SUM(BF121:BF155))*I36),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ROUND((SUM(BG121:BG155)),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ROUND((SUM(BH121:BH155)),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ROUND((SUM(BI121:BI155)),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178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187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188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ZZS Kraje Vysočina – Výjezdová základna Bystřice nad Perštejnem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177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4" t="s">
        <v>178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a ostatní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Bystřice nad Pernštejnem, ul. Větrná</v>
      </c>
      <c r="G115" s="41"/>
      <c r="H115" s="41"/>
      <c r="I115" s="33" t="s">
        <v>22</v>
      </c>
      <c r="J115" s="80" t="str">
        <f>IF(J14="","",J14)</f>
        <v>7. 12. 2023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E17</f>
        <v>Kraj Vysočina</v>
      </c>
      <c r="G117" s="41"/>
      <c r="H117" s="41"/>
      <c r="I117" s="33" t="s">
        <v>32</v>
      </c>
      <c r="J117" s="37" t="str">
        <f>E23</f>
        <v>PROJEKT CENTRUM NOVA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30</v>
      </c>
      <c r="D118" s="41"/>
      <c r="E118" s="41"/>
      <c r="F118" s="28" t="str">
        <f>IF(E20="","",E20)</f>
        <v>Vyplň údaj</v>
      </c>
      <c r="G118" s="41"/>
      <c r="H118" s="41"/>
      <c r="I118" s="33" t="s">
        <v>37</v>
      </c>
      <c r="J118" s="37" t="str">
        <f>E26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0" customFormat="1" ht="29.28" customHeight="1">
      <c r="A120" s="195"/>
      <c r="B120" s="196"/>
      <c r="C120" s="197" t="s">
        <v>189</v>
      </c>
      <c r="D120" s="198" t="s">
        <v>66</v>
      </c>
      <c r="E120" s="198" t="s">
        <v>62</v>
      </c>
      <c r="F120" s="198" t="s">
        <v>63</v>
      </c>
      <c r="G120" s="198" t="s">
        <v>190</v>
      </c>
      <c r="H120" s="198" t="s">
        <v>191</v>
      </c>
      <c r="I120" s="198" t="s">
        <v>192</v>
      </c>
      <c r="J120" s="198" t="s">
        <v>184</v>
      </c>
      <c r="K120" s="199" t="s">
        <v>193</v>
      </c>
      <c r="L120" s="200"/>
      <c r="M120" s="101" t="s">
        <v>1</v>
      </c>
      <c r="N120" s="102" t="s">
        <v>45</v>
      </c>
      <c r="O120" s="102" t="s">
        <v>194</v>
      </c>
      <c r="P120" s="102" t="s">
        <v>195</v>
      </c>
      <c r="Q120" s="102" t="s">
        <v>196</v>
      </c>
      <c r="R120" s="102" t="s">
        <v>197</v>
      </c>
      <c r="S120" s="102" t="s">
        <v>198</v>
      </c>
      <c r="T120" s="103" t="s">
        <v>199</v>
      </c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</row>
    <row r="121" s="2" customFormat="1" ht="22.8" customHeight="1">
      <c r="A121" s="39"/>
      <c r="B121" s="40"/>
      <c r="C121" s="108" t="s">
        <v>200</v>
      </c>
      <c r="D121" s="41"/>
      <c r="E121" s="41"/>
      <c r="F121" s="41"/>
      <c r="G121" s="41"/>
      <c r="H121" s="41"/>
      <c r="I121" s="41"/>
      <c r="J121" s="201">
        <f>BK121</f>
        <v>0</v>
      </c>
      <c r="K121" s="41"/>
      <c r="L121" s="45"/>
      <c r="M121" s="104"/>
      <c r="N121" s="202"/>
      <c r="O121" s="105"/>
      <c r="P121" s="203">
        <f>P122</f>
        <v>0</v>
      </c>
      <c r="Q121" s="105"/>
      <c r="R121" s="203">
        <f>R122</f>
        <v>0</v>
      </c>
      <c r="S121" s="105"/>
      <c r="T121" s="204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80</v>
      </c>
      <c r="AU121" s="18" t="s">
        <v>186</v>
      </c>
      <c r="BK121" s="205">
        <f>BK122</f>
        <v>0</v>
      </c>
    </row>
    <row r="122" s="11" customFormat="1" ht="25.92" customHeight="1">
      <c r="A122" s="11"/>
      <c r="B122" s="206"/>
      <c r="C122" s="207"/>
      <c r="D122" s="208" t="s">
        <v>80</v>
      </c>
      <c r="E122" s="209" t="s">
        <v>201</v>
      </c>
      <c r="F122" s="209" t="s">
        <v>92</v>
      </c>
      <c r="G122" s="207"/>
      <c r="H122" s="207"/>
      <c r="I122" s="210"/>
      <c r="J122" s="211">
        <f>BK122</f>
        <v>0</v>
      </c>
      <c r="K122" s="207"/>
      <c r="L122" s="212"/>
      <c r="M122" s="213"/>
      <c r="N122" s="214"/>
      <c r="O122" s="214"/>
      <c r="P122" s="215">
        <f>SUM(P123:P155)</f>
        <v>0</v>
      </c>
      <c r="Q122" s="214"/>
      <c r="R122" s="215">
        <f>SUM(R123:R155)</f>
        <v>0</v>
      </c>
      <c r="S122" s="214"/>
      <c r="T122" s="216">
        <f>SUM(T123:T155)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17" t="s">
        <v>202</v>
      </c>
      <c r="AT122" s="218" t="s">
        <v>80</v>
      </c>
      <c r="AU122" s="218" t="s">
        <v>81</v>
      </c>
      <c r="AY122" s="217" t="s">
        <v>203</v>
      </c>
      <c r="BK122" s="219">
        <f>SUM(BK123:BK155)</f>
        <v>0</v>
      </c>
    </row>
    <row r="123" s="2" customFormat="1" ht="16.5" customHeight="1">
      <c r="A123" s="39"/>
      <c r="B123" s="40"/>
      <c r="C123" s="220" t="s">
        <v>88</v>
      </c>
      <c r="D123" s="220" t="s">
        <v>204</v>
      </c>
      <c r="E123" s="221" t="s">
        <v>205</v>
      </c>
      <c r="F123" s="222" t="s">
        <v>206</v>
      </c>
      <c r="G123" s="223" t="s">
        <v>207</v>
      </c>
      <c r="H123" s="224">
        <v>1</v>
      </c>
      <c r="I123" s="225"/>
      <c r="J123" s="226">
        <f>ROUND(I123*H123,2)</f>
        <v>0</v>
      </c>
      <c r="K123" s="222" t="s">
        <v>1</v>
      </c>
      <c r="L123" s="45"/>
      <c r="M123" s="227" t="s">
        <v>1</v>
      </c>
      <c r="N123" s="228" t="s">
        <v>46</v>
      </c>
      <c r="O123" s="92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1" t="s">
        <v>202</v>
      </c>
      <c r="AT123" s="231" t="s">
        <v>204</v>
      </c>
      <c r="AU123" s="231" t="s">
        <v>88</v>
      </c>
      <c r="AY123" s="18" t="s">
        <v>203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88</v>
      </c>
      <c r="BK123" s="232">
        <f>ROUND(I123*H123,2)</f>
        <v>0</v>
      </c>
      <c r="BL123" s="18" t="s">
        <v>202</v>
      </c>
      <c r="BM123" s="231" t="s">
        <v>208</v>
      </c>
    </row>
    <row r="124" s="2" customFormat="1">
      <c r="A124" s="39"/>
      <c r="B124" s="40"/>
      <c r="C124" s="41"/>
      <c r="D124" s="233" t="s">
        <v>209</v>
      </c>
      <c r="E124" s="41"/>
      <c r="F124" s="234" t="s">
        <v>210</v>
      </c>
      <c r="G124" s="41"/>
      <c r="H124" s="41"/>
      <c r="I124" s="235"/>
      <c r="J124" s="41"/>
      <c r="K124" s="41"/>
      <c r="L124" s="45"/>
      <c r="M124" s="236"/>
      <c r="N124" s="237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209</v>
      </c>
      <c r="AU124" s="18" t="s">
        <v>88</v>
      </c>
    </row>
    <row r="125" s="2" customFormat="1" ht="16.5" customHeight="1">
      <c r="A125" s="39"/>
      <c r="B125" s="40"/>
      <c r="C125" s="220" t="s">
        <v>90</v>
      </c>
      <c r="D125" s="220" t="s">
        <v>204</v>
      </c>
      <c r="E125" s="221" t="s">
        <v>211</v>
      </c>
      <c r="F125" s="222" t="s">
        <v>212</v>
      </c>
      <c r="G125" s="223" t="s">
        <v>207</v>
      </c>
      <c r="H125" s="224">
        <v>1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46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202</v>
      </c>
      <c r="AT125" s="231" t="s">
        <v>204</v>
      </c>
      <c r="AU125" s="231" t="s">
        <v>88</v>
      </c>
      <c r="AY125" s="18" t="s">
        <v>203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88</v>
      </c>
      <c r="BK125" s="232">
        <f>ROUND(I125*H125,2)</f>
        <v>0</v>
      </c>
      <c r="BL125" s="18" t="s">
        <v>202</v>
      </c>
      <c r="BM125" s="231" t="s">
        <v>213</v>
      </c>
    </row>
    <row r="126" s="2" customFormat="1">
      <c r="A126" s="39"/>
      <c r="B126" s="40"/>
      <c r="C126" s="41"/>
      <c r="D126" s="233" t="s">
        <v>209</v>
      </c>
      <c r="E126" s="41"/>
      <c r="F126" s="234" t="s">
        <v>214</v>
      </c>
      <c r="G126" s="41"/>
      <c r="H126" s="41"/>
      <c r="I126" s="235"/>
      <c r="J126" s="41"/>
      <c r="K126" s="41"/>
      <c r="L126" s="45"/>
      <c r="M126" s="236"/>
      <c r="N126" s="23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209</v>
      </c>
      <c r="AU126" s="18" t="s">
        <v>88</v>
      </c>
    </row>
    <row r="127" s="2" customFormat="1" ht="16.5" customHeight="1">
      <c r="A127" s="39"/>
      <c r="B127" s="40"/>
      <c r="C127" s="220" t="s">
        <v>215</v>
      </c>
      <c r="D127" s="220" t="s">
        <v>204</v>
      </c>
      <c r="E127" s="221" t="s">
        <v>216</v>
      </c>
      <c r="F127" s="222" t="s">
        <v>217</v>
      </c>
      <c r="G127" s="223" t="s">
        <v>207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202</v>
      </c>
      <c r="AT127" s="231" t="s">
        <v>204</v>
      </c>
      <c r="AU127" s="231" t="s">
        <v>88</v>
      </c>
      <c r="AY127" s="18" t="s">
        <v>203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202</v>
      </c>
      <c r="BM127" s="231" t="s">
        <v>218</v>
      </c>
    </row>
    <row r="128" s="2" customFormat="1">
      <c r="A128" s="39"/>
      <c r="B128" s="40"/>
      <c r="C128" s="41"/>
      <c r="D128" s="233" t="s">
        <v>209</v>
      </c>
      <c r="E128" s="41"/>
      <c r="F128" s="234" t="s">
        <v>219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209</v>
      </c>
      <c r="AU128" s="18" t="s">
        <v>88</v>
      </c>
    </row>
    <row r="129" s="2" customFormat="1" ht="24.15" customHeight="1">
      <c r="A129" s="39"/>
      <c r="B129" s="40"/>
      <c r="C129" s="220" t="s">
        <v>202</v>
      </c>
      <c r="D129" s="220" t="s">
        <v>204</v>
      </c>
      <c r="E129" s="221" t="s">
        <v>220</v>
      </c>
      <c r="F129" s="222" t="s">
        <v>221</v>
      </c>
      <c r="G129" s="223" t="s">
        <v>207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46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202</v>
      </c>
      <c r="AT129" s="231" t="s">
        <v>204</v>
      </c>
      <c r="AU129" s="231" t="s">
        <v>88</v>
      </c>
      <c r="AY129" s="18" t="s">
        <v>203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202</v>
      </c>
      <c r="BM129" s="231" t="s">
        <v>222</v>
      </c>
    </row>
    <row r="130" s="2" customFormat="1">
      <c r="A130" s="39"/>
      <c r="B130" s="40"/>
      <c r="C130" s="41"/>
      <c r="D130" s="233" t="s">
        <v>209</v>
      </c>
      <c r="E130" s="41"/>
      <c r="F130" s="234" t="s">
        <v>223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88</v>
      </c>
    </row>
    <row r="131" s="2" customFormat="1" ht="24.15" customHeight="1">
      <c r="A131" s="39"/>
      <c r="B131" s="40"/>
      <c r="C131" s="220" t="s">
        <v>224</v>
      </c>
      <c r="D131" s="220" t="s">
        <v>204</v>
      </c>
      <c r="E131" s="221" t="s">
        <v>225</v>
      </c>
      <c r="F131" s="222" t="s">
        <v>226</v>
      </c>
      <c r="G131" s="223" t="s">
        <v>207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202</v>
      </c>
      <c r="AT131" s="231" t="s">
        <v>204</v>
      </c>
      <c r="AU131" s="231" t="s">
        <v>88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202</v>
      </c>
      <c r="BM131" s="231" t="s">
        <v>227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228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88</v>
      </c>
    </row>
    <row r="133" s="2" customFormat="1" ht="16.5" customHeight="1">
      <c r="A133" s="39"/>
      <c r="B133" s="40"/>
      <c r="C133" s="220" t="s">
        <v>229</v>
      </c>
      <c r="D133" s="220" t="s">
        <v>204</v>
      </c>
      <c r="E133" s="221" t="s">
        <v>230</v>
      </c>
      <c r="F133" s="222" t="s">
        <v>231</v>
      </c>
      <c r="G133" s="223" t="s">
        <v>207</v>
      </c>
      <c r="H133" s="224">
        <v>1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202</v>
      </c>
      <c r="AT133" s="231" t="s">
        <v>204</v>
      </c>
      <c r="AU133" s="231" t="s">
        <v>88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202</v>
      </c>
      <c r="BM133" s="231" t="s">
        <v>232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233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88</v>
      </c>
    </row>
    <row r="135" s="2" customFormat="1" ht="24.15" customHeight="1">
      <c r="A135" s="39"/>
      <c r="B135" s="40"/>
      <c r="C135" s="220" t="s">
        <v>234</v>
      </c>
      <c r="D135" s="220" t="s">
        <v>204</v>
      </c>
      <c r="E135" s="221" t="s">
        <v>235</v>
      </c>
      <c r="F135" s="222" t="s">
        <v>236</v>
      </c>
      <c r="G135" s="223" t="s">
        <v>207</v>
      </c>
      <c r="H135" s="224">
        <v>1</v>
      </c>
      <c r="I135" s="225"/>
      <c r="J135" s="226">
        <f>ROUND(I135*H135,2)</f>
        <v>0</v>
      </c>
      <c r="K135" s="222" t="s">
        <v>1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202</v>
      </c>
      <c r="AT135" s="231" t="s">
        <v>204</v>
      </c>
      <c r="AU135" s="231" t="s">
        <v>88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202</v>
      </c>
      <c r="BM135" s="231" t="s">
        <v>237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238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88</v>
      </c>
    </row>
    <row r="137" s="2" customFormat="1" ht="24.15" customHeight="1">
      <c r="A137" s="39"/>
      <c r="B137" s="40"/>
      <c r="C137" s="220" t="s">
        <v>239</v>
      </c>
      <c r="D137" s="220" t="s">
        <v>204</v>
      </c>
      <c r="E137" s="221" t="s">
        <v>240</v>
      </c>
      <c r="F137" s="222" t="s">
        <v>241</v>
      </c>
      <c r="G137" s="223" t="s">
        <v>207</v>
      </c>
      <c r="H137" s="224">
        <v>1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202</v>
      </c>
      <c r="AT137" s="231" t="s">
        <v>204</v>
      </c>
      <c r="AU137" s="231" t="s">
        <v>88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202</v>
      </c>
      <c r="BM137" s="231" t="s">
        <v>242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243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88</v>
      </c>
    </row>
    <row r="139" s="2" customFormat="1" ht="16.5" customHeight="1">
      <c r="A139" s="39"/>
      <c r="B139" s="40"/>
      <c r="C139" s="220" t="s">
        <v>244</v>
      </c>
      <c r="D139" s="220" t="s">
        <v>204</v>
      </c>
      <c r="E139" s="221" t="s">
        <v>245</v>
      </c>
      <c r="F139" s="222" t="s">
        <v>246</v>
      </c>
      <c r="G139" s="223" t="s">
        <v>207</v>
      </c>
      <c r="H139" s="224">
        <v>1</v>
      </c>
      <c r="I139" s="225"/>
      <c r="J139" s="226">
        <f>ROUND(I139*H139,2)</f>
        <v>0</v>
      </c>
      <c r="K139" s="222" t="s">
        <v>1</v>
      </c>
      <c r="L139" s="45"/>
      <c r="M139" s="227" t="s">
        <v>1</v>
      </c>
      <c r="N139" s="228" t="s">
        <v>46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202</v>
      </c>
      <c r="AT139" s="231" t="s">
        <v>204</v>
      </c>
      <c r="AU139" s="231" t="s">
        <v>88</v>
      </c>
      <c r="AY139" s="18" t="s">
        <v>203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202</v>
      </c>
      <c r="BM139" s="231" t="s">
        <v>247</v>
      </c>
    </row>
    <row r="140" s="2" customFormat="1">
      <c r="A140" s="39"/>
      <c r="B140" s="40"/>
      <c r="C140" s="41"/>
      <c r="D140" s="233" t="s">
        <v>209</v>
      </c>
      <c r="E140" s="41"/>
      <c r="F140" s="234" t="s">
        <v>248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209</v>
      </c>
      <c r="AU140" s="18" t="s">
        <v>88</v>
      </c>
    </row>
    <row r="141" s="2" customFormat="1" ht="16.5" customHeight="1">
      <c r="A141" s="39"/>
      <c r="B141" s="40"/>
      <c r="C141" s="220" t="s">
        <v>249</v>
      </c>
      <c r="D141" s="220" t="s">
        <v>204</v>
      </c>
      <c r="E141" s="221" t="s">
        <v>250</v>
      </c>
      <c r="F141" s="222" t="s">
        <v>251</v>
      </c>
      <c r="G141" s="223" t="s">
        <v>207</v>
      </c>
      <c r="H141" s="224">
        <v>1</v>
      </c>
      <c r="I141" s="225"/>
      <c r="J141" s="226">
        <f>ROUND(I141*H141,2)</f>
        <v>0</v>
      </c>
      <c r="K141" s="222" t="s">
        <v>1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202</v>
      </c>
      <c r="AT141" s="231" t="s">
        <v>204</v>
      </c>
      <c r="AU141" s="231" t="s">
        <v>88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202</v>
      </c>
      <c r="BM141" s="231" t="s">
        <v>252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253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88</v>
      </c>
    </row>
    <row r="143" s="2" customFormat="1" ht="16.5" customHeight="1">
      <c r="A143" s="39"/>
      <c r="B143" s="40"/>
      <c r="C143" s="220" t="s">
        <v>254</v>
      </c>
      <c r="D143" s="220" t="s">
        <v>204</v>
      </c>
      <c r="E143" s="221" t="s">
        <v>255</v>
      </c>
      <c r="F143" s="222" t="s">
        <v>256</v>
      </c>
      <c r="G143" s="223" t="s">
        <v>207</v>
      </c>
      <c r="H143" s="224">
        <v>2</v>
      </c>
      <c r="I143" s="225"/>
      <c r="J143" s="226">
        <f>ROUND(I143*H143,2)</f>
        <v>0</v>
      </c>
      <c r="K143" s="222" t="s">
        <v>1</v>
      </c>
      <c r="L143" s="45"/>
      <c r="M143" s="227" t="s">
        <v>1</v>
      </c>
      <c r="N143" s="228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202</v>
      </c>
      <c r="AT143" s="231" t="s">
        <v>204</v>
      </c>
      <c r="AU143" s="231" t="s">
        <v>88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202</v>
      </c>
      <c r="BM143" s="231" t="s">
        <v>257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258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88</v>
      </c>
    </row>
    <row r="145" s="2" customFormat="1" ht="24.15" customHeight="1">
      <c r="A145" s="39"/>
      <c r="B145" s="40"/>
      <c r="C145" s="220" t="s">
        <v>259</v>
      </c>
      <c r="D145" s="220" t="s">
        <v>204</v>
      </c>
      <c r="E145" s="221" t="s">
        <v>260</v>
      </c>
      <c r="F145" s="222" t="s">
        <v>261</v>
      </c>
      <c r="G145" s="223" t="s">
        <v>207</v>
      </c>
      <c r="H145" s="224">
        <v>1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202</v>
      </c>
      <c r="AT145" s="231" t="s">
        <v>204</v>
      </c>
      <c r="AU145" s="231" t="s">
        <v>88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202</v>
      </c>
      <c r="BM145" s="231" t="s">
        <v>262</v>
      </c>
    </row>
    <row r="146" s="2" customFormat="1">
      <c r="A146" s="39"/>
      <c r="B146" s="40"/>
      <c r="C146" s="41"/>
      <c r="D146" s="233" t="s">
        <v>209</v>
      </c>
      <c r="E146" s="41"/>
      <c r="F146" s="234" t="s">
        <v>263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209</v>
      </c>
      <c r="AU146" s="18" t="s">
        <v>88</v>
      </c>
    </row>
    <row r="147" s="2" customFormat="1" ht="16.5" customHeight="1">
      <c r="A147" s="39"/>
      <c r="B147" s="40"/>
      <c r="C147" s="220" t="s">
        <v>264</v>
      </c>
      <c r="D147" s="220" t="s">
        <v>204</v>
      </c>
      <c r="E147" s="221" t="s">
        <v>265</v>
      </c>
      <c r="F147" s="222" t="s">
        <v>266</v>
      </c>
      <c r="G147" s="223" t="s">
        <v>207</v>
      </c>
      <c r="H147" s="224">
        <v>1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202</v>
      </c>
      <c r="AT147" s="231" t="s">
        <v>204</v>
      </c>
      <c r="AU147" s="231" t="s">
        <v>88</v>
      </c>
      <c r="AY147" s="18" t="s">
        <v>203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202</v>
      </c>
      <c r="BM147" s="231" t="s">
        <v>267</v>
      </c>
    </row>
    <row r="148" s="2" customFormat="1">
      <c r="A148" s="39"/>
      <c r="B148" s="40"/>
      <c r="C148" s="41"/>
      <c r="D148" s="233" t="s">
        <v>209</v>
      </c>
      <c r="E148" s="41"/>
      <c r="F148" s="234" t="s">
        <v>268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209</v>
      </c>
      <c r="AU148" s="18" t="s">
        <v>88</v>
      </c>
    </row>
    <row r="149" s="2" customFormat="1" ht="24.15" customHeight="1">
      <c r="A149" s="39"/>
      <c r="B149" s="40"/>
      <c r="C149" s="220" t="s">
        <v>269</v>
      </c>
      <c r="D149" s="220" t="s">
        <v>204</v>
      </c>
      <c r="E149" s="221" t="s">
        <v>270</v>
      </c>
      <c r="F149" s="222" t="s">
        <v>271</v>
      </c>
      <c r="G149" s="223" t="s">
        <v>272</v>
      </c>
      <c r="H149" s="224">
        <v>1</v>
      </c>
      <c r="I149" s="225"/>
      <c r="J149" s="226">
        <f>ROUND(I149*H149,2)</f>
        <v>0</v>
      </c>
      <c r="K149" s="222" t="s">
        <v>1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202</v>
      </c>
      <c r="AT149" s="231" t="s">
        <v>204</v>
      </c>
      <c r="AU149" s="231" t="s">
        <v>88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202</v>
      </c>
      <c r="BM149" s="231" t="s">
        <v>273</v>
      </c>
    </row>
    <row r="150" s="2" customFormat="1">
      <c r="A150" s="39"/>
      <c r="B150" s="40"/>
      <c r="C150" s="41"/>
      <c r="D150" s="233" t="s">
        <v>209</v>
      </c>
      <c r="E150" s="41"/>
      <c r="F150" s="234" t="s">
        <v>274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209</v>
      </c>
      <c r="AU150" s="18" t="s">
        <v>88</v>
      </c>
    </row>
    <row r="151" s="2" customFormat="1" ht="16.5" customHeight="1">
      <c r="A151" s="39"/>
      <c r="B151" s="40"/>
      <c r="C151" s="220" t="s">
        <v>8</v>
      </c>
      <c r="D151" s="220" t="s">
        <v>204</v>
      </c>
      <c r="E151" s="221" t="s">
        <v>275</v>
      </c>
      <c r="F151" s="222" t="s">
        <v>276</v>
      </c>
      <c r="G151" s="223" t="s">
        <v>207</v>
      </c>
      <c r="H151" s="224">
        <v>1</v>
      </c>
      <c r="I151" s="225"/>
      <c r="J151" s="226">
        <f>ROUND(I151*H151,2)</f>
        <v>0</v>
      </c>
      <c r="K151" s="222" t="s">
        <v>1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202</v>
      </c>
      <c r="AT151" s="231" t="s">
        <v>204</v>
      </c>
      <c r="AU151" s="231" t="s">
        <v>88</v>
      </c>
      <c r="AY151" s="18" t="s">
        <v>203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202</v>
      </c>
      <c r="BM151" s="231" t="s">
        <v>277</v>
      </c>
    </row>
    <row r="152" s="2" customFormat="1">
      <c r="A152" s="39"/>
      <c r="B152" s="40"/>
      <c r="C152" s="41"/>
      <c r="D152" s="233" t="s">
        <v>209</v>
      </c>
      <c r="E152" s="41"/>
      <c r="F152" s="234" t="s">
        <v>278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209</v>
      </c>
      <c r="AU152" s="18" t="s">
        <v>88</v>
      </c>
    </row>
    <row r="153" s="2" customFormat="1" ht="16.5" customHeight="1">
      <c r="A153" s="39"/>
      <c r="B153" s="40"/>
      <c r="C153" s="220" t="s">
        <v>279</v>
      </c>
      <c r="D153" s="220" t="s">
        <v>204</v>
      </c>
      <c r="E153" s="221" t="s">
        <v>280</v>
      </c>
      <c r="F153" s="222" t="s">
        <v>281</v>
      </c>
      <c r="G153" s="223" t="s">
        <v>207</v>
      </c>
      <c r="H153" s="224">
        <v>1</v>
      </c>
      <c r="I153" s="225"/>
      <c r="J153" s="226">
        <f>ROUND(I153*H153,2)</f>
        <v>0</v>
      </c>
      <c r="K153" s="222" t="s">
        <v>1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202</v>
      </c>
      <c r="AT153" s="231" t="s">
        <v>204</v>
      </c>
      <c r="AU153" s="231" t="s">
        <v>88</v>
      </c>
      <c r="AY153" s="18" t="s">
        <v>203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202</v>
      </c>
      <c r="BM153" s="231" t="s">
        <v>282</v>
      </c>
    </row>
    <row r="154" s="2" customFormat="1">
      <c r="A154" s="39"/>
      <c r="B154" s="40"/>
      <c r="C154" s="41"/>
      <c r="D154" s="233" t="s">
        <v>209</v>
      </c>
      <c r="E154" s="41"/>
      <c r="F154" s="234" t="s">
        <v>283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209</v>
      </c>
      <c r="AU154" s="18" t="s">
        <v>88</v>
      </c>
    </row>
    <row r="155" s="2" customFormat="1" ht="16.5" customHeight="1">
      <c r="A155" s="39"/>
      <c r="B155" s="40"/>
      <c r="C155" s="220" t="s">
        <v>284</v>
      </c>
      <c r="D155" s="220" t="s">
        <v>204</v>
      </c>
      <c r="E155" s="221" t="s">
        <v>285</v>
      </c>
      <c r="F155" s="222" t="s">
        <v>286</v>
      </c>
      <c r="G155" s="223" t="s">
        <v>207</v>
      </c>
      <c r="H155" s="224">
        <v>1</v>
      </c>
      <c r="I155" s="225"/>
      <c r="J155" s="226">
        <f>ROUND(I155*H155,2)</f>
        <v>0</v>
      </c>
      <c r="K155" s="222" t="s">
        <v>1</v>
      </c>
      <c r="L155" s="45"/>
      <c r="M155" s="238" t="s">
        <v>1</v>
      </c>
      <c r="N155" s="239" t="s">
        <v>46</v>
      </c>
      <c r="O155" s="240"/>
      <c r="P155" s="241">
        <f>O155*H155</f>
        <v>0</v>
      </c>
      <c r="Q155" s="241">
        <v>0</v>
      </c>
      <c r="R155" s="241">
        <f>Q155*H155</f>
        <v>0</v>
      </c>
      <c r="S155" s="241">
        <v>0</v>
      </c>
      <c r="T155" s="242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202</v>
      </c>
      <c r="AT155" s="231" t="s">
        <v>204</v>
      </c>
      <c r="AU155" s="231" t="s">
        <v>88</v>
      </c>
      <c r="AY155" s="18" t="s">
        <v>203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202</v>
      </c>
      <c r="BM155" s="231" t="s">
        <v>287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CuKbwbs5DXlrE7+G8y5IojC1KcG3hhAIXmViL+9TPkBeyTSGixSJW71pok033Bl0ZcO7aYb4Z6/qO37fK59+/w==" hashValue="CSn3jQ+hzgp9ZgfUdy67F4kV+SsdMf/TlY+9uIoYGPibglQN/pdD70Ykgl1nUah4onC8DPUsC7dhaDdcK6GJ2g==" algorithmName="SHA-512" password="CC35"/>
  <autoFilter ref="C120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  <c r="AZ2" s="243" t="s">
        <v>288</v>
      </c>
      <c r="BA2" s="243" t="s">
        <v>289</v>
      </c>
      <c r="BB2" s="243" t="s">
        <v>290</v>
      </c>
      <c r="BC2" s="243" t="s">
        <v>291</v>
      </c>
      <c r="BD2" s="243" t="s">
        <v>215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  <c r="AZ3" s="243" t="s">
        <v>292</v>
      </c>
      <c r="BA3" s="243" t="s">
        <v>293</v>
      </c>
      <c r="BB3" s="243" t="s">
        <v>290</v>
      </c>
      <c r="BC3" s="243" t="s">
        <v>294</v>
      </c>
      <c r="BD3" s="243" t="s">
        <v>215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  <c r="AZ4" s="243" t="s">
        <v>295</v>
      </c>
      <c r="BA4" s="243" t="s">
        <v>296</v>
      </c>
      <c r="BB4" s="243" t="s">
        <v>290</v>
      </c>
      <c r="BC4" s="243" t="s">
        <v>297</v>
      </c>
      <c r="BD4" s="243" t="s">
        <v>215</v>
      </c>
    </row>
    <row r="5" s="1" customFormat="1" ht="6.96" customHeight="1">
      <c r="B5" s="21"/>
      <c r="L5" s="21"/>
      <c r="AZ5" s="243" t="s">
        <v>298</v>
      </c>
      <c r="BA5" s="243" t="s">
        <v>299</v>
      </c>
      <c r="BB5" s="243" t="s">
        <v>290</v>
      </c>
      <c r="BC5" s="243" t="s">
        <v>300</v>
      </c>
      <c r="BD5" s="243" t="s">
        <v>215</v>
      </c>
    </row>
    <row r="6" s="1" customFormat="1" ht="12" customHeight="1">
      <c r="B6" s="21"/>
      <c r="D6" s="151" t="s">
        <v>16</v>
      </c>
      <c r="L6" s="21"/>
      <c r="AZ6" s="243" t="s">
        <v>301</v>
      </c>
      <c r="BA6" s="243" t="s">
        <v>302</v>
      </c>
      <c r="BB6" s="243" t="s">
        <v>290</v>
      </c>
      <c r="BC6" s="243" t="s">
        <v>303</v>
      </c>
      <c r="BD6" s="243" t="s">
        <v>215</v>
      </c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346.5" customHeight="1">
      <c r="A29" s="155"/>
      <c r="B29" s="156"/>
      <c r="C29" s="155"/>
      <c r="D29" s="155"/>
      <c r="E29" s="157" t="s">
        <v>306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ROUND(J158,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ROUND((SUM(BE158:BE2507)),  2)</f>
        <v>0</v>
      </c>
      <c r="G35" s="39"/>
      <c r="H35" s="39"/>
      <c r="I35" s="165">
        <v>0.20999999999999999</v>
      </c>
      <c r="J35" s="164">
        <f>ROUND(((SUM(BE158:BE2507))*I35),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ROUND((SUM(BF158:BF2507)),  2)</f>
        <v>0</v>
      </c>
      <c r="G36" s="39"/>
      <c r="H36" s="39"/>
      <c r="I36" s="165">
        <v>0.14999999999999999</v>
      </c>
      <c r="J36" s="164">
        <f>ROUND(((SUM(BF158:BF2507))*I36),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ROUND((SUM(BG158:BG2507)),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ROUND((SUM(BH158:BH2507)),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ROUND((SUM(BI158:BI2507)),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01_01 -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J158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J159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J160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4.88" customHeight="1">
      <c r="A101" s="12"/>
      <c r="B101" s="244"/>
      <c r="C101" s="134"/>
      <c r="D101" s="245" t="s">
        <v>309</v>
      </c>
      <c r="E101" s="246"/>
      <c r="F101" s="246"/>
      <c r="G101" s="246"/>
      <c r="H101" s="246"/>
      <c r="I101" s="246"/>
      <c r="J101" s="247">
        <f>J161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4.88" customHeight="1">
      <c r="A102" s="12"/>
      <c r="B102" s="244"/>
      <c r="C102" s="134"/>
      <c r="D102" s="245" t="s">
        <v>310</v>
      </c>
      <c r="E102" s="246"/>
      <c r="F102" s="246"/>
      <c r="G102" s="246"/>
      <c r="H102" s="246"/>
      <c r="I102" s="246"/>
      <c r="J102" s="247">
        <f>J226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4.88" customHeight="1">
      <c r="A103" s="12"/>
      <c r="B103" s="244"/>
      <c r="C103" s="134"/>
      <c r="D103" s="245" t="s">
        <v>311</v>
      </c>
      <c r="E103" s="246"/>
      <c r="F103" s="246"/>
      <c r="G103" s="246"/>
      <c r="H103" s="246"/>
      <c r="I103" s="246"/>
      <c r="J103" s="247">
        <f>J259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4.88" customHeight="1">
      <c r="A104" s="12"/>
      <c r="B104" s="244"/>
      <c r="C104" s="134"/>
      <c r="D104" s="245" t="s">
        <v>312</v>
      </c>
      <c r="E104" s="246"/>
      <c r="F104" s="246"/>
      <c r="G104" s="246"/>
      <c r="H104" s="246"/>
      <c r="I104" s="246"/>
      <c r="J104" s="247">
        <f>J295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313</v>
      </c>
      <c r="E105" s="246"/>
      <c r="F105" s="246"/>
      <c r="G105" s="246"/>
      <c r="H105" s="246"/>
      <c r="I105" s="246"/>
      <c r="J105" s="247">
        <f>J316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4.88" customHeight="1">
      <c r="A106" s="12"/>
      <c r="B106" s="244"/>
      <c r="C106" s="134"/>
      <c r="D106" s="245" t="s">
        <v>314</v>
      </c>
      <c r="E106" s="246"/>
      <c r="F106" s="246"/>
      <c r="G106" s="246"/>
      <c r="H106" s="246"/>
      <c r="I106" s="246"/>
      <c r="J106" s="247">
        <f>J317</f>
        <v>0</v>
      </c>
      <c r="K106" s="134"/>
      <c r="L106" s="248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4.88" customHeight="1">
      <c r="A107" s="12"/>
      <c r="B107" s="244"/>
      <c r="C107" s="134"/>
      <c r="D107" s="245" t="s">
        <v>315</v>
      </c>
      <c r="E107" s="246"/>
      <c r="F107" s="246"/>
      <c r="G107" s="246"/>
      <c r="H107" s="246"/>
      <c r="I107" s="246"/>
      <c r="J107" s="247">
        <f>J333</f>
        <v>0</v>
      </c>
      <c r="K107" s="134"/>
      <c r="L107" s="24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44"/>
      <c r="C108" s="134"/>
      <c r="D108" s="245" t="s">
        <v>316</v>
      </c>
      <c r="E108" s="246"/>
      <c r="F108" s="246"/>
      <c r="G108" s="246"/>
      <c r="H108" s="246"/>
      <c r="I108" s="246"/>
      <c r="J108" s="247">
        <f>J517</f>
        <v>0</v>
      </c>
      <c r="K108" s="134"/>
      <c r="L108" s="248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44"/>
      <c r="C109" s="134"/>
      <c r="D109" s="245" t="s">
        <v>317</v>
      </c>
      <c r="E109" s="246"/>
      <c r="F109" s="246"/>
      <c r="G109" s="246"/>
      <c r="H109" s="246"/>
      <c r="I109" s="246"/>
      <c r="J109" s="247">
        <f>J876</f>
        <v>0</v>
      </c>
      <c r="K109" s="134"/>
      <c r="L109" s="248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44"/>
      <c r="C110" s="134"/>
      <c r="D110" s="245" t="s">
        <v>318</v>
      </c>
      <c r="E110" s="246"/>
      <c r="F110" s="246"/>
      <c r="G110" s="246"/>
      <c r="H110" s="246"/>
      <c r="I110" s="246"/>
      <c r="J110" s="247">
        <f>J965</f>
        <v>0</v>
      </c>
      <c r="K110" s="134"/>
      <c r="L110" s="248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12" customFormat="1" ht="14.88" customHeight="1">
      <c r="A111" s="12"/>
      <c r="B111" s="244"/>
      <c r="C111" s="134"/>
      <c r="D111" s="245" t="s">
        <v>319</v>
      </c>
      <c r="E111" s="246"/>
      <c r="F111" s="246"/>
      <c r="G111" s="246"/>
      <c r="H111" s="246"/>
      <c r="I111" s="246"/>
      <c r="J111" s="247">
        <f>J966</f>
        <v>0</v>
      </c>
      <c r="K111" s="134"/>
      <c r="L111" s="248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</row>
    <row r="112" s="12" customFormat="1" ht="14.88" customHeight="1">
      <c r="A112" s="12"/>
      <c r="B112" s="244"/>
      <c r="C112" s="134"/>
      <c r="D112" s="245" t="s">
        <v>320</v>
      </c>
      <c r="E112" s="246"/>
      <c r="F112" s="246"/>
      <c r="G112" s="246"/>
      <c r="H112" s="246"/>
      <c r="I112" s="246"/>
      <c r="J112" s="247">
        <f>J1098</f>
        <v>0</v>
      </c>
      <c r="K112" s="134"/>
      <c r="L112" s="248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</row>
    <row r="113" s="12" customFormat="1" ht="14.88" customHeight="1">
      <c r="A113" s="12"/>
      <c r="B113" s="244"/>
      <c r="C113" s="134"/>
      <c r="D113" s="245" t="s">
        <v>321</v>
      </c>
      <c r="E113" s="246"/>
      <c r="F113" s="246"/>
      <c r="G113" s="246"/>
      <c r="H113" s="246"/>
      <c r="I113" s="246"/>
      <c r="J113" s="247">
        <f>J1249</f>
        <v>0</v>
      </c>
      <c r="K113" s="134"/>
      <c r="L113" s="248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</row>
    <row r="114" s="12" customFormat="1" ht="14.88" customHeight="1">
      <c r="A114" s="12"/>
      <c r="B114" s="244"/>
      <c r="C114" s="134"/>
      <c r="D114" s="245" t="s">
        <v>322</v>
      </c>
      <c r="E114" s="246"/>
      <c r="F114" s="246"/>
      <c r="G114" s="246"/>
      <c r="H114" s="246"/>
      <c r="I114" s="246"/>
      <c r="J114" s="247">
        <f>J1364</f>
        <v>0</v>
      </c>
      <c r="K114" s="134"/>
      <c r="L114" s="248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</row>
    <row r="115" s="12" customFormat="1" ht="19.92" customHeight="1">
      <c r="A115" s="12"/>
      <c r="B115" s="244"/>
      <c r="C115" s="134"/>
      <c r="D115" s="245" t="s">
        <v>323</v>
      </c>
      <c r="E115" s="246"/>
      <c r="F115" s="246"/>
      <c r="G115" s="246"/>
      <c r="H115" s="246"/>
      <c r="I115" s="246"/>
      <c r="J115" s="247">
        <f>J1404</f>
        <v>0</v>
      </c>
      <c r="K115" s="134"/>
      <c r="L115" s="248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</row>
    <row r="116" s="12" customFormat="1" ht="14.88" customHeight="1">
      <c r="A116" s="12"/>
      <c r="B116" s="244"/>
      <c r="C116" s="134"/>
      <c r="D116" s="245" t="s">
        <v>324</v>
      </c>
      <c r="E116" s="246"/>
      <c r="F116" s="246"/>
      <c r="G116" s="246"/>
      <c r="H116" s="246"/>
      <c r="I116" s="246"/>
      <c r="J116" s="247">
        <f>J1405</f>
        <v>0</v>
      </c>
      <c r="K116" s="134"/>
      <c r="L116" s="248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</row>
    <row r="117" s="12" customFormat="1" ht="14.88" customHeight="1">
      <c r="A117" s="12"/>
      <c r="B117" s="244"/>
      <c r="C117" s="134"/>
      <c r="D117" s="245" t="s">
        <v>325</v>
      </c>
      <c r="E117" s="246"/>
      <c r="F117" s="246"/>
      <c r="G117" s="246"/>
      <c r="H117" s="246"/>
      <c r="I117" s="246"/>
      <c r="J117" s="247">
        <f>J1443</f>
        <v>0</v>
      </c>
      <c r="K117" s="134"/>
      <c r="L117" s="248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</row>
    <row r="118" s="12" customFormat="1" ht="19.92" customHeight="1">
      <c r="A118" s="12"/>
      <c r="B118" s="244"/>
      <c r="C118" s="134"/>
      <c r="D118" s="245" t="s">
        <v>326</v>
      </c>
      <c r="E118" s="246"/>
      <c r="F118" s="246"/>
      <c r="G118" s="246"/>
      <c r="H118" s="246"/>
      <c r="I118" s="246"/>
      <c r="J118" s="247">
        <f>J1492</f>
        <v>0</v>
      </c>
      <c r="K118" s="134"/>
      <c r="L118" s="248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</row>
    <row r="119" s="9" customFormat="1" ht="24.96" customHeight="1">
      <c r="A119" s="9"/>
      <c r="B119" s="189"/>
      <c r="C119" s="190"/>
      <c r="D119" s="191" t="s">
        <v>327</v>
      </c>
      <c r="E119" s="192"/>
      <c r="F119" s="192"/>
      <c r="G119" s="192"/>
      <c r="H119" s="192"/>
      <c r="I119" s="192"/>
      <c r="J119" s="193">
        <f>J1496</f>
        <v>0</v>
      </c>
      <c r="K119" s="190"/>
      <c r="L119" s="19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2" customFormat="1" ht="19.92" customHeight="1">
      <c r="A120" s="12"/>
      <c r="B120" s="244"/>
      <c r="C120" s="134"/>
      <c r="D120" s="245" t="s">
        <v>328</v>
      </c>
      <c r="E120" s="246"/>
      <c r="F120" s="246"/>
      <c r="G120" s="246"/>
      <c r="H120" s="246"/>
      <c r="I120" s="246"/>
      <c r="J120" s="247">
        <f>J1497</f>
        <v>0</v>
      </c>
      <c r="K120" s="134"/>
      <c r="L120" s="248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</row>
    <row r="121" s="12" customFormat="1" ht="19.92" customHeight="1">
      <c r="A121" s="12"/>
      <c r="B121" s="244"/>
      <c r="C121" s="134"/>
      <c r="D121" s="245" t="s">
        <v>329</v>
      </c>
      <c r="E121" s="246"/>
      <c r="F121" s="246"/>
      <c r="G121" s="246"/>
      <c r="H121" s="246"/>
      <c r="I121" s="246"/>
      <c r="J121" s="247">
        <f>J1560</f>
        <v>0</v>
      </c>
      <c r="K121" s="134"/>
      <c r="L121" s="248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</row>
    <row r="122" s="12" customFormat="1" ht="19.92" customHeight="1">
      <c r="A122" s="12"/>
      <c r="B122" s="244"/>
      <c r="C122" s="134"/>
      <c r="D122" s="245" t="s">
        <v>330</v>
      </c>
      <c r="E122" s="246"/>
      <c r="F122" s="246"/>
      <c r="G122" s="246"/>
      <c r="H122" s="246"/>
      <c r="I122" s="246"/>
      <c r="J122" s="247">
        <f>J1653</f>
        <v>0</v>
      </c>
      <c r="K122" s="134"/>
      <c r="L122" s="248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</row>
    <row r="123" s="12" customFormat="1" ht="19.92" customHeight="1">
      <c r="A123" s="12"/>
      <c r="B123" s="244"/>
      <c r="C123" s="134"/>
      <c r="D123" s="245" t="s">
        <v>331</v>
      </c>
      <c r="E123" s="246"/>
      <c r="F123" s="246"/>
      <c r="G123" s="246"/>
      <c r="H123" s="246"/>
      <c r="I123" s="246"/>
      <c r="J123" s="247">
        <f>J1747</f>
        <v>0</v>
      </c>
      <c r="K123" s="134"/>
      <c r="L123" s="248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="12" customFormat="1" ht="19.92" customHeight="1">
      <c r="A124" s="12"/>
      <c r="B124" s="244"/>
      <c r="C124" s="134"/>
      <c r="D124" s="245" t="s">
        <v>332</v>
      </c>
      <c r="E124" s="246"/>
      <c r="F124" s="246"/>
      <c r="G124" s="246"/>
      <c r="H124" s="246"/>
      <c r="I124" s="246"/>
      <c r="J124" s="247">
        <f>J1764</f>
        <v>0</v>
      </c>
      <c r="K124" s="134"/>
      <c r="L124" s="248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</row>
    <row r="125" s="12" customFormat="1" ht="19.92" customHeight="1">
      <c r="A125" s="12"/>
      <c r="B125" s="244"/>
      <c r="C125" s="134"/>
      <c r="D125" s="245" t="s">
        <v>333</v>
      </c>
      <c r="E125" s="246"/>
      <c r="F125" s="246"/>
      <c r="G125" s="246"/>
      <c r="H125" s="246"/>
      <c r="I125" s="246"/>
      <c r="J125" s="247">
        <f>J1775</f>
        <v>0</v>
      </c>
      <c r="K125" s="134"/>
      <c r="L125" s="248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</row>
    <row r="126" s="12" customFormat="1" ht="19.92" customHeight="1">
      <c r="A126" s="12"/>
      <c r="B126" s="244"/>
      <c r="C126" s="134"/>
      <c r="D126" s="245" t="s">
        <v>334</v>
      </c>
      <c r="E126" s="246"/>
      <c r="F126" s="246"/>
      <c r="G126" s="246"/>
      <c r="H126" s="246"/>
      <c r="I126" s="246"/>
      <c r="J126" s="247">
        <f>J1788</f>
        <v>0</v>
      </c>
      <c r="K126" s="134"/>
      <c r="L126" s="248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</row>
    <row r="127" s="12" customFormat="1" ht="19.92" customHeight="1">
      <c r="A127" s="12"/>
      <c r="B127" s="244"/>
      <c r="C127" s="134"/>
      <c r="D127" s="245" t="s">
        <v>335</v>
      </c>
      <c r="E127" s="246"/>
      <c r="F127" s="246"/>
      <c r="G127" s="246"/>
      <c r="H127" s="246"/>
      <c r="I127" s="246"/>
      <c r="J127" s="247">
        <f>J1847</f>
        <v>0</v>
      </c>
      <c r="K127" s="134"/>
      <c r="L127" s="248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</row>
    <row r="128" s="12" customFormat="1" ht="19.92" customHeight="1">
      <c r="A128" s="12"/>
      <c r="B128" s="244"/>
      <c r="C128" s="134"/>
      <c r="D128" s="245" t="s">
        <v>336</v>
      </c>
      <c r="E128" s="246"/>
      <c r="F128" s="246"/>
      <c r="G128" s="246"/>
      <c r="H128" s="246"/>
      <c r="I128" s="246"/>
      <c r="J128" s="247">
        <f>J1873</f>
        <v>0</v>
      </c>
      <c r="K128" s="134"/>
      <c r="L128" s="248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</row>
    <row r="129" s="12" customFormat="1" ht="19.92" customHeight="1">
      <c r="A129" s="12"/>
      <c r="B129" s="244"/>
      <c r="C129" s="134"/>
      <c r="D129" s="245" t="s">
        <v>337</v>
      </c>
      <c r="E129" s="246"/>
      <c r="F129" s="246"/>
      <c r="G129" s="246"/>
      <c r="H129" s="246"/>
      <c r="I129" s="246"/>
      <c r="J129" s="247">
        <f>J2031</f>
        <v>0</v>
      </c>
      <c r="K129" s="134"/>
      <c r="L129" s="248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</row>
    <row r="130" s="12" customFormat="1" ht="19.92" customHeight="1">
      <c r="A130" s="12"/>
      <c r="B130" s="244"/>
      <c r="C130" s="134"/>
      <c r="D130" s="245" t="s">
        <v>338</v>
      </c>
      <c r="E130" s="246"/>
      <c r="F130" s="246"/>
      <c r="G130" s="246"/>
      <c r="H130" s="246"/>
      <c r="I130" s="246"/>
      <c r="J130" s="247">
        <f>J2121</f>
        <v>0</v>
      </c>
      <c r="K130" s="134"/>
      <c r="L130" s="248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</row>
    <row r="131" s="12" customFormat="1" ht="19.92" customHeight="1">
      <c r="A131" s="12"/>
      <c r="B131" s="244"/>
      <c r="C131" s="134"/>
      <c r="D131" s="245" t="s">
        <v>339</v>
      </c>
      <c r="E131" s="246"/>
      <c r="F131" s="246"/>
      <c r="G131" s="246"/>
      <c r="H131" s="246"/>
      <c r="I131" s="246"/>
      <c r="J131" s="247">
        <f>J2174</f>
        <v>0</v>
      </c>
      <c r="K131" s="134"/>
      <c r="L131" s="248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</row>
    <row r="132" s="12" customFormat="1" ht="19.92" customHeight="1">
      <c r="A132" s="12"/>
      <c r="B132" s="244"/>
      <c r="C132" s="134"/>
      <c r="D132" s="245" t="s">
        <v>340</v>
      </c>
      <c r="E132" s="246"/>
      <c r="F132" s="246"/>
      <c r="G132" s="246"/>
      <c r="H132" s="246"/>
      <c r="I132" s="246"/>
      <c r="J132" s="247">
        <f>J2232</f>
        <v>0</v>
      </c>
      <c r="K132" s="134"/>
      <c r="L132" s="248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</row>
    <row r="133" s="12" customFormat="1" ht="19.92" customHeight="1">
      <c r="A133" s="12"/>
      <c r="B133" s="244"/>
      <c r="C133" s="134"/>
      <c r="D133" s="245" t="s">
        <v>341</v>
      </c>
      <c r="E133" s="246"/>
      <c r="F133" s="246"/>
      <c r="G133" s="246"/>
      <c r="H133" s="246"/>
      <c r="I133" s="246"/>
      <c r="J133" s="247">
        <f>J2269</f>
        <v>0</v>
      </c>
      <c r="K133" s="134"/>
      <c r="L133" s="248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</row>
    <row r="134" s="12" customFormat="1" ht="19.92" customHeight="1">
      <c r="A134" s="12"/>
      <c r="B134" s="244"/>
      <c r="C134" s="134"/>
      <c r="D134" s="245" t="s">
        <v>342</v>
      </c>
      <c r="E134" s="246"/>
      <c r="F134" s="246"/>
      <c r="G134" s="246"/>
      <c r="H134" s="246"/>
      <c r="I134" s="246"/>
      <c r="J134" s="247">
        <f>J2379</f>
        <v>0</v>
      </c>
      <c r="K134" s="134"/>
      <c r="L134" s="248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</row>
    <row r="135" s="12" customFormat="1" ht="19.92" customHeight="1">
      <c r="A135" s="12"/>
      <c r="B135" s="244"/>
      <c r="C135" s="134"/>
      <c r="D135" s="245" t="s">
        <v>343</v>
      </c>
      <c r="E135" s="246"/>
      <c r="F135" s="246"/>
      <c r="G135" s="246"/>
      <c r="H135" s="246"/>
      <c r="I135" s="246"/>
      <c r="J135" s="247">
        <f>J2447</f>
        <v>0</v>
      </c>
      <c r="K135" s="134"/>
      <c r="L135" s="248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="12" customFormat="1" ht="19.92" customHeight="1">
      <c r="A136" s="12"/>
      <c r="B136" s="244"/>
      <c r="C136" s="134"/>
      <c r="D136" s="245" t="s">
        <v>344</v>
      </c>
      <c r="E136" s="246"/>
      <c r="F136" s="246"/>
      <c r="G136" s="246"/>
      <c r="H136" s="246"/>
      <c r="I136" s="246"/>
      <c r="J136" s="247">
        <f>J2489</f>
        <v>0</v>
      </c>
      <c r="K136" s="134"/>
      <c r="L136" s="248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s="2" customFormat="1" ht="21.84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42" s="2" customFormat="1" ht="6.96" customHeight="1">
      <c r="A142" s="39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24.96" customHeight="1">
      <c r="A143" s="39"/>
      <c r="B143" s="40"/>
      <c r="C143" s="24" t="s">
        <v>188</v>
      </c>
      <c r="D143" s="41"/>
      <c r="E143" s="41"/>
      <c r="F143" s="41"/>
      <c r="G143" s="41"/>
      <c r="H143" s="41"/>
      <c r="I143" s="41"/>
      <c r="J143" s="41"/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6.96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16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184" t="str">
        <f>E7</f>
        <v>ZZS Kraje Vysočina – Výjezdová základna Bystřice nad Perštejnem</v>
      </c>
      <c r="F146" s="33"/>
      <c r="G146" s="33"/>
      <c r="H146" s="33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1" customFormat="1" ht="12" customHeight="1">
      <c r="B147" s="22"/>
      <c r="C147" s="33" t="s">
        <v>177</v>
      </c>
      <c r="D147" s="23"/>
      <c r="E147" s="23"/>
      <c r="F147" s="23"/>
      <c r="G147" s="23"/>
      <c r="H147" s="23"/>
      <c r="I147" s="23"/>
      <c r="J147" s="23"/>
      <c r="K147" s="23"/>
      <c r="L147" s="21"/>
    </row>
    <row r="148" s="2" customFormat="1" ht="16.5" customHeight="1">
      <c r="A148" s="39"/>
      <c r="B148" s="40"/>
      <c r="C148" s="41"/>
      <c r="D148" s="41"/>
      <c r="E148" s="184" t="s">
        <v>304</v>
      </c>
      <c r="F148" s="41"/>
      <c r="G148" s="41"/>
      <c r="H148" s="41"/>
      <c r="I148" s="41"/>
      <c r="J148" s="41"/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12" customHeight="1">
      <c r="A149" s="39"/>
      <c r="B149" s="40"/>
      <c r="C149" s="33" t="s">
        <v>179</v>
      </c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6.5" customHeight="1">
      <c r="A150" s="39"/>
      <c r="B150" s="40"/>
      <c r="C150" s="41"/>
      <c r="D150" s="41"/>
      <c r="E150" s="77" t="str">
        <f>E11</f>
        <v>01_01 - Architektonicko-stavební řešení</v>
      </c>
      <c r="F150" s="41"/>
      <c r="G150" s="41"/>
      <c r="H150" s="41"/>
      <c r="I150" s="41"/>
      <c r="J150" s="41"/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6.96" customHeight="1">
      <c r="A151" s="39"/>
      <c r="B151" s="40"/>
      <c r="C151" s="41"/>
      <c r="D151" s="41"/>
      <c r="E151" s="41"/>
      <c r="F151" s="41"/>
      <c r="G151" s="41"/>
      <c r="H151" s="41"/>
      <c r="I151" s="41"/>
      <c r="J151" s="41"/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2" customHeight="1">
      <c r="A152" s="39"/>
      <c r="B152" s="40"/>
      <c r="C152" s="33" t="s">
        <v>20</v>
      </c>
      <c r="D152" s="41"/>
      <c r="E152" s="41"/>
      <c r="F152" s="28" t="str">
        <f>F14</f>
        <v>Bystřice nad Pernštejnem, ul. Větrná</v>
      </c>
      <c r="G152" s="41"/>
      <c r="H152" s="41"/>
      <c r="I152" s="33" t="s">
        <v>22</v>
      </c>
      <c r="J152" s="80" t="str">
        <f>IF(J14="","",J14)</f>
        <v>7. 12. 2023</v>
      </c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2" customFormat="1" ht="6.96" customHeight="1">
      <c r="A153" s="39"/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64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  <row r="154" s="2" customFormat="1" ht="25.65" customHeight="1">
      <c r="A154" s="39"/>
      <c r="B154" s="40"/>
      <c r="C154" s="33" t="s">
        <v>24</v>
      </c>
      <c r="D154" s="41"/>
      <c r="E154" s="41"/>
      <c r="F154" s="28" t="str">
        <f>E17</f>
        <v>Kraj Vysočina</v>
      </c>
      <c r="G154" s="41"/>
      <c r="H154" s="41"/>
      <c r="I154" s="33" t="s">
        <v>32</v>
      </c>
      <c r="J154" s="37" t="str">
        <f>E23</f>
        <v>PROJEKT CENTRUM NOVA s.r.o.</v>
      </c>
      <c r="K154" s="41"/>
      <c r="L154" s="64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  <row r="155" s="2" customFormat="1" ht="15.15" customHeight="1">
      <c r="A155" s="39"/>
      <c r="B155" s="40"/>
      <c r="C155" s="33" t="s">
        <v>30</v>
      </c>
      <c r="D155" s="41"/>
      <c r="E155" s="41"/>
      <c r="F155" s="28" t="str">
        <f>IF(E20="","",E20)</f>
        <v>Vyplň údaj</v>
      </c>
      <c r="G155" s="41"/>
      <c r="H155" s="41"/>
      <c r="I155" s="33" t="s">
        <v>37</v>
      </c>
      <c r="J155" s="37" t="str">
        <f>E26</f>
        <v xml:space="preserve"> </v>
      </c>
      <c r="K155" s="41"/>
      <c r="L155" s="64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  <row r="156" s="2" customFormat="1" ht="10.32" customHeight="1">
      <c r="A156" s="39"/>
      <c r="B156" s="40"/>
      <c r="C156" s="41"/>
      <c r="D156" s="41"/>
      <c r="E156" s="41"/>
      <c r="F156" s="41"/>
      <c r="G156" s="41"/>
      <c r="H156" s="41"/>
      <c r="I156" s="41"/>
      <c r="J156" s="41"/>
      <c r="K156" s="41"/>
      <c r="L156" s="64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  <row r="157" s="10" customFormat="1" ht="29.28" customHeight="1">
      <c r="A157" s="195"/>
      <c r="B157" s="196"/>
      <c r="C157" s="197" t="s">
        <v>189</v>
      </c>
      <c r="D157" s="198" t="s">
        <v>66</v>
      </c>
      <c r="E157" s="198" t="s">
        <v>62</v>
      </c>
      <c r="F157" s="198" t="s">
        <v>63</v>
      </c>
      <c r="G157" s="198" t="s">
        <v>190</v>
      </c>
      <c r="H157" s="198" t="s">
        <v>191</v>
      </c>
      <c r="I157" s="198" t="s">
        <v>192</v>
      </c>
      <c r="J157" s="198" t="s">
        <v>184</v>
      </c>
      <c r="K157" s="199" t="s">
        <v>193</v>
      </c>
      <c r="L157" s="200"/>
      <c r="M157" s="101" t="s">
        <v>1</v>
      </c>
      <c r="N157" s="102" t="s">
        <v>45</v>
      </c>
      <c r="O157" s="102" t="s">
        <v>194</v>
      </c>
      <c r="P157" s="102" t="s">
        <v>195</v>
      </c>
      <c r="Q157" s="102" t="s">
        <v>196</v>
      </c>
      <c r="R157" s="102" t="s">
        <v>197</v>
      </c>
      <c r="S157" s="102" t="s">
        <v>198</v>
      </c>
      <c r="T157" s="103" t="s">
        <v>199</v>
      </c>
      <c r="U157" s="195"/>
      <c r="V157" s="195"/>
      <c r="W157" s="195"/>
      <c r="X157" s="195"/>
      <c r="Y157" s="195"/>
      <c r="Z157" s="195"/>
      <c r="AA157" s="195"/>
      <c r="AB157" s="195"/>
      <c r="AC157" s="195"/>
      <c r="AD157" s="195"/>
      <c r="AE157" s="195"/>
    </row>
    <row r="158" s="2" customFormat="1" ht="22.8" customHeight="1">
      <c r="A158" s="39"/>
      <c r="B158" s="40"/>
      <c r="C158" s="108" t="s">
        <v>200</v>
      </c>
      <c r="D158" s="41"/>
      <c r="E158" s="41"/>
      <c r="F158" s="41"/>
      <c r="G158" s="41"/>
      <c r="H158" s="41"/>
      <c r="I158" s="41"/>
      <c r="J158" s="201">
        <f>BK158</f>
        <v>0</v>
      </c>
      <c r="K158" s="41"/>
      <c r="L158" s="45"/>
      <c r="M158" s="104"/>
      <c r="N158" s="202"/>
      <c r="O158" s="105"/>
      <c r="P158" s="203">
        <f>P159+P1496</f>
        <v>0</v>
      </c>
      <c r="Q158" s="105"/>
      <c r="R158" s="203">
        <f>R159+R1496</f>
        <v>1035.2864226200002</v>
      </c>
      <c r="S158" s="105"/>
      <c r="T158" s="204">
        <f>T159+T1496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80</v>
      </c>
      <c r="AU158" s="18" t="s">
        <v>186</v>
      </c>
      <c r="BK158" s="205">
        <f>BK159+BK1496</f>
        <v>0</v>
      </c>
    </row>
    <row r="159" s="11" customFormat="1" ht="25.92" customHeight="1">
      <c r="A159" s="11"/>
      <c r="B159" s="206"/>
      <c r="C159" s="207"/>
      <c r="D159" s="208" t="s">
        <v>80</v>
      </c>
      <c r="E159" s="209" t="s">
        <v>345</v>
      </c>
      <c r="F159" s="209" t="s">
        <v>346</v>
      </c>
      <c r="G159" s="207"/>
      <c r="H159" s="207"/>
      <c r="I159" s="210"/>
      <c r="J159" s="211">
        <f>BK159</f>
        <v>0</v>
      </c>
      <c r="K159" s="207"/>
      <c r="L159" s="212"/>
      <c r="M159" s="213"/>
      <c r="N159" s="214"/>
      <c r="O159" s="214"/>
      <c r="P159" s="215">
        <f>P160+P316+P517+P876+P965+P1404+P1492</f>
        <v>0</v>
      </c>
      <c r="Q159" s="214"/>
      <c r="R159" s="215">
        <f>R160+R316+R517+R876+R965+R1404+R1492</f>
        <v>999.66777016000015</v>
      </c>
      <c r="S159" s="214"/>
      <c r="T159" s="216">
        <f>T160+T316+T517+T876+T965+T1404+T1492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17" t="s">
        <v>88</v>
      </c>
      <c r="AT159" s="218" t="s">
        <v>80</v>
      </c>
      <c r="AU159" s="218" t="s">
        <v>81</v>
      </c>
      <c r="AY159" s="217" t="s">
        <v>203</v>
      </c>
      <c r="BK159" s="219">
        <f>BK160+BK316+BK517+BK876+BK965+BK1404+BK1492</f>
        <v>0</v>
      </c>
    </row>
    <row r="160" s="11" customFormat="1" ht="22.8" customHeight="1">
      <c r="A160" s="11"/>
      <c r="B160" s="206"/>
      <c r="C160" s="207"/>
      <c r="D160" s="208" t="s">
        <v>80</v>
      </c>
      <c r="E160" s="249" t="s">
        <v>88</v>
      </c>
      <c r="F160" s="249" t="s">
        <v>347</v>
      </c>
      <c r="G160" s="207"/>
      <c r="H160" s="207"/>
      <c r="I160" s="210"/>
      <c r="J160" s="250">
        <f>BK160</f>
        <v>0</v>
      </c>
      <c r="K160" s="207"/>
      <c r="L160" s="212"/>
      <c r="M160" s="213"/>
      <c r="N160" s="214"/>
      <c r="O160" s="214"/>
      <c r="P160" s="215">
        <f>P161+P226+P259+P295</f>
        <v>0</v>
      </c>
      <c r="Q160" s="214"/>
      <c r="R160" s="215">
        <f>R161+R226+R259+R295</f>
        <v>0</v>
      </c>
      <c r="S160" s="214"/>
      <c r="T160" s="216">
        <f>T161+T226+T259+T295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17" t="s">
        <v>88</v>
      </c>
      <c r="AT160" s="218" t="s">
        <v>80</v>
      </c>
      <c r="AU160" s="218" t="s">
        <v>88</v>
      </c>
      <c r="AY160" s="217" t="s">
        <v>203</v>
      </c>
      <c r="BK160" s="219">
        <f>BK161+BK226+BK259+BK295</f>
        <v>0</v>
      </c>
    </row>
    <row r="161" s="11" customFormat="1" ht="20.88" customHeight="1">
      <c r="A161" s="11"/>
      <c r="B161" s="206"/>
      <c r="C161" s="207"/>
      <c r="D161" s="208" t="s">
        <v>80</v>
      </c>
      <c r="E161" s="249" t="s">
        <v>264</v>
      </c>
      <c r="F161" s="249" t="s">
        <v>348</v>
      </c>
      <c r="G161" s="207"/>
      <c r="H161" s="207"/>
      <c r="I161" s="210"/>
      <c r="J161" s="250">
        <f>BK161</f>
        <v>0</v>
      </c>
      <c r="K161" s="207"/>
      <c r="L161" s="212"/>
      <c r="M161" s="213"/>
      <c r="N161" s="214"/>
      <c r="O161" s="214"/>
      <c r="P161" s="215">
        <f>SUM(P162:P225)</f>
        <v>0</v>
      </c>
      <c r="Q161" s="214"/>
      <c r="R161" s="215">
        <f>SUM(R162:R225)</f>
        <v>0</v>
      </c>
      <c r="S161" s="214"/>
      <c r="T161" s="216">
        <f>SUM(T162:T225)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17" t="s">
        <v>88</v>
      </c>
      <c r="AT161" s="218" t="s">
        <v>80</v>
      </c>
      <c r="AU161" s="218" t="s">
        <v>90</v>
      </c>
      <c r="AY161" s="217" t="s">
        <v>203</v>
      </c>
      <c r="BK161" s="219">
        <f>SUM(BK162:BK225)</f>
        <v>0</v>
      </c>
    </row>
    <row r="162" s="2" customFormat="1" ht="33" customHeight="1">
      <c r="A162" s="39"/>
      <c r="B162" s="40"/>
      <c r="C162" s="220" t="s">
        <v>88</v>
      </c>
      <c r="D162" s="220" t="s">
        <v>204</v>
      </c>
      <c r="E162" s="221" t="s">
        <v>349</v>
      </c>
      <c r="F162" s="222" t="s">
        <v>350</v>
      </c>
      <c r="G162" s="223" t="s">
        <v>351</v>
      </c>
      <c r="H162" s="224">
        <v>446.88499999999999</v>
      </c>
      <c r="I162" s="225"/>
      <c r="J162" s="226">
        <f>ROUND(I162*H162,2)</f>
        <v>0</v>
      </c>
      <c r="K162" s="222" t="s">
        <v>352</v>
      </c>
      <c r="L162" s="45"/>
      <c r="M162" s="227" t="s">
        <v>1</v>
      </c>
      <c r="N162" s="228" t="s">
        <v>46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202</v>
      </c>
      <c r="AT162" s="231" t="s">
        <v>204</v>
      </c>
      <c r="AU162" s="231" t="s">
        <v>215</v>
      </c>
      <c r="AY162" s="18" t="s">
        <v>203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202</v>
      </c>
      <c r="BM162" s="231" t="s">
        <v>353</v>
      </c>
    </row>
    <row r="163" s="2" customFormat="1">
      <c r="A163" s="39"/>
      <c r="B163" s="40"/>
      <c r="C163" s="41"/>
      <c r="D163" s="233" t="s">
        <v>209</v>
      </c>
      <c r="E163" s="41"/>
      <c r="F163" s="234" t="s">
        <v>354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209</v>
      </c>
      <c r="AU163" s="18" t="s">
        <v>215</v>
      </c>
    </row>
    <row r="164" s="2" customFormat="1">
      <c r="A164" s="39"/>
      <c r="B164" s="40"/>
      <c r="C164" s="41"/>
      <c r="D164" s="251" t="s">
        <v>355</v>
      </c>
      <c r="E164" s="41"/>
      <c r="F164" s="252" t="s">
        <v>356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355</v>
      </c>
      <c r="AU164" s="18" t="s">
        <v>215</v>
      </c>
    </row>
    <row r="165" s="13" customFormat="1">
      <c r="A165" s="13"/>
      <c r="B165" s="253"/>
      <c r="C165" s="254"/>
      <c r="D165" s="233" t="s">
        <v>357</v>
      </c>
      <c r="E165" s="255" t="s">
        <v>1</v>
      </c>
      <c r="F165" s="256" t="s">
        <v>358</v>
      </c>
      <c r="G165" s="254"/>
      <c r="H165" s="255" t="s">
        <v>1</v>
      </c>
      <c r="I165" s="257"/>
      <c r="J165" s="254"/>
      <c r="K165" s="254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357</v>
      </c>
      <c r="AU165" s="262" t="s">
        <v>215</v>
      </c>
      <c r="AV165" s="13" t="s">
        <v>88</v>
      </c>
      <c r="AW165" s="13" t="s">
        <v>36</v>
      </c>
      <c r="AX165" s="13" t="s">
        <v>81</v>
      </c>
      <c r="AY165" s="262" t="s">
        <v>203</v>
      </c>
    </row>
    <row r="166" s="13" customFormat="1">
      <c r="A166" s="13"/>
      <c r="B166" s="253"/>
      <c r="C166" s="254"/>
      <c r="D166" s="233" t="s">
        <v>357</v>
      </c>
      <c r="E166" s="255" t="s">
        <v>1</v>
      </c>
      <c r="F166" s="256" t="s">
        <v>359</v>
      </c>
      <c r="G166" s="254"/>
      <c r="H166" s="255" t="s">
        <v>1</v>
      </c>
      <c r="I166" s="257"/>
      <c r="J166" s="254"/>
      <c r="K166" s="254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357</v>
      </c>
      <c r="AU166" s="262" t="s">
        <v>215</v>
      </c>
      <c r="AV166" s="13" t="s">
        <v>88</v>
      </c>
      <c r="AW166" s="13" t="s">
        <v>36</v>
      </c>
      <c r="AX166" s="13" t="s">
        <v>81</v>
      </c>
      <c r="AY166" s="262" t="s">
        <v>203</v>
      </c>
    </row>
    <row r="167" s="13" customFormat="1">
      <c r="A167" s="13"/>
      <c r="B167" s="253"/>
      <c r="C167" s="254"/>
      <c r="D167" s="233" t="s">
        <v>357</v>
      </c>
      <c r="E167" s="255" t="s">
        <v>1</v>
      </c>
      <c r="F167" s="256" t="s">
        <v>360</v>
      </c>
      <c r="G167" s="254"/>
      <c r="H167" s="255" t="s">
        <v>1</v>
      </c>
      <c r="I167" s="257"/>
      <c r="J167" s="254"/>
      <c r="K167" s="254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357</v>
      </c>
      <c r="AU167" s="262" t="s">
        <v>215</v>
      </c>
      <c r="AV167" s="13" t="s">
        <v>88</v>
      </c>
      <c r="AW167" s="13" t="s">
        <v>36</v>
      </c>
      <c r="AX167" s="13" t="s">
        <v>81</v>
      </c>
      <c r="AY167" s="262" t="s">
        <v>203</v>
      </c>
    </row>
    <row r="168" s="14" customFormat="1">
      <c r="A168" s="14"/>
      <c r="B168" s="263"/>
      <c r="C168" s="264"/>
      <c r="D168" s="233" t="s">
        <v>357</v>
      </c>
      <c r="E168" s="265" t="s">
        <v>1</v>
      </c>
      <c r="F168" s="266" t="s">
        <v>361</v>
      </c>
      <c r="G168" s="264"/>
      <c r="H168" s="267">
        <v>550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357</v>
      </c>
      <c r="AU168" s="273" t="s">
        <v>215</v>
      </c>
      <c r="AV168" s="14" t="s">
        <v>90</v>
      </c>
      <c r="AW168" s="14" t="s">
        <v>36</v>
      </c>
      <c r="AX168" s="14" t="s">
        <v>81</v>
      </c>
      <c r="AY168" s="273" t="s">
        <v>203</v>
      </c>
    </row>
    <row r="169" s="13" customFormat="1">
      <c r="A169" s="13"/>
      <c r="B169" s="253"/>
      <c r="C169" s="254"/>
      <c r="D169" s="233" t="s">
        <v>357</v>
      </c>
      <c r="E169" s="255" t="s">
        <v>1</v>
      </c>
      <c r="F169" s="256" t="s">
        <v>362</v>
      </c>
      <c r="G169" s="254"/>
      <c r="H169" s="255" t="s">
        <v>1</v>
      </c>
      <c r="I169" s="257"/>
      <c r="J169" s="254"/>
      <c r="K169" s="254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357</v>
      </c>
      <c r="AU169" s="262" t="s">
        <v>215</v>
      </c>
      <c r="AV169" s="13" t="s">
        <v>88</v>
      </c>
      <c r="AW169" s="13" t="s">
        <v>36</v>
      </c>
      <c r="AX169" s="13" t="s">
        <v>81</v>
      </c>
      <c r="AY169" s="262" t="s">
        <v>203</v>
      </c>
    </row>
    <row r="170" s="14" customFormat="1">
      <c r="A170" s="14"/>
      <c r="B170" s="263"/>
      <c r="C170" s="264"/>
      <c r="D170" s="233" t="s">
        <v>357</v>
      </c>
      <c r="E170" s="265" t="s">
        <v>1</v>
      </c>
      <c r="F170" s="266" t="s">
        <v>363</v>
      </c>
      <c r="G170" s="264"/>
      <c r="H170" s="267">
        <v>8.6059999999999999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357</v>
      </c>
      <c r="AU170" s="273" t="s">
        <v>215</v>
      </c>
      <c r="AV170" s="14" t="s">
        <v>90</v>
      </c>
      <c r="AW170" s="14" t="s">
        <v>36</v>
      </c>
      <c r="AX170" s="14" t="s">
        <v>81</v>
      </c>
      <c r="AY170" s="273" t="s">
        <v>203</v>
      </c>
    </row>
    <row r="171" s="15" customFormat="1">
      <c r="A171" s="15"/>
      <c r="B171" s="274"/>
      <c r="C171" s="275"/>
      <c r="D171" s="233" t="s">
        <v>357</v>
      </c>
      <c r="E171" s="276" t="s">
        <v>1</v>
      </c>
      <c r="F171" s="277" t="s">
        <v>364</v>
      </c>
      <c r="G171" s="275"/>
      <c r="H171" s="278">
        <v>558.60599999999999</v>
      </c>
      <c r="I171" s="279"/>
      <c r="J171" s="275"/>
      <c r="K171" s="275"/>
      <c r="L171" s="280"/>
      <c r="M171" s="281"/>
      <c r="N171" s="282"/>
      <c r="O171" s="282"/>
      <c r="P171" s="282"/>
      <c r="Q171" s="282"/>
      <c r="R171" s="282"/>
      <c r="S171" s="282"/>
      <c r="T171" s="28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4" t="s">
        <v>357</v>
      </c>
      <c r="AU171" s="284" t="s">
        <v>215</v>
      </c>
      <c r="AV171" s="15" t="s">
        <v>215</v>
      </c>
      <c r="AW171" s="15" t="s">
        <v>36</v>
      </c>
      <c r="AX171" s="15" t="s">
        <v>81</v>
      </c>
      <c r="AY171" s="284" t="s">
        <v>203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365</v>
      </c>
      <c r="G172" s="264"/>
      <c r="H172" s="267">
        <v>-111.721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215</v>
      </c>
      <c r="AV172" s="14" t="s">
        <v>90</v>
      </c>
      <c r="AW172" s="14" t="s">
        <v>36</v>
      </c>
      <c r="AX172" s="14" t="s">
        <v>81</v>
      </c>
      <c r="AY172" s="273" t="s">
        <v>203</v>
      </c>
    </row>
    <row r="173" s="16" customFormat="1">
      <c r="A173" s="16"/>
      <c r="B173" s="285"/>
      <c r="C173" s="286"/>
      <c r="D173" s="233" t="s">
        <v>357</v>
      </c>
      <c r="E173" s="287" t="s">
        <v>1</v>
      </c>
      <c r="F173" s="288" t="s">
        <v>366</v>
      </c>
      <c r="G173" s="286"/>
      <c r="H173" s="289">
        <v>446.88499999999999</v>
      </c>
      <c r="I173" s="290"/>
      <c r="J173" s="286"/>
      <c r="K173" s="286"/>
      <c r="L173" s="291"/>
      <c r="M173" s="292"/>
      <c r="N173" s="293"/>
      <c r="O173" s="293"/>
      <c r="P173" s="293"/>
      <c r="Q173" s="293"/>
      <c r="R173" s="293"/>
      <c r="S173" s="293"/>
      <c r="T173" s="29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5" t="s">
        <v>357</v>
      </c>
      <c r="AU173" s="295" t="s">
        <v>215</v>
      </c>
      <c r="AV173" s="16" t="s">
        <v>202</v>
      </c>
      <c r="AW173" s="16" t="s">
        <v>36</v>
      </c>
      <c r="AX173" s="16" t="s">
        <v>88</v>
      </c>
      <c r="AY173" s="295" t="s">
        <v>203</v>
      </c>
    </row>
    <row r="174" s="2" customFormat="1" ht="33" customHeight="1">
      <c r="A174" s="39"/>
      <c r="B174" s="40"/>
      <c r="C174" s="220" t="s">
        <v>90</v>
      </c>
      <c r="D174" s="220" t="s">
        <v>204</v>
      </c>
      <c r="E174" s="221" t="s">
        <v>367</v>
      </c>
      <c r="F174" s="222" t="s">
        <v>368</v>
      </c>
      <c r="G174" s="223" t="s">
        <v>351</v>
      </c>
      <c r="H174" s="224">
        <v>83.790999999999997</v>
      </c>
      <c r="I174" s="225"/>
      <c r="J174" s="226">
        <f>ROUND(I174*H174,2)</f>
        <v>0</v>
      </c>
      <c r="K174" s="222" t="s">
        <v>352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202</v>
      </c>
      <c r="AT174" s="231" t="s">
        <v>204</v>
      </c>
      <c r="AU174" s="231" t="s">
        <v>215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202</v>
      </c>
      <c r="BM174" s="231" t="s">
        <v>369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370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215</v>
      </c>
    </row>
    <row r="176" s="2" customFormat="1">
      <c r="A176" s="39"/>
      <c r="B176" s="40"/>
      <c r="C176" s="41"/>
      <c r="D176" s="251" t="s">
        <v>355</v>
      </c>
      <c r="E176" s="41"/>
      <c r="F176" s="252" t="s">
        <v>371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355</v>
      </c>
      <c r="AU176" s="18" t="s">
        <v>215</v>
      </c>
    </row>
    <row r="177" s="13" customFormat="1">
      <c r="A177" s="13"/>
      <c r="B177" s="253"/>
      <c r="C177" s="254"/>
      <c r="D177" s="233" t="s">
        <v>357</v>
      </c>
      <c r="E177" s="255" t="s">
        <v>1</v>
      </c>
      <c r="F177" s="256" t="s">
        <v>372</v>
      </c>
      <c r="G177" s="254"/>
      <c r="H177" s="255" t="s">
        <v>1</v>
      </c>
      <c r="I177" s="257"/>
      <c r="J177" s="254"/>
      <c r="K177" s="254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357</v>
      </c>
      <c r="AU177" s="262" t="s">
        <v>215</v>
      </c>
      <c r="AV177" s="13" t="s">
        <v>88</v>
      </c>
      <c r="AW177" s="13" t="s">
        <v>36</v>
      </c>
      <c r="AX177" s="13" t="s">
        <v>81</v>
      </c>
      <c r="AY177" s="262" t="s">
        <v>203</v>
      </c>
    </row>
    <row r="178" s="14" customFormat="1">
      <c r="A178" s="14"/>
      <c r="B178" s="263"/>
      <c r="C178" s="264"/>
      <c r="D178" s="233" t="s">
        <v>357</v>
      </c>
      <c r="E178" s="265" t="s">
        <v>1</v>
      </c>
      <c r="F178" s="266" t="s">
        <v>373</v>
      </c>
      <c r="G178" s="264"/>
      <c r="H178" s="267">
        <v>83.790999999999997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357</v>
      </c>
      <c r="AU178" s="273" t="s">
        <v>215</v>
      </c>
      <c r="AV178" s="14" t="s">
        <v>90</v>
      </c>
      <c r="AW178" s="14" t="s">
        <v>36</v>
      </c>
      <c r="AX178" s="14" t="s">
        <v>81</v>
      </c>
      <c r="AY178" s="273" t="s">
        <v>203</v>
      </c>
    </row>
    <row r="179" s="16" customFormat="1">
      <c r="A179" s="16"/>
      <c r="B179" s="285"/>
      <c r="C179" s="286"/>
      <c r="D179" s="233" t="s">
        <v>357</v>
      </c>
      <c r="E179" s="287" t="s">
        <v>1</v>
      </c>
      <c r="F179" s="288" t="s">
        <v>366</v>
      </c>
      <c r="G179" s="286"/>
      <c r="H179" s="289">
        <v>83.790999999999997</v>
      </c>
      <c r="I179" s="290"/>
      <c r="J179" s="286"/>
      <c r="K179" s="286"/>
      <c r="L179" s="291"/>
      <c r="M179" s="292"/>
      <c r="N179" s="293"/>
      <c r="O179" s="293"/>
      <c r="P179" s="293"/>
      <c r="Q179" s="293"/>
      <c r="R179" s="293"/>
      <c r="S179" s="293"/>
      <c r="T179" s="294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95" t="s">
        <v>357</v>
      </c>
      <c r="AU179" s="295" t="s">
        <v>215</v>
      </c>
      <c r="AV179" s="16" t="s">
        <v>202</v>
      </c>
      <c r="AW179" s="16" t="s">
        <v>36</v>
      </c>
      <c r="AX179" s="16" t="s">
        <v>88</v>
      </c>
      <c r="AY179" s="295" t="s">
        <v>203</v>
      </c>
    </row>
    <row r="180" s="2" customFormat="1" ht="33" customHeight="1">
      <c r="A180" s="39"/>
      <c r="B180" s="40"/>
      <c r="C180" s="220" t="s">
        <v>215</v>
      </c>
      <c r="D180" s="220" t="s">
        <v>204</v>
      </c>
      <c r="E180" s="221" t="s">
        <v>374</v>
      </c>
      <c r="F180" s="222" t="s">
        <v>375</v>
      </c>
      <c r="G180" s="223" t="s">
        <v>351</v>
      </c>
      <c r="H180" s="224">
        <v>27.93</v>
      </c>
      <c r="I180" s="225"/>
      <c r="J180" s="226">
        <f>ROUND(I180*H180,2)</f>
        <v>0</v>
      </c>
      <c r="K180" s="222" t="s">
        <v>352</v>
      </c>
      <c r="L180" s="45"/>
      <c r="M180" s="227" t="s">
        <v>1</v>
      </c>
      <c r="N180" s="228" t="s">
        <v>46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202</v>
      </c>
      <c r="AT180" s="231" t="s">
        <v>204</v>
      </c>
      <c r="AU180" s="231" t="s">
        <v>215</v>
      </c>
      <c r="AY180" s="18" t="s">
        <v>203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202</v>
      </c>
      <c r="BM180" s="231" t="s">
        <v>376</v>
      </c>
    </row>
    <row r="181" s="2" customFormat="1">
      <c r="A181" s="39"/>
      <c r="B181" s="40"/>
      <c r="C181" s="41"/>
      <c r="D181" s="233" t="s">
        <v>209</v>
      </c>
      <c r="E181" s="41"/>
      <c r="F181" s="234" t="s">
        <v>377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209</v>
      </c>
      <c r="AU181" s="18" t="s">
        <v>215</v>
      </c>
    </row>
    <row r="182" s="2" customFormat="1">
      <c r="A182" s="39"/>
      <c r="B182" s="40"/>
      <c r="C182" s="41"/>
      <c r="D182" s="251" t="s">
        <v>355</v>
      </c>
      <c r="E182" s="41"/>
      <c r="F182" s="252" t="s">
        <v>378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355</v>
      </c>
      <c r="AU182" s="18" t="s">
        <v>215</v>
      </c>
    </row>
    <row r="183" s="13" customFormat="1">
      <c r="A183" s="13"/>
      <c r="B183" s="253"/>
      <c r="C183" s="254"/>
      <c r="D183" s="233" t="s">
        <v>357</v>
      </c>
      <c r="E183" s="255" t="s">
        <v>1</v>
      </c>
      <c r="F183" s="256" t="s">
        <v>379</v>
      </c>
      <c r="G183" s="254"/>
      <c r="H183" s="255" t="s">
        <v>1</v>
      </c>
      <c r="I183" s="257"/>
      <c r="J183" s="254"/>
      <c r="K183" s="254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357</v>
      </c>
      <c r="AU183" s="262" t="s">
        <v>215</v>
      </c>
      <c r="AV183" s="13" t="s">
        <v>88</v>
      </c>
      <c r="AW183" s="13" t="s">
        <v>36</v>
      </c>
      <c r="AX183" s="13" t="s">
        <v>81</v>
      </c>
      <c r="AY183" s="262" t="s">
        <v>203</v>
      </c>
    </row>
    <row r="184" s="14" customFormat="1">
      <c r="A184" s="14"/>
      <c r="B184" s="263"/>
      <c r="C184" s="264"/>
      <c r="D184" s="233" t="s">
        <v>357</v>
      </c>
      <c r="E184" s="265" t="s">
        <v>1</v>
      </c>
      <c r="F184" s="266" t="s">
        <v>380</v>
      </c>
      <c r="G184" s="264"/>
      <c r="H184" s="267">
        <v>27.93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357</v>
      </c>
      <c r="AU184" s="273" t="s">
        <v>215</v>
      </c>
      <c r="AV184" s="14" t="s">
        <v>90</v>
      </c>
      <c r="AW184" s="14" t="s">
        <v>36</v>
      </c>
      <c r="AX184" s="14" t="s">
        <v>81</v>
      </c>
      <c r="AY184" s="273" t="s">
        <v>203</v>
      </c>
    </row>
    <row r="185" s="16" customFormat="1">
      <c r="A185" s="16"/>
      <c r="B185" s="285"/>
      <c r="C185" s="286"/>
      <c r="D185" s="233" t="s">
        <v>357</v>
      </c>
      <c r="E185" s="287" t="s">
        <v>1</v>
      </c>
      <c r="F185" s="288" t="s">
        <v>366</v>
      </c>
      <c r="G185" s="286"/>
      <c r="H185" s="289">
        <v>27.93</v>
      </c>
      <c r="I185" s="290"/>
      <c r="J185" s="286"/>
      <c r="K185" s="286"/>
      <c r="L185" s="291"/>
      <c r="M185" s="292"/>
      <c r="N185" s="293"/>
      <c r="O185" s="293"/>
      <c r="P185" s="293"/>
      <c r="Q185" s="293"/>
      <c r="R185" s="293"/>
      <c r="S185" s="293"/>
      <c r="T185" s="29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95" t="s">
        <v>357</v>
      </c>
      <c r="AU185" s="295" t="s">
        <v>215</v>
      </c>
      <c r="AV185" s="16" t="s">
        <v>202</v>
      </c>
      <c r="AW185" s="16" t="s">
        <v>36</v>
      </c>
      <c r="AX185" s="16" t="s">
        <v>88</v>
      </c>
      <c r="AY185" s="295" t="s">
        <v>203</v>
      </c>
    </row>
    <row r="186" s="2" customFormat="1" ht="33" customHeight="1">
      <c r="A186" s="39"/>
      <c r="B186" s="40"/>
      <c r="C186" s="220" t="s">
        <v>202</v>
      </c>
      <c r="D186" s="220" t="s">
        <v>204</v>
      </c>
      <c r="E186" s="221" t="s">
        <v>381</v>
      </c>
      <c r="F186" s="222" t="s">
        <v>382</v>
      </c>
      <c r="G186" s="223" t="s">
        <v>351</v>
      </c>
      <c r="H186" s="224">
        <v>98.866</v>
      </c>
      <c r="I186" s="225"/>
      <c r="J186" s="226">
        <f>ROUND(I186*H186,2)</f>
        <v>0</v>
      </c>
      <c r="K186" s="222" t="s">
        <v>352</v>
      </c>
      <c r="L186" s="45"/>
      <c r="M186" s="227" t="s">
        <v>1</v>
      </c>
      <c r="N186" s="228" t="s">
        <v>46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202</v>
      </c>
      <c r="AT186" s="231" t="s">
        <v>204</v>
      </c>
      <c r="AU186" s="231" t="s">
        <v>215</v>
      </c>
      <c r="AY186" s="18" t="s">
        <v>203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202</v>
      </c>
      <c r="BM186" s="231" t="s">
        <v>383</v>
      </c>
    </row>
    <row r="187" s="2" customFormat="1">
      <c r="A187" s="39"/>
      <c r="B187" s="40"/>
      <c r="C187" s="41"/>
      <c r="D187" s="233" t="s">
        <v>209</v>
      </c>
      <c r="E187" s="41"/>
      <c r="F187" s="234" t="s">
        <v>384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209</v>
      </c>
      <c r="AU187" s="18" t="s">
        <v>215</v>
      </c>
    </row>
    <row r="188" s="2" customFormat="1">
      <c r="A188" s="39"/>
      <c r="B188" s="40"/>
      <c r="C188" s="41"/>
      <c r="D188" s="251" t="s">
        <v>355</v>
      </c>
      <c r="E188" s="41"/>
      <c r="F188" s="252" t="s">
        <v>385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355</v>
      </c>
      <c r="AU188" s="18" t="s">
        <v>215</v>
      </c>
    </row>
    <row r="189" s="13" customFormat="1">
      <c r="A189" s="13"/>
      <c r="B189" s="253"/>
      <c r="C189" s="254"/>
      <c r="D189" s="233" t="s">
        <v>357</v>
      </c>
      <c r="E189" s="255" t="s">
        <v>1</v>
      </c>
      <c r="F189" s="256" t="s">
        <v>358</v>
      </c>
      <c r="G189" s="254"/>
      <c r="H189" s="255" t="s">
        <v>1</v>
      </c>
      <c r="I189" s="257"/>
      <c r="J189" s="254"/>
      <c r="K189" s="254"/>
      <c r="L189" s="258"/>
      <c r="M189" s="259"/>
      <c r="N189" s="260"/>
      <c r="O189" s="260"/>
      <c r="P189" s="260"/>
      <c r="Q189" s="260"/>
      <c r="R189" s="260"/>
      <c r="S189" s="260"/>
      <c r="T189" s="26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2" t="s">
        <v>357</v>
      </c>
      <c r="AU189" s="262" t="s">
        <v>215</v>
      </c>
      <c r="AV189" s="13" t="s">
        <v>88</v>
      </c>
      <c r="AW189" s="13" t="s">
        <v>36</v>
      </c>
      <c r="AX189" s="13" t="s">
        <v>81</v>
      </c>
      <c r="AY189" s="262" t="s">
        <v>203</v>
      </c>
    </row>
    <row r="190" s="13" customFormat="1">
      <c r="A190" s="13"/>
      <c r="B190" s="253"/>
      <c r="C190" s="254"/>
      <c r="D190" s="233" t="s">
        <v>357</v>
      </c>
      <c r="E190" s="255" t="s">
        <v>1</v>
      </c>
      <c r="F190" s="256" t="s">
        <v>359</v>
      </c>
      <c r="G190" s="254"/>
      <c r="H190" s="255" t="s">
        <v>1</v>
      </c>
      <c r="I190" s="257"/>
      <c r="J190" s="254"/>
      <c r="K190" s="254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357</v>
      </c>
      <c r="AU190" s="262" t="s">
        <v>215</v>
      </c>
      <c r="AV190" s="13" t="s">
        <v>88</v>
      </c>
      <c r="AW190" s="13" t="s">
        <v>36</v>
      </c>
      <c r="AX190" s="13" t="s">
        <v>81</v>
      </c>
      <c r="AY190" s="262" t="s">
        <v>203</v>
      </c>
    </row>
    <row r="191" s="13" customFormat="1">
      <c r="A191" s="13"/>
      <c r="B191" s="253"/>
      <c r="C191" s="254"/>
      <c r="D191" s="233" t="s">
        <v>357</v>
      </c>
      <c r="E191" s="255" t="s">
        <v>1</v>
      </c>
      <c r="F191" s="256" t="s">
        <v>386</v>
      </c>
      <c r="G191" s="254"/>
      <c r="H191" s="255" t="s">
        <v>1</v>
      </c>
      <c r="I191" s="257"/>
      <c r="J191" s="254"/>
      <c r="K191" s="254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357</v>
      </c>
      <c r="AU191" s="262" t="s">
        <v>215</v>
      </c>
      <c r="AV191" s="13" t="s">
        <v>88</v>
      </c>
      <c r="AW191" s="13" t="s">
        <v>36</v>
      </c>
      <c r="AX191" s="13" t="s">
        <v>81</v>
      </c>
      <c r="AY191" s="262" t="s">
        <v>203</v>
      </c>
    </row>
    <row r="192" s="14" customFormat="1">
      <c r="A192" s="14"/>
      <c r="B192" s="263"/>
      <c r="C192" s="264"/>
      <c r="D192" s="233" t="s">
        <v>357</v>
      </c>
      <c r="E192" s="265" t="s">
        <v>1</v>
      </c>
      <c r="F192" s="266" t="s">
        <v>387</v>
      </c>
      <c r="G192" s="264"/>
      <c r="H192" s="267">
        <v>94.751999999999995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357</v>
      </c>
      <c r="AU192" s="273" t="s">
        <v>215</v>
      </c>
      <c r="AV192" s="14" t="s">
        <v>90</v>
      </c>
      <c r="AW192" s="14" t="s">
        <v>36</v>
      </c>
      <c r="AX192" s="14" t="s">
        <v>81</v>
      </c>
      <c r="AY192" s="273" t="s">
        <v>203</v>
      </c>
    </row>
    <row r="193" s="14" customFormat="1">
      <c r="A193" s="14"/>
      <c r="B193" s="263"/>
      <c r="C193" s="264"/>
      <c r="D193" s="233" t="s">
        <v>357</v>
      </c>
      <c r="E193" s="265" t="s">
        <v>1</v>
      </c>
      <c r="F193" s="266" t="s">
        <v>388</v>
      </c>
      <c r="G193" s="264"/>
      <c r="H193" s="267">
        <v>-2.7599999999999998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357</v>
      </c>
      <c r="AU193" s="273" t="s">
        <v>215</v>
      </c>
      <c r="AV193" s="14" t="s">
        <v>90</v>
      </c>
      <c r="AW193" s="14" t="s">
        <v>36</v>
      </c>
      <c r="AX193" s="14" t="s">
        <v>81</v>
      </c>
      <c r="AY193" s="273" t="s">
        <v>203</v>
      </c>
    </row>
    <row r="194" s="14" customFormat="1">
      <c r="A194" s="14"/>
      <c r="B194" s="263"/>
      <c r="C194" s="264"/>
      <c r="D194" s="233" t="s">
        <v>357</v>
      </c>
      <c r="E194" s="265" t="s">
        <v>1</v>
      </c>
      <c r="F194" s="266" t="s">
        <v>389</v>
      </c>
      <c r="G194" s="264"/>
      <c r="H194" s="267">
        <v>4.5999999999999996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3" t="s">
        <v>357</v>
      </c>
      <c r="AU194" s="273" t="s">
        <v>215</v>
      </c>
      <c r="AV194" s="14" t="s">
        <v>90</v>
      </c>
      <c r="AW194" s="14" t="s">
        <v>36</v>
      </c>
      <c r="AX194" s="14" t="s">
        <v>81</v>
      </c>
      <c r="AY194" s="273" t="s">
        <v>203</v>
      </c>
    </row>
    <row r="195" s="13" customFormat="1">
      <c r="A195" s="13"/>
      <c r="B195" s="253"/>
      <c r="C195" s="254"/>
      <c r="D195" s="233" t="s">
        <v>357</v>
      </c>
      <c r="E195" s="255" t="s">
        <v>1</v>
      </c>
      <c r="F195" s="256" t="s">
        <v>390</v>
      </c>
      <c r="G195" s="254"/>
      <c r="H195" s="255" t="s">
        <v>1</v>
      </c>
      <c r="I195" s="257"/>
      <c r="J195" s="254"/>
      <c r="K195" s="254"/>
      <c r="L195" s="258"/>
      <c r="M195" s="259"/>
      <c r="N195" s="260"/>
      <c r="O195" s="260"/>
      <c r="P195" s="260"/>
      <c r="Q195" s="260"/>
      <c r="R195" s="260"/>
      <c r="S195" s="260"/>
      <c r="T195" s="26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2" t="s">
        <v>357</v>
      </c>
      <c r="AU195" s="262" t="s">
        <v>215</v>
      </c>
      <c r="AV195" s="13" t="s">
        <v>88</v>
      </c>
      <c r="AW195" s="13" t="s">
        <v>36</v>
      </c>
      <c r="AX195" s="13" t="s">
        <v>81</v>
      </c>
      <c r="AY195" s="262" t="s">
        <v>203</v>
      </c>
    </row>
    <row r="196" s="14" customFormat="1">
      <c r="A196" s="14"/>
      <c r="B196" s="263"/>
      <c r="C196" s="264"/>
      <c r="D196" s="233" t="s">
        <v>357</v>
      </c>
      <c r="E196" s="265" t="s">
        <v>1</v>
      </c>
      <c r="F196" s="266" t="s">
        <v>391</v>
      </c>
      <c r="G196" s="264"/>
      <c r="H196" s="267">
        <v>16.146000000000001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357</v>
      </c>
      <c r="AU196" s="273" t="s">
        <v>215</v>
      </c>
      <c r="AV196" s="14" t="s">
        <v>90</v>
      </c>
      <c r="AW196" s="14" t="s">
        <v>36</v>
      </c>
      <c r="AX196" s="14" t="s">
        <v>81</v>
      </c>
      <c r="AY196" s="273" t="s">
        <v>203</v>
      </c>
    </row>
    <row r="197" s="14" customFormat="1">
      <c r="A197" s="14"/>
      <c r="B197" s="263"/>
      <c r="C197" s="264"/>
      <c r="D197" s="233" t="s">
        <v>357</v>
      </c>
      <c r="E197" s="265" t="s">
        <v>1</v>
      </c>
      <c r="F197" s="266" t="s">
        <v>392</v>
      </c>
      <c r="G197" s="264"/>
      <c r="H197" s="267">
        <v>-1.5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357</v>
      </c>
      <c r="AU197" s="273" t="s">
        <v>215</v>
      </c>
      <c r="AV197" s="14" t="s">
        <v>90</v>
      </c>
      <c r="AW197" s="14" t="s">
        <v>36</v>
      </c>
      <c r="AX197" s="14" t="s">
        <v>81</v>
      </c>
      <c r="AY197" s="273" t="s">
        <v>203</v>
      </c>
    </row>
    <row r="198" s="14" customFormat="1">
      <c r="A198" s="14"/>
      <c r="B198" s="263"/>
      <c r="C198" s="264"/>
      <c r="D198" s="233" t="s">
        <v>357</v>
      </c>
      <c r="E198" s="265" t="s">
        <v>1</v>
      </c>
      <c r="F198" s="266" t="s">
        <v>393</v>
      </c>
      <c r="G198" s="264"/>
      <c r="H198" s="267">
        <v>2.5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357</v>
      </c>
      <c r="AU198" s="273" t="s">
        <v>215</v>
      </c>
      <c r="AV198" s="14" t="s">
        <v>90</v>
      </c>
      <c r="AW198" s="14" t="s">
        <v>36</v>
      </c>
      <c r="AX198" s="14" t="s">
        <v>81</v>
      </c>
      <c r="AY198" s="273" t="s">
        <v>203</v>
      </c>
    </row>
    <row r="199" s="14" customFormat="1">
      <c r="A199" s="14"/>
      <c r="B199" s="263"/>
      <c r="C199" s="264"/>
      <c r="D199" s="233" t="s">
        <v>357</v>
      </c>
      <c r="E199" s="265" t="s">
        <v>1</v>
      </c>
      <c r="F199" s="266" t="s">
        <v>394</v>
      </c>
      <c r="G199" s="264"/>
      <c r="H199" s="267">
        <v>8.141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357</v>
      </c>
      <c r="AU199" s="273" t="s">
        <v>215</v>
      </c>
      <c r="AV199" s="14" t="s">
        <v>90</v>
      </c>
      <c r="AW199" s="14" t="s">
        <v>36</v>
      </c>
      <c r="AX199" s="14" t="s">
        <v>81</v>
      </c>
      <c r="AY199" s="273" t="s">
        <v>203</v>
      </c>
    </row>
    <row r="200" s="13" customFormat="1">
      <c r="A200" s="13"/>
      <c r="B200" s="253"/>
      <c r="C200" s="254"/>
      <c r="D200" s="233" t="s">
        <v>357</v>
      </c>
      <c r="E200" s="255" t="s">
        <v>1</v>
      </c>
      <c r="F200" s="256" t="s">
        <v>395</v>
      </c>
      <c r="G200" s="254"/>
      <c r="H200" s="255" t="s">
        <v>1</v>
      </c>
      <c r="I200" s="257"/>
      <c r="J200" s="254"/>
      <c r="K200" s="254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357</v>
      </c>
      <c r="AU200" s="262" t="s">
        <v>215</v>
      </c>
      <c r="AV200" s="13" t="s">
        <v>88</v>
      </c>
      <c r="AW200" s="13" t="s">
        <v>36</v>
      </c>
      <c r="AX200" s="13" t="s">
        <v>81</v>
      </c>
      <c r="AY200" s="262" t="s">
        <v>203</v>
      </c>
    </row>
    <row r="201" s="14" customFormat="1">
      <c r="A201" s="14"/>
      <c r="B201" s="263"/>
      <c r="C201" s="264"/>
      <c r="D201" s="233" t="s">
        <v>357</v>
      </c>
      <c r="E201" s="265" t="s">
        <v>1</v>
      </c>
      <c r="F201" s="266" t="s">
        <v>396</v>
      </c>
      <c r="G201" s="264"/>
      <c r="H201" s="267">
        <v>0.59999999999999998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357</v>
      </c>
      <c r="AU201" s="273" t="s">
        <v>215</v>
      </c>
      <c r="AV201" s="14" t="s">
        <v>90</v>
      </c>
      <c r="AW201" s="14" t="s">
        <v>36</v>
      </c>
      <c r="AX201" s="14" t="s">
        <v>81</v>
      </c>
      <c r="AY201" s="273" t="s">
        <v>203</v>
      </c>
    </row>
    <row r="202" s="13" customFormat="1">
      <c r="A202" s="13"/>
      <c r="B202" s="253"/>
      <c r="C202" s="254"/>
      <c r="D202" s="233" t="s">
        <v>357</v>
      </c>
      <c r="E202" s="255" t="s">
        <v>1</v>
      </c>
      <c r="F202" s="256" t="s">
        <v>397</v>
      </c>
      <c r="G202" s="254"/>
      <c r="H202" s="255" t="s">
        <v>1</v>
      </c>
      <c r="I202" s="257"/>
      <c r="J202" s="254"/>
      <c r="K202" s="254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357</v>
      </c>
      <c r="AU202" s="262" t="s">
        <v>215</v>
      </c>
      <c r="AV202" s="13" t="s">
        <v>88</v>
      </c>
      <c r="AW202" s="13" t="s">
        <v>36</v>
      </c>
      <c r="AX202" s="13" t="s">
        <v>81</v>
      </c>
      <c r="AY202" s="262" t="s">
        <v>203</v>
      </c>
    </row>
    <row r="203" s="14" customFormat="1">
      <c r="A203" s="14"/>
      <c r="B203" s="263"/>
      <c r="C203" s="264"/>
      <c r="D203" s="233" t="s">
        <v>357</v>
      </c>
      <c r="E203" s="265" t="s">
        <v>1</v>
      </c>
      <c r="F203" s="266" t="s">
        <v>398</v>
      </c>
      <c r="G203" s="264"/>
      <c r="H203" s="267">
        <v>0.78000000000000003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357</v>
      </c>
      <c r="AU203" s="273" t="s">
        <v>215</v>
      </c>
      <c r="AV203" s="14" t="s">
        <v>90</v>
      </c>
      <c r="AW203" s="14" t="s">
        <v>36</v>
      </c>
      <c r="AX203" s="14" t="s">
        <v>81</v>
      </c>
      <c r="AY203" s="273" t="s">
        <v>203</v>
      </c>
    </row>
    <row r="204" s="14" customFormat="1">
      <c r="A204" s="14"/>
      <c r="B204" s="263"/>
      <c r="C204" s="264"/>
      <c r="D204" s="233" t="s">
        <v>357</v>
      </c>
      <c r="E204" s="265" t="s">
        <v>1</v>
      </c>
      <c r="F204" s="266" t="s">
        <v>399</v>
      </c>
      <c r="G204" s="264"/>
      <c r="H204" s="267">
        <v>0.32400000000000001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357</v>
      </c>
      <c r="AU204" s="273" t="s">
        <v>215</v>
      </c>
      <c r="AV204" s="14" t="s">
        <v>90</v>
      </c>
      <c r="AW204" s="14" t="s">
        <v>36</v>
      </c>
      <c r="AX204" s="14" t="s">
        <v>81</v>
      </c>
      <c r="AY204" s="273" t="s">
        <v>203</v>
      </c>
    </row>
    <row r="205" s="15" customFormat="1">
      <c r="A205" s="15"/>
      <c r="B205" s="274"/>
      <c r="C205" s="275"/>
      <c r="D205" s="233" t="s">
        <v>357</v>
      </c>
      <c r="E205" s="276" t="s">
        <v>1</v>
      </c>
      <c r="F205" s="277" t="s">
        <v>364</v>
      </c>
      <c r="G205" s="275"/>
      <c r="H205" s="278">
        <v>123.583</v>
      </c>
      <c r="I205" s="279"/>
      <c r="J205" s="275"/>
      <c r="K205" s="275"/>
      <c r="L205" s="280"/>
      <c r="M205" s="281"/>
      <c r="N205" s="282"/>
      <c r="O205" s="282"/>
      <c r="P205" s="282"/>
      <c r="Q205" s="282"/>
      <c r="R205" s="282"/>
      <c r="S205" s="282"/>
      <c r="T205" s="28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4" t="s">
        <v>357</v>
      </c>
      <c r="AU205" s="284" t="s">
        <v>215</v>
      </c>
      <c r="AV205" s="15" t="s">
        <v>215</v>
      </c>
      <c r="AW205" s="15" t="s">
        <v>36</v>
      </c>
      <c r="AX205" s="15" t="s">
        <v>81</v>
      </c>
      <c r="AY205" s="284" t="s">
        <v>203</v>
      </c>
    </row>
    <row r="206" s="14" customFormat="1">
      <c r="A206" s="14"/>
      <c r="B206" s="263"/>
      <c r="C206" s="264"/>
      <c r="D206" s="233" t="s">
        <v>357</v>
      </c>
      <c r="E206" s="265" t="s">
        <v>1</v>
      </c>
      <c r="F206" s="266" t="s">
        <v>400</v>
      </c>
      <c r="G206" s="264"/>
      <c r="H206" s="267">
        <v>-24.716999999999999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357</v>
      </c>
      <c r="AU206" s="273" t="s">
        <v>215</v>
      </c>
      <c r="AV206" s="14" t="s">
        <v>90</v>
      </c>
      <c r="AW206" s="14" t="s">
        <v>36</v>
      </c>
      <c r="AX206" s="14" t="s">
        <v>81</v>
      </c>
      <c r="AY206" s="273" t="s">
        <v>203</v>
      </c>
    </row>
    <row r="207" s="16" customFormat="1">
      <c r="A207" s="16"/>
      <c r="B207" s="285"/>
      <c r="C207" s="286"/>
      <c r="D207" s="233" t="s">
        <v>357</v>
      </c>
      <c r="E207" s="287" t="s">
        <v>1</v>
      </c>
      <c r="F207" s="288" t="s">
        <v>366</v>
      </c>
      <c r="G207" s="286"/>
      <c r="H207" s="289">
        <v>98.866</v>
      </c>
      <c r="I207" s="290"/>
      <c r="J207" s="286"/>
      <c r="K207" s="286"/>
      <c r="L207" s="291"/>
      <c r="M207" s="292"/>
      <c r="N207" s="293"/>
      <c r="O207" s="293"/>
      <c r="P207" s="293"/>
      <c r="Q207" s="293"/>
      <c r="R207" s="293"/>
      <c r="S207" s="293"/>
      <c r="T207" s="29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5" t="s">
        <v>357</v>
      </c>
      <c r="AU207" s="295" t="s">
        <v>215</v>
      </c>
      <c r="AV207" s="16" t="s">
        <v>202</v>
      </c>
      <c r="AW207" s="16" t="s">
        <v>36</v>
      </c>
      <c r="AX207" s="16" t="s">
        <v>88</v>
      </c>
      <c r="AY207" s="295" t="s">
        <v>203</v>
      </c>
    </row>
    <row r="208" s="2" customFormat="1" ht="33" customHeight="1">
      <c r="A208" s="39"/>
      <c r="B208" s="40"/>
      <c r="C208" s="220" t="s">
        <v>224</v>
      </c>
      <c r="D208" s="220" t="s">
        <v>204</v>
      </c>
      <c r="E208" s="221" t="s">
        <v>401</v>
      </c>
      <c r="F208" s="222" t="s">
        <v>402</v>
      </c>
      <c r="G208" s="223" t="s">
        <v>351</v>
      </c>
      <c r="H208" s="224">
        <v>18.536999999999999</v>
      </c>
      <c r="I208" s="225"/>
      <c r="J208" s="226">
        <f>ROUND(I208*H208,2)</f>
        <v>0</v>
      </c>
      <c r="K208" s="222" t="s">
        <v>352</v>
      </c>
      <c r="L208" s="45"/>
      <c r="M208" s="227" t="s">
        <v>1</v>
      </c>
      <c r="N208" s="228" t="s">
        <v>46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202</v>
      </c>
      <c r="AT208" s="231" t="s">
        <v>204</v>
      </c>
      <c r="AU208" s="231" t="s">
        <v>215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202</v>
      </c>
      <c r="BM208" s="231" t="s">
        <v>403</v>
      </c>
    </row>
    <row r="209" s="2" customFormat="1">
      <c r="A209" s="39"/>
      <c r="B209" s="40"/>
      <c r="C209" s="41"/>
      <c r="D209" s="233" t="s">
        <v>209</v>
      </c>
      <c r="E209" s="41"/>
      <c r="F209" s="234" t="s">
        <v>404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209</v>
      </c>
      <c r="AU209" s="18" t="s">
        <v>215</v>
      </c>
    </row>
    <row r="210" s="2" customFormat="1">
      <c r="A210" s="39"/>
      <c r="B210" s="40"/>
      <c r="C210" s="41"/>
      <c r="D210" s="251" t="s">
        <v>355</v>
      </c>
      <c r="E210" s="41"/>
      <c r="F210" s="252" t="s">
        <v>405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355</v>
      </c>
      <c r="AU210" s="18" t="s">
        <v>215</v>
      </c>
    </row>
    <row r="211" s="13" customFormat="1">
      <c r="A211" s="13"/>
      <c r="B211" s="253"/>
      <c r="C211" s="254"/>
      <c r="D211" s="233" t="s">
        <v>357</v>
      </c>
      <c r="E211" s="255" t="s">
        <v>1</v>
      </c>
      <c r="F211" s="256" t="s">
        <v>372</v>
      </c>
      <c r="G211" s="254"/>
      <c r="H211" s="255" t="s">
        <v>1</v>
      </c>
      <c r="I211" s="257"/>
      <c r="J211" s="254"/>
      <c r="K211" s="254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357</v>
      </c>
      <c r="AU211" s="262" t="s">
        <v>215</v>
      </c>
      <c r="AV211" s="13" t="s">
        <v>88</v>
      </c>
      <c r="AW211" s="13" t="s">
        <v>36</v>
      </c>
      <c r="AX211" s="13" t="s">
        <v>81</v>
      </c>
      <c r="AY211" s="262" t="s">
        <v>203</v>
      </c>
    </row>
    <row r="212" s="14" customFormat="1">
      <c r="A212" s="14"/>
      <c r="B212" s="263"/>
      <c r="C212" s="264"/>
      <c r="D212" s="233" t="s">
        <v>357</v>
      </c>
      <c r="E212" s="265" t="s">
        <v>1</v>
      </c>
      <c r="F212" s="266" t="s">
        <v>406</v>
      </c>
      <c r="G212" s="264"/>
      <c r="H212" s="267">
        <v>18.536999999999999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357</v>
      </c>
      <c r="AU212" s="273" t="s">
        <v>215</v>
      </c>
      <c r="AV212" s="14" t="s">
        <v>90</v>
      </c>
      <c r="AW212" s="14" t="s">
        <v>36</v>
      </c>
      <c r="AX212" s="14" t="s">
        <v>81</v>
      </c>
      <c r="AY212" s="273" t="s">
        <v>203</v>
      </c>
    </row>
    <row r="213" s="16" customFormat="1">
      <c r="A213" s="16"/>
      <c r="B213" s="285"/>
      <c r="C213" s="286"/>
      <c r="D213" s="233" t="s">
        <v>357</v>
      </c>
      <c r="E213" s="287" t="s">
        <v>1</v>
      </c>
      <c r="F213" s="288" t="s">
        <v>366</v>
      </c>
      <c r="G213" s="286"/>
      <c r="H213" s="289">
        <v>18.536999999999999</v>
      </c>
      <c r="I213" s="290"/>
      <c r="J213" s="286"/>
      <c r="K213" s="286"/>
      <c r="L213" s="291"/>
      <c r="M213" s="292"/>
      <c r="N213" s="293"/>
      <c r="O213" s="293"/>
      <c r="P213" s="293"/>
      <c r="Q213" s="293"/>
      <c r="R213" s="293"/>
      <c r="S213" s="293"/>
      <c r="T213" s="294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5" t="s">
        <v>357</v>
      </c>
      <c r="AU213" s="295" t="s">
        <v>215</v>
      </c>
      <c r="AV213" s="16" t="s">
        <v>202</v>
      </c>
      <c r="AW213" s="16" t="s">
        <v>36</v>
      </c>
      <c r="AX213" s="16" t="s">
        <v>88</v>
      </c>
      <c r="AY213" s="295" t="s">
        <v>203</v>
      </c>
    </row>
    <row r="214" s="2" customFormat="1" ht="33" customHeight="1">
      <c r="A214" s="39"/>
      <c r="B214" s="40"/>
      <c r="C214" s="220" t="s">
        <v>229</v>
      </c>
      <c r="D214" s="220" t="s">
        <v>204</v>
      </c>
      <c r="E214" s="221" t="s">
        <v>407</v>
      </c>
      <c r="F214" s="222" t="s">
        <v>408</v>
      </c>
      <c r="G214" s="223" t="s">
        <v>351</v>
      </c>
      <c r="H214" s="224">
        <v>6.1790000000000003</v>
      </c>
      <c r="I214" s="225"/>
      <c r="J214" s="226">
        <f>ROUND(I214*H214,2)</f>
        <v>0</v>
      </c>
      <c r="K214" s="222" t="s">
        <v>352</v>
      </c>
      <c r="L214" s="45"/>
      <c r="M214" s="227" t="s">
        <v>1</v>
      </c>
      <c r="N214" s="228" t="s">
        <v>46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202</v>
      </c>
      <c r="AT214" s="231" t="s">
        <v>204</v>
      </c>
      <c r="AU214" s="231" t="s">
        <v>215</v>
      </c>
      <c r="AY214" s="18" t="s">
        <v>203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202</v>
      </c>
      <c r="BM214" s="231" t="s">
        <v>409</v>
      </c>
    </row>
    <row r="215" s="2" customFormat="1">
      <c r="A215" s="39"/>
      <c r="B215" s="40"/>
      <c r="C215" s="41"/>
      <c r="D215" s="233" t="s">
        <v>209</v>
      </c>
      <c r="E215" s="41"/>
      <c r="F215" s="234" t="s">
        <v>410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209</v>
      </c>
      <c r="AU215" s="18" t="s">
        <v>215</v>
      </c>
    </row>
    <row r="216" s="2" customFormat="1">
      <c r="A216" s="39"/>
      <c r="B216" s="40"/>
      <c r="C216" s="41"/>
      <c r="D216" s="251" t="s">
        <v>355</v>
      </c>
      <c r="E216" s="41"/>
      <c r="F216" s="252" t="s">
        <v>411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355</v>
      </c>
      <c r="AU216" s="18" t="s">
        <v>215</v>
      </c>
    </row>
    <row r="217" s="13" customFormat="1">
      <c r="A217" s="13"/>
      <c r="B217" s="253"/>
      <c r="C217" s="254"/>
      <c r="D217" s="233" t="s">
        <v>357</v>
      </c>
      <c r="E217" s="255" t="s">
        <v>1</v>
      </c>
      <c r="F217" s="256" t="s">
        <v>379</v>
      </c>
      <c r="G217" s="254"/>
      <c r="H217" s="255" t="s">
        <v>1</v>
      </c>
      <c r="I217" s="257"/>
      <c r="J217" s="254"/>
      <c r="K217" s="254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357</v>
      </c>
      <c r="AU217" s="262" t="s">
        <v>215</v>
      </c>
      <c r="AV217" s="13" t="s">
        <v>88</v>
      </c>
      <c r="AW217" s="13" t="s">
        <v>36</v>
      </c>
      <c r="AX217" s="13" t="s">
        <v>81</v>
      </c>
      <c r="AY217" s="262" t="s">
        <v>203</v>
      </c>
    </row>
    <row r="218" s="14" customFormat="1">
      <c r="A218" s="14"/>
      <c r="B218" s="263"/>
      <c r="C218" s="264"/>
      <c r="D218" s="233" t="s">
        <v>357</v>
      </c>
      <c r="E218" s="265" t="s">
        <v>1</v>
      </c>
      <c r="F218" s="266" t="s">
        <v>412</v>
      </c>
      <c r="G218" s="264"/>
      <c r="H218" s="267">
        <v>6.1790000000000003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357</v>
      </c>
      <c r="AU218" s="273" t="s">
        <v>215</v>
      </c>
      <c r="AV218" s="14" t="s">
        <v>90</v>
      </c>
      <c r="AW218" s="14" t="s">
        <v>36</v>
      </c>
      <c r="AX218" s="14" t="s">
        <v>81</v>
      </c>
      <c r="AY218" s="273" t="s">
        <v>203</v>
      </c>
    </row>
    <row r="219" s="16" customFormat="1">
      <c r="A219" s="16"/>
      <c r="B219" s="285"/>
      <c r="C219" s="286"/>
      <c r="D219" s="233" t="s">
        <v>357</v>
      </c>
      <c r="E219" s="287" t="s">
        <v>1</v>
      </c>
      <c r="F219" s="288" t="s">
        <v>366</v>
      </c>
      <c r="G219" s="286"/>
      <c r="H219" s="289">
        <v>6.1790000000000003</v>
      </c>
      <c r="I219" s="290"/>
      <c r="J219" s="286"/>
      <c r="K219" s="286"/>
      <c r="L219" s="291"/>
      <c r="M219" s="292"/>
      <c r="N219" s="293"/>
      <c r="O219" s="293"/>
      <c r="P219" s="293"/>
      <c r="Q219" s="293"/>
      <c r="R219" s="293"/>
      <c r="S219" s="293"/>
      <c r="T219" s="29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95" t="s">
        <v>357</v>
      </c>
      <c r="AU219" s="295" t="s">
        <v>215</v>
      </c>
      <c r="AV219" s="16" t="s">
        <v>202</v>
      </c>
      <c r="AW219" s="16" t="s">
        <v>36</v>
      </c>
      <c r="AX219" s="16" t="s">
        <v>88</v>
      </c>
      <c r="AY219" s="295" t="s">
        <v>203</v>
      </c>
    </row>
    <row r="220" s="2" customFormat="1" ht="24.15" customHeight="1">
      <c r="A220" s="39"/>
      <c r="B220" s="40"/>
      <c r="C220" s="220" t="s">
        <v>234</v>
      </c>
      <c r="D220" s="220" t="s">
        <v>204</v>
      </c>
      <c r="E220" s="221" t="s">
        <v>413</v>
      </c>
      <c r="F220" s="222" t="s">
        <v>414</v>
      </c>
      <c r="G220" s="223" t="s">
        <v>415</v>
      </c>
      <c r="H220" s="224">
        <v>5</v>
      </c>
      <c r="I220" s="225"/>
      <c r="J220" s="226">
        <f>ROUND(I220*H220,2)</f>
        <v>0</v>
      </c>
      <c r="K220" s="222" t="s">
        <v>352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202</v>
      </c>
      <c r="AT220" s="231" t="s">
        <v>204</v>
      </c>
      <c r="AU220" s="231" t="s">
        <v>215</v>
      </c>
      <c r="AY220" s="18" t="s">
        <v>203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202</v>
      </c>
      <c r="BM220" s="231" t="s">
        <v>416</v>
      </c>
    </row>
    <row r="221" s="2" customFormat="1">
      <c r="A221" s="39"/>
      <c r="B221" s="40"/>
      <c r="C221" s="41"/>
      <c r="D221" s="233" t="s">
        <v>209</v>
      </c>
      <c r="E221" s="41"/>
      <c r="F221" s="234" t="s">
        <v>417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209</v>
      </c>
      <c r="AU221" s="18" t="s">
        <v>215</v>
      </c>
    </row>
    <row r="222" s="2" customFormat="1">
      <c r="A222" s="39"/>
      <c r="B222" s="40"/>
      <c r="C222" s="41"/>
      <c r="D222" s="251" t="s">
        <v>355</v>
      </c>
      <c r="E222" s="41"/>
      <c r="F222" s="252" t="s">
        <v>418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355</v>
      </c>
      <c r="AU222" s="18" t="s">
        <v>215</v>
      </c>
    </row>
    <row r="223" s="13" customFormat="1">
      <c r="A223" s="13"/>
      <c r="B223" s="253"/>
      <c r="C223" s="254"/>
      <c r="D223" s="233" t="s">
        <v>357</v>
      </c>
      <c r="E223" s="255" t="s">
        <v>1</v>
      </c>
      <c r="F223" s="256" t="s">
        <v>419</v>
      </c>
      <c r="G223" s="254"/>
      <c r="H223" s="255" t="s">
        <v>1</v>
      </c>
      <c r="I223" s="257"/>
      <c r="J223" s="254"/>
      <c r="K223" s="254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357</v>
      </c>
      <c r="AU223" s="262" t="s">
        <v>215</v>
      </c>
      <c r="AV223" s="13" t="s">
        <v>88</v>
      </c>
      <c r="AW223" s="13" t="s">
        <v>36</v>
      </c>
      <c r="AX223" s="13" t="s">
        <v>81</v>
      </c>
      <c r="AY223" s="262" t="s">
        <v>203</v>
      </c>
    </row>
    <row r="224" s="14" customFormat="1">
      <c r="A224" s="14"/>
      <c r="B224" s="263"/>
      <c r="C224" s="264"/>
      <c r="D224" s="233" t="s">
        <v>357</v>
      </c>
      <c r="E224" s="265" t="s">
        <v>1</v>
      </c>
      <c r="F224" s="266" t="s">
        <v>420</v>
      </c>
      <c r="G224" s="264"/>
      <c r="H224" s="267">
        <v>5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357</v>
      </c>
      <c r="AU224" s="273" t="s">
        <v>215</v>
      </c>
      <c r="AV224" s="14" t="s">
        <v>90</v>
      </c>
      <c r="AW224" s="14" t="s">
        <v>36</v>
      </c>
      <c r="AX224" s="14" t="s">
        <v>81</v>
      </c>
      <c r="AY224" s="273" t="s">
        <v>203</v>
      </c>
    </row>
    <row r="225" s="16" customFormat="1">
      <c r="A225" s="16"/>
      <c r="B225" s="285"/>
      <c r="C225" s="286"/>
      <c r="D225" s="233" t="s">
        <v>357</v>
      </c>
      <c r="E225" s="287" t="s">
        <v>1</v>
      </c>
      <c r="F225" s="288" t="s">
        <v>366</v>
      </c>
      <c r="G225" s="286"/>
      <c r="H225" s="289">
        <v>5</v>
      </c>
      <c r="I225" s="290"/>
      <c r="J225" s="286"/>
      <c r="K225" s="286"/>
      <c r="L225" s="291"/>
      <c r="M225" s="292"/>
      <c r="N225" s="293"/>
      <c r="O225" s="293"/>
      <c r="P225" s="293"/>
      <c r="Q225" s="293"/>
      <c r="R225" s="293"/>
      <c r="S225" s="293"/>
      <c r="T225" s="294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95" t="s">
        <v>357</v>
      </c>
      <c r="AU225" s="295" t="s">
        <v>215</v>
      </c>
      <c r="AV225" s="16" t="s">
        <v>202</v>
      </c>
      <c r="AW225" s="16" t="s">
        <v>36</v>
      </c>
      <c r="AX225" s="16" t="s">
        <v>88</v>
      </c>
      <c r="AY225" s="295" t="s">
        <v>203</v>
      </c>
    </row>
    <row r="226" s="11" customFormat="1" ht="20.88" customHeight="1">
      <c r="A226" s="11"/>
      <c r="B226" s="206"/>
      <c r="C226" s="207"/>
      <c r="D226" s="208" t="s">
        <v>80</v>
      </c>
      <c r="E226" s="249" t="s">
        <v>421</v>
      </c>
      <c r="F226" s="249" t="s">
        <v>422</v>
      </c>
      <c r="G226" s="207"/>
      <c r="H226" s="207"/>
      <c r="I226" s="210"/>
      <c r="J226" s="250">
        <f>BK226</f>
        <v>0</v>
      </c>
      <c r="K226" s="207"/>
      <c r="L226" s="212"/>
      <c r="M226" s="213"/>
      <c r="N226" s="214"/>
      <c r="O226" s="214"/>
      <c r="P226" s="215">
        <f>SUM(P227:P258)</f>
        <v>0</v>
      </c>
      <c r="Q226" s="214"/>
      <c r="R226" s="215">
        <f>SUM(R227:R258)</f>
        <v>0</v>
      </c>
      <c r="S226" s="214"/>
      <c r="T226" s="216">
        <f>SUM(T227:T258)</f>
        <v>0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R226" s="217" t="s">
        <v>88</v>
      </c>
      <c r="AT226" s="218" t="s">
        <v>80</v>
      </c>
      <c r="AU226" s="218" t="s">
        <v>90</v>
      </c>
      <c r="AY226" s="217" t="s">
        <v>203</v>
      </c>
      <c r="BK226" s="219">
        <f>SUM(BK227:BK258)</f>
        <v>0</v>
      </c>
    </row>
    <row r="227" s="2" customFormat="1" ht="37.8" customHeight="1">
      <c r="A227" s="39"/>
      <c r="B227" s="40"/>
      <c r="C227" s="220" t="s">
        <v>239</v>
      </c>
      <c r="D227" s="220" t="s">
        <v>204</v>
      </c>
      <c r="E227" s="221" t="s">
        <v>423</v>
      </c>
      <c r="F227" s="222" t="s">
        <v>424</v>
      </c>
      <c r="G227" s="223" t="s">
        <v>351</v>
      </c>
      <c r="H227" s="224">
        <v>80.239999999999995</v>
      </c>
      <c r="I227" s="225"/>
      <c r="J227" s="226">
        <f>ROUND(I227*H227,2)</f>
        <v>0</v>
      </c>
      <c r="K227" s="222" t="s">
        <v>352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202</v>
      </c>
      <c r="AT227" s="231" t="s">
        <v>204</v>
      </c>
      <c r="AU227" s="231" t="s">
        <v>215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202</v>
      </c>
      <c r="BM227" s="231" t="s">
        <v>425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426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215</v>
      </c>
    </row>
    <row r="229" s="2" customFormat="1">
      <c r="A229" s="39"/>
      <c r="B229" s="40"/>
      <c r="C229" s="41"/>
      <c r="D229" s="251" t="s">
        <v>355</v>
      </c>
      <c r="E229" s="41"/>
      <c r="F229" s="252" t="s">
        <v>427</v>
      </c>
      <c r="G229" s="41"/>
      <c r="H229" s="41"/>
      <c r="I229" s="235"/>
      <c r="J229" s="41"/>
      <c r="K229" s="41"/>
      <c r="L229" s="45"/>
      <c r="M229" s="236"/>
      <c r="N229" s="23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355</v>
      </c>
      <c r="AU229" s="18" t="s">
        <v>215</v>
      </c>
    </row>
    <row r="230" s="13" customFormat="1">
      <c r="A230" s="13"/>
      <c r="B230" s="253"/>
      <c r="C230" s="254"/>
      <c r="D230" s="233" t="s">
        <v>357</v>
      </c>
      <c r="E230" s="255" t="s">
        <v>1</v>
      </c>
      <c r="F230" s="256" t="s">
        <v>428</v>
      </c>
      <c r="G230" s="254"/>
      <c r="H230" s="255" t="s">
        <v>1</v>
      </c>
      <c r="I230" s="257"/>
      <c r="J230" s="254"/>
      <c r="K230" s="254"/>
      <c r="L230" s="258"/>
      <c r="M230" s="259"/>
      <c r="N230" s="260"/>
      <c r="O230" s="260"/>
      <c r="P230" s="260"/>
      <c r="Q230" s="260"/>
      <c r="R230" s="260"/>
      <c r="S230" s="260"/>
      <c r="T230" s="261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2" t="s">
        <v>357</v>
      </c>
      <c r="AU230" s="262" t="s">
        <v>215</v>
      </c>
      <c r="AV230" s="13" t="s">
        <v>88</v>
      </c>
      <c r="AW230" s="13" t="s">
        <v>36</v>
      </c>
      <c r="AX230" s="13" t="s">
        <v>81</v>
      </c>
      <c r="AY230" s="262" t="s">
        <v>203</v>
      </c>
    </row>
    <row r="231" s="14" customFormat="1">
      <c r="A231" s="14"/>
      <c r="B231" s="263"/>
      <c r="C231" s="264"/>
      <c r="D231" s="233" t="s">
        <v>357</v>
      </c>
      <c r="E231" s="265" t="s">
        <v>1</v>
      </c>
      <c r="F231" s="266" t="s">
        <v>429</v>
      </c>
      <c r="G231" s="264"/>
      <c r="H231" s="267">
        <v>77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3" t="s">
        <v>357</v>
      </c>
      <c r="AU231" s="273" t="s">
        <v>215</v>
      </c>
      <c r="AV231" s="14" t="s">
        <v>90</v>
      </c>
      <c r="AW231" s="14" t="s">
        <v>36</v>
      </c>
      <c r="AX231" s="14" t="s">
        <v>81</v>
      </c>
      <c r="AY231" s="273" t="s">
        <v>203</v>
      </c>
    </row>
    <row r="232" s="14" customFormat="1">
      <c r="A232" s="14"/>
      <c r="B232" s="263"/>
      <c r="C232" s="264"/>
      <c r="D232" s="233" t="s">
        <v>357</v>
      </c>
      <c r="E232" s="265" t="s">
        <v>1</v>
      </c>
      <c r="F232" s="266" t="s">
        <v>430</v>
      </c>
      <c r="G232" s="264"/>
      <c r="H232" s="267">
        <v>3.2400000000000002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357</v>
      </c>
      <c r="AU232" s="273" t="s">
        <v>215</v>
      </c>
      <c r="AV232" s="14" t="s">
        <v>90</v>
      </c>
      <c r="AW232" s="14" t="s">
        <v>36</v>
      </c>
      <c r="AX232" s="14" t="s">
        <v>81</v>
      </c>
      <c r="AY232" s="273" t="s">
        <v>203</v>
      </c>
    </row>
    <row r="233" s="16" customFormat="1">
      <c r="A233" s="16"/>
      <c r="B233" s="285"/>
      <c r="C233" s="286"/>
      <c r="D233" s="233" t="s">
        <v>357</v>
      </c>
      <c r="E233" s="287" t="s">
        <v>1</v>
      </c>
      <c r="F233" s="288" t="s">
        <v>366</v>
      </c>
      <c r="G233" s="286"/>
      <c r="H233" s="289">
        <v>80.239999999999995</v>
      </c>
      <c r="I233" s="290"/>
      <c r="J233" s="286"/>
      <c r="K233" s="286"/>
      <c r="L233" s="291"/>
      <c r="M233" s="292"/>
      <c r="N233" s="293"/>
      <c r="O233" s="293"/>
      <c r="P233" s="293"/>
      <c r="Q233" s="293"/>
      <c r="R233" s="293"/>
      <c r="S233" s="293"/>
      <c r="T233" s="29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5" t="s">
        <v>357</v>
      </c>
      <c r="AU233" s="295" t="s">
        <v>215</v>
      </c>
      <c r="AV233" s="16" t="s">
        <v>202</v>
      </c>
      <c r="AW233" s="16" t="s">
        <v>36</v>
      </c>
      <c r="AX233" s="16" t="s">
        <v>88</v>
      </c>
      <c r="AY233" s="295" t="s">
        <v>203</v>
      </c>
    </row>
    <row r="234" s="2" customFormat="1" ht="16.5" customHeight="1">
      <c r="A234" s="39"/>
      <c r="B234" s="40"/>
      <c r="C234" s="220" t="s">
        <v>244</v>
      </c>
      <c r="D234" s="220" t="s">
        <v>204</v>
      </c>
      <c r="E234" s="221" t="s">
        <v>431</v>
      </c>
      <c r="F234" s="222" t="s">
        <v>432</v>
      </c>
      <c r="G234" s="223" t="s">
        <v>351</v>
      </c>
      <c r="H234" s="224">
        <v>80.239999999999995</v>
      </c>
      <c r="I234" s="225"/>
      <c r="J234" s="226">
        <f>ROUND(I234*H234,2)</f>
        <v>0</v>
      </c>
      <c r="K234" s="222" t="s">
        <v>352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202</v>
      </c>
      <c r="AT234" s="231" t="s">
        <v>204</v>
      </c>
      <c r="AU234" s="231" t="s">
        <v>215</v>
      </c>
      <c r="AY234" s="18" t="s">
        <v>203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202</v>
      </c>
      <c r="BM234" s="231" t="s">
        <v>433</v>
      </c>
    </row>
    <row r="235" s="2" customFormat="1">
      <c r="A235" s="39"/>
      <c r="B235" s="40"/>
      <c r="C235" s="41"/>
      <c r="D235" s="233" t="s">
        <v>209</v>
      </c>
      <c r="E235" s="41"/>
      <c r="F235" s="234" t="s">
        <v>434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209</v>
      </c>
      <c r="AU235" s="18" t="s">
        <v>215</v>
      </c>
    </row>
    <row r="236" s="2" customFormat="1">
      <c r="A236" s="39"/>
      <c r="B236" s="40"/>
      <c r="C236" s="41"/>
      <c r="D236" s="251" t="s">
        <v>355</v>
      </c>
      <c r="E236" s="41"/>
      <c r="F236" s="252" t="s">
        <v>435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355</v>
      </c>
      <c r="AU236" s="18" t="s">
        <v>215</v>
      </c>
    </row>
    <row r="237" s="2" customFormat="1" ht="24.15" customHeight="1">
      <c r="A237" s="39"/>
      <c r="B237" s="40"/>
      <c r="C237" s="220" t="s">
        <v>249</v>
      </c>
      <c r="D237" s="220" t="s">
        <v>204</v>
      </c>
      <c r="E237" s="221" t="s">
        <v>436</v>
      </c>
      <c r="F237" s="222" t="s">
        <v>437</v>
      </c>
      <c r="G237" s="223" t="s">
        <v>351</v>
      </c>
      <c r="H237" s="224">
        <v>80.239999999999995</v>
      </c>
      <c r="I237" s="225"/>
      <c r="J237" s="226">
        <f>ROUND(I237*H237,2)</f>
        <v>0</v>
      </c>
      <c r="K237" s="222" t="s">
        <v>352</v>
      </c>
      <c r="L237" s="45"/>
      <c r="M237" s="227" t="s">
        <v>1</v>
      </c>
      <c r="N237" s="228" t="s">
        <v>46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202</v>
      </c>
      <c r="AT237" s="231" t="s">
        <v>204</v>
      </c>
      <c r="AU237" s="231" t="s">
        <v>215</v>
      </c>
      <c r="AY237" s="18" t="s">
        <v>203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88</v>
      </c>
      <c r="BK237" s="232">
        <f>ROUND(I237*H237,2)</f>
        <v>0</v>
      </c>
      <c r="BL237" s="18" t="s">
        <v>202</v>
      </c>
      <c r="BM237" s="231" t="s">
        <v>438</v>
      </c>
    </row>
    <row r="238" s="2" customFormat="1">
      <c r="A238" s="39"/>
      <c r="B238" s="40"/>
      <c r="C238" s="41"/>
      <c r="D238" s="233" t="s">
        <v>209</v>
      </c>
      <c r="E238" s="41"/>
      <c r="F238" s="234" t="s">
        <v>439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209</v>
      </c>
      <c r="AU238" s="18" t="s">
        <v>215</v>
      </c>
    </row>
    <row r="239" s="2" customFormat="1">
      <c r="A239" s="39"/>
      <c r="B239" s="40"/>
      <c r="C239" s="41"/>
      <c r="D239" s="251" t="s">
        <v>355</v>
      </c>
      <c r="E239" s="41"/>
      <c r="F239" s="252" t="s">
        <v>440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355</v>
      </c>
      <c r="AU239" s="18" t="s">
        <v>215</v>
      </c>
    </row>
    <row r="240" s="2" customFormat="1" ht="37.8" customHeight="1">
      <c r="A240" s="39"/>
      <c r="B240" s="40"/>
      <c r="C240" s="220" t="s">
        <v>254</v>
      </c>
      <c r="D240" s="220" t="s">
        <v>204</v>
      </c>
      <c r="E240" s="221" t="s">
        <v>423</v>
      </c>
      <c r="F240" s="222" t="s">
        <v>424</v>
      </c>
      <c r="G240" s="223" t="s">
        <v>351</v>
      </c>
      <c r="H240" s="224">
        <v>80.239999999999995</v>
      </c>
      <c r="I240" s="225"/>
      <c r="J240" s="226">
        <f>ROUND(I240*H240,2)</f>
        <v>0</v>
      </c>
      <c r="K240" s="222" t="s">
        <v>352</v>
      </c>
      <c r="L240" s="45"/>
      <c r="M240" s="227" t="s">
        <v>1</v>
      </c>
      <c r="N240" s="228" t="s">
        <v>46</v>
      </c>
      <c r="O240" s="92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202</v>
      </c>
      <c r="AT240" s="231" t="s">
        <v>204</v>
      </c>
      <c r="AU240" s="231" t="s">
        <v>215</v>
      </c>
      <c r="AY240" s="18" t="s">
        <v>203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202</v>
      </c>
      <c r="BM240" s="231" t="s">
        <v>441</v>
      </c>
    </row>
    <row r="241" s="2" customFormat="1">
      <c r="A241" s="39"/>
      <c r="B241" s="40"/>
      <c r="C241" s="41"/>
      <c r="D241" s="233" t="s">
        <v>209</v>
      </c>
      <c r="E241" s="41"/>
      <c r="F241" s="234" t="s">
        <v>426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209</v>
      </c>
      <c r="AU241" s="18" t="s">
        <v>215</v>
      </c>
    </row>
    <row r="242" s="2" customFormat="1">
      <c r="A242" s="39"/>
      <c r="B242" s="40"/>
      <c r="C242" s="41"/>
      <c r="D242" s="251" t="s">
        <v>355</v>
      </c>
      <c r="E242" s="41"/>
      <c r="F242" s="252" t="s">
        <v>427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355</v>
      </c>
      <c r="AU242" s="18" t="s">
        <v>215</v>
      </c>
    </row>
    <row r="243" s="13" customFormat="1">
      <c r="A243" s="13"/>
      <c r="B243" s="253"/>
      <c r="C243" s="254"/>
      <c r="D243" s="233" t="s">
        <v>357</v>
      </c>
      <c r="E243" s="255" t="s">
        <v>1</v>
      </c>
      <c r="F243" s="256" t="s">
        <v>442</v>
      </c>
      <c r="G243" s="254"/>
      <c r="H243" s="255" t="s">
        <v>1</v>
      </c>
      <c r="I243" s="257"/>
      <c r="J243" s="254"/>
      <c r="K243" s="254"/>
      <c r="L243" s="258"/>
      <c r="M243" s="259"/>
      <c r="N243" s="260"/>
      <c r="O243" s="260"/>
      <c r="P243" s="260"/>
      <c r="Q243" s="260"/>
      <c r="R243" s="260"/>
      <c r="S243" s="260"/>
      <c r="T243" s="26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2" t="s">
        <v>357</v>
      </c>
      <c r="AU243" s="262" t="s">
        <v>215</v>
      </c>
      <c r="AV243" s="13" t="s">
        <v>88</v>
      </c>
      <c r="AW243" s="13" t="s">
        <v>36</v>
      </c>
      <c r="AX243" s="13" t="s">
        <v>81</v>
      </c>
      <c r="AY243" s="262" t="s">
        <v>203</v>
      </c>
    </row>
    <row r="244" s="14" customFormat="1">
      <c r="A244" s="14"/>
      <c r="B244" s="263"/>
      <c r="C244" s="264"/>
      <c r="D244" s="233" t="s">
        <v>357</v>
      </c>
      <c r="E244" s="265" t="s">
        <v>1</v>
      </c>
      <c r="F244" s="266" t="s">
        <v>429</v>
      </c>
      <c r="G244" s="264"/>
      <c r="H244" s="267">
        <v>77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357</v>
      </c>
      <c r="AU244" s="273" t="s">
        <v>215</v>
      </c>
      <c r="AV244" s="14" t="s">
        <v>90</v>
      </c>
      <c r="AW244" s="14" t="s">
        <v>36</v>
      </c>
      <c r="AX244" s="14" t="s">
        <v>81</v>
      </c>
      <c r="AY244" s="273" t="s">
        <v>203</v>
      </c>
    </row>
    <row r="245" s="14" customFormat="1">
      <c r="A245" s="14"/>
      <c r="B245" s="263"/>
      <c r="C245" s="264"/>
      <c r="D245" s="233" t="s">
        <v>357</v>
      </c>
      <c r="E245" s="265" t="s">
        <v>1</v>
      </c>
      <c r="F245" s="266" t="s">
        <v>430</v>
      </c>
      <c r="G245" s="264"/>
      <c r="H245" s="267">
        <v>3.2400000000000002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357</v>
      </c>
      <c r="AU245" s="273" t="s">
        <v>215</v>
      </c>
      <c r="AV245" s="14" t="s">
        <v>90</v>
      </c>
      <c r="AW245" s="14" t="s">
        <v>36</v>
      </c>
      <c r="AX245" s="14" t="s">
        <v>81</v>
      </c>
      <c r="AY245" s="273" t="s">
        <v>203</v>
      </c>
    </row>
    <row r="246" s="16" customFormat="1">
      <c r="A246" s="16"/>
      <c r="B246" s="285"/>
      <c r="C246" s="286"/>
      <c r="D246" s="233" t="s">
        <v>357</v>
      </c>
      <c r="E246" s="287" t="s">
        <v>1</v>
      </c>
      <c r="F246" s="288" t="s">
        <v>366</v>
      </c>
      <c r="G246" s="286"/>
      <c r="H246" s="289">
        <v>80.239999999999995</v>
      </c>
      <c r="I246" s="290"/>
      <c r="J246" s="286"/>
      <c r="K246" s="286"/>
      <c r="L246" s="291"/>
      <c r="M246" s="292"/>
      <c r="N246" s="293"/>
      <c r="O246" s="293"/>
      <c r="P246" s="293"/>
      <c r="Q246" s="293"/>
      <c r="R246" s="293"/>
      <c r="S246" s="293"/>
      <c r="T246" s="294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95" t="s">
        <v>357</v>
      </c>
      <c r="AU246" s="295" t="s">
        <v>215</v>
      </c>
      <c r="AV246" s="16" t="s">
        <v>202</v>
      </c>
      <c r="AW246" s="16" t="s">
        <v>36</v>
      </c>
      <c r="AX246" s="16" t="s">
        <v>88</v>
      </c>
      <c r="AY246" s="295" t="s">
        <v>203</v>
      </c>
    </row>
    <row r="247" s="2" customFormat="1" ht="37.8" customHeight="1">
      <c r="A247" s="39"/>
      <c r="B247" s="40"/>
      <c r="C247" s="220" t="s">
        <v>259</v>
      </c>
      <c r="D247" s="220" t="s">
        <v>204</v>
      </c>
      <c r="E247" s="221" t="s">
        <v>443</v>
      </c>
      <c r="F247" s="222" t="s">
        <v>444</v>
      </c>
      <c r="G247" s="223" t="s">
        <v>351</v>
      </c>
      <c r="H247" s="224">
        <v>80.239999999999995</v>
      </c>
      <c r="I247" s="225"/>
      <c r="J247" s="226">
        <f>ROUND(I247*H247,2)</f>
        <v>0</v>
      </c>
      <c r="K247" s="222" t="s">
        <v>352</v>
      </c>
      <c r="L247" s="45"/>
      <c r="M247" s="227" t="s">
        <v>1</v>
      </c>
      <c r="N247" s="228" t="s">
        <v>46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202</v>
      </c>
      <c r="AT247" s="231" t="s">
        <v>204</v>
      </c>
      <c r="AU247" s="231" t="s">
        <v>215</v>
      </c>
      <c r="AY247" s="18" t="s">
        <v>203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202</v>
      </c>
      <c r="BM247" s="231" t="s">
        <v>445</v>
      </c>
    </row>
    <row r="248" s="2" customFormat="1">
      <c r="A248" s="39"/>
      <c r="B248" s="40"/>
      <c r="C248" s="41"/>
      <c r="D248" s="233" t="s">
        <v>209</v>
      </c>
      <c r="E248" s="41"/>
      <c r="F248" s="234" t="s">
        <v>446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209</v>
      </c>
      <c r="AU248" s="18" t="s">
        <v>215</v>
      </c>
    </row>
    <row r="249" s="2" customFormat="1">
      <c r="A249" s="39"/>
      <c r="B249" s="40"/>
      <c r="C249" s="41"/>
      <c r="D249" s="251" t="s">
        <v>355</v>
      </c>
      <c r="E249" s="41"/>
      <c r="F249" s="252" t="s">
        <v>447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355</v>
      </c>
      <c r="AU249" s="18" t="s">
        <v>215</v>
      </c>
    </row>
    <row r="250" s="2" customFormat="1" ht="16.5" customHeight="1">
      <c r="A250" s="39"/>
      <c r="B250" s="40"/>
      <c r="C250" s="220" t="s">
        <v>264</v>
      </c>
      <c r="D250" s="220" t="s">
        <v>204</v>
      </c>
      <c r="E250" s="221" t="s">
        <v>431</v>
      </c>
      <c r="F250" s="222" t="s">
        <v>432</v>
      </c>
      <c r="G250" s="223" t="s">
        <v>351</v>
      </c>
      <c r="H250" s="224">
        <v>80.239999999999995</v>
      </c>
      <c r="I250" s="225"/>
      <c r="J250" s="226">
        <f>ROUND(I250*H250,2)</f>
        <v>0</v>
      </c>
      <c r="K250" s="222" t="s">
        <v>352</v>
      </c>
      <c r="L250" s="45"/>
      <c r="M250" s="227" t="s">
        <v>1</v>
      </c>
      <c r="N250" s="228" t="s">
        <v>46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202</v>
      </c>
      <c r="AT250" s="231" t="s">
        <v>204</v>
      </c>
      <c r="AU250" s="231" t="s">
        <v>215</v>
      </c>
      <c r="AY250" s="18" t="s">
        <v>203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88</v>
      </c>
      <c r="BK250" s="232">
        <f>ROUND(I250*H250,2)</f>
        <v>0</v>
      </c>
      <c r="BL250" s="18" t="s">
        <v>202</v>
      </c>
      <c r="BM250" s="231" t="s">
        <v>448</v>
      </c>
    </row>
    <row r="251" s="2" customFormat="1">
      <c r="A251" s="39"/>
      <c r="B251" s="40"/>
      <c r="C251" s="41"/>
      <c r="D251" s="233" t="s">
        <v>209</v>
      </c>
      <c r="E251" s="41"/>
      <c r="F251" s="234" t="s">
        <v>434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209</v>
      </c>
      <c r="AU251" s="18" t="s">
        <v>215</v>
      </c>
    </row>
    <row r="252" s="2" customFormat="1">
      <c r="A252" s="39"/>
      <c r="B252" s="40"/>
      <c r="C252" s="41"/>
      <c r="D252" s="251" t="s">
        <v>355</v>
      </c>
      <c r="E252" s="41"/>
      <c r="F252" s="252" t="s">
        <v>435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355</v>
      </c>
      <c r="AU252" s="18" t="s">
        <v>215</v>
      </c>
    </row>
    <row r="253" s="2" customFormat="1" ht="24.15" customHeight="1">
      <c r="A253" s="39"/>
      <c r="B253" s="40"/>
      <c r="C253" s="220" t="s">
        <v>269</v>
      </c>
      <c r="D253" s="220" t="s">
        <v>204</v>
      </c>
      <c r="E253" s="221" t="s">
        <v>449</v>
      </c>
      <c r="F253" s="222" t="s">
        <v>450</v>
      </c>
      <c r="G253" s="223" t="s">
        <v>351</v>
      </c>
      <c r="H253" s="224">
        <v>80.239999999999995</v>
      </c>
      <c r="I253" s="225"/>
      <c r="J253" s="226">
        <f>ROUND(I253*H253,2)</f>
        <v>0</v>
      </c>
      <c r="K253" s="222" t="s">
        <v>352</v>
      </c>
      <c r="L253" s="45"/>
      <c r="M253" s="227" t="s">
        <v>1</v>
      </c>
      <c r="N253" s="228" t="s">
        <v>46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202</v>
      </c>
      <c r="AT253" s="231" t="s">
        <v>204</v>
      </c>
      <c r="AU253" s="231" t="s">
        <v>215</v>
      </c>
      <c r="AY253" s="18" t="s">
        <v>203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202</v>
      </c>
      <c r="BM253" s="231" t="s">
        <v>451</v>
      </c>
    </row>
    <row r="254" s="2" customFormat="1">
      <c r="A254" s="39"/>
      <c r="B254" s="40"/>
      <c r="C254" s="41"/>
      <c r="D254" s="233" t="s">
        <v>209</v>
      </c>
      <c r="E254" s="41"/>
      <c r="F254" s="234" t="s">
        <v>452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209</v>
      </c>
      <c r="AU254" s="18" t="s">
        <v>215</v>
      </c>
    </row>
    <row r="255" s="2" customFormat="1">
      <c r="A255" s="39"/>
      <c r="B255" s="40"/>
      <c r="C255" s="41"/>
      <c r="D255" s="251" t="s">
        <v>355</v>
      </c>
      <c r="E255" s="41"/>
      <c r="F255" s="252" t="s">
        <v>453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355</v>
      </c>
      <c r="AU255" s="18" t="s">
        <v>215</v>
      </c>
    </row>
    <row r="256" s="2" customFormat="1" ht="37.8" customHeight="1">
      <c r="A256" s="39"/>
      <c r="B256" s="40"/>
      <c r="C256" s="220" t="s">
        <v>8</v>
      </c>
      <c r="D256" s="220" t="s">
        <v>204</v>
      </c>
      <c r="E256" s="221" t="s">
        <v>443</v>
      </c>
      <c r="F256" s="222" t="s">
        <v>444</v>
      </c>
      <c r="G256" s="223" t="s">
        <v>351</v>
      </c>
      <c r="H256" s="224">
        <v>80.239999999999995</v>
      </c>
      <c r="I256" s="225"/>
      <c r="J256" s="226">
        <f>ROUND(I256*H256,2)</f>
        <v>0</v>
      </c>
      <c r="K256" s="222" t="s">
        <v>352</v>
      </c>
      <c r="L256" s="45"/>
      <c r="M256" s="227" t="s">
        <v>1</v>
      </c>
      <c r="N256" s="228" t="s">
        <v>46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202</v>
      </c>
      <c r="AT256" s="231" t="s">
        <v>204</v>
      </c>
      <c r="AU256" s="231" t="s">
        <v>215</v>
      </c>
      <c r="AY256" s="18" t="s">
        <v>203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202</v>
      </c>
      <c r="BM256" s="231" t="s">
        <v>454</v>
      </c>
    </row>
    <row r="257" s="2" customFormat="1">
      <c r="A257" s="39"/>
      <c r="B257" s="40"/>
      <c r="C257" s="41"/>
      <c r="D257" s="233" t="s">
        <v>209</v>
      </c>
      <c r="E257" s="41"/>
      <c r="F257" s="234" t="s">
        <v>446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209</v>
      </c>
      <c r="AU257" s="18" t="s">
        <v>215</v>
      </c>
    </row>
    <row r="258" s="2" customFormat="1">
      <c r="A258" s="39"/>
      <c r="B258" s="40"/>
      <c r="C258" s="41"/>
      <c r="D258" s="251" t="s">
        <v>355</v>
      </c>
      <c r="E258" s="41"/>
      <c r="F258" s="252" t="s">
        <v>447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355</v>
      </c>
      <c r="AU258" s="18" t="s">
        <v>215</v>
      </c>
    </row>
    <row r="259" s="11" customFormat="1" ht="20.88" customHeight="1">
      <c r="A259" s="11"/>
      <c r="B259" s="206"/>
      <c r="C259" s="207"/>
      <c r="D259" s="208" t="s">
        <v>80</v>
      </c>
      <c r="E259" s="249" t="s">
        <v>455</v>
      </c>
      <c r="F259" s="249" t="s">
        <v>456</v>
      </c>
      <c r="G259" s="207"/>
      <c r="H259" s="207"/>
      <c r="I259" s="210"/>
      <c r="J259" s="250">
        <f>BK259</f>
        <v>0</v>
      </c>
      <c r="K259" s="207"/>
      <c r="L259" s="212"/>
      <c r="M259" s="213"/>
      <c r="N259" s="214"/>
      <c r="O259" s="214"/>
      <c r="P259" s="215">
        <f>SUM(P260:P294)</f>
        <v>0</v>
      </c>
      <c r="Q259" s="214"/>
      <c r="R259" s="215">
        <f>SUM(R260:R294)</f>
        <v>0</v>
      </c>
      <c r="S259" s="214"/>
      <c r="T259" s="216">
        <f>SUM(T260:T294)</f>
        <v>0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R259" s="217" t="s">
        <v>88</v>
      </c>
      <c r="AT259" s="218" t="s">
        <v>80</v>
      </c>
      <c r="AU259" s="218" t="s">
        <v>90</v>
      </c>
      <c r="AY259" s="217" t="s">
        <v>203</v>
      </c>
      <c r="BK259" s="219">
        <f>SUM(BK260:BK294)</f>
        <v>0</v>
      </c>
    </row>
    <row r="260" s="2" customFormat="1" ht="37.8" customHeight="1">
      <c r="A260" s="39"/>
      <c r="B260" s="40"/>
      <c r="C260" s="220" t="s">
        <v>279</v>
      </c>
      <c r="D260" s="220" t="s">
        <v>204</v>
      </c>
      <c r="E260" s="221" t="s">
        <v>457</v>
      </c>
      <c r="F260" s="222" t="s">
        <v>458</v>
      </c>
      <c r="G260" s="223" t="s">
        <v>351</v>
      </c>
      <c r="H260" s="224">
        <v>465.75599999999997</v>
      </c>
      <c r="I260" s="225"/>
      <c r="J260" s="226">
        <f>ROUND(I260*H260,2)</f>
        <v>0</v>
      </c>
      <c r="K260" s="222" t="s">
        <v>352</v>
      </c>
      <c r="L260" s="45"/>
      <c r="M260" s="227" t="s">
        <v>1</v>
      </c>
      <c r="N260" s="228" t="s">
        <v>46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202</v>
      </c>
      <c r="AT260" s="231" t="s">
        <v>204</v>
      </c>
      <c r="AU260" s="231" t="s">
        <v>215</v>
      </c>
      <c r="AY260" s="18" t="s">
        <v>203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202</v>
      </c>
      <c r="BM260" s="231" t="s">
        <v>459</v>
      </c>
    </row>
    <row r="261" s="2" customFormat="1">
      <c r="A261" s="39"/>
      <c r="B261" s="40"/>
      <c r="C261" s="41"/>
      <c r="D261" s="233" t="s">
        <v>209</v>
      </c>
      <c r="E261" s="41"/>
      <c r="F261" s="234" t="s">
        <v>460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209</v>
      </c>
      <c r="AU261" s="18" t="s">
        <v>215</v>
      </c>
    </row>
    <row r="262" s="2" customFormat="1">
      <c r="A262" s="39"/>
      <c r="B262" s="40"/>
      <c r="C262" s="41"/>
      <c r="D262" s="251" t="s">
        <v>355</v>
      </c>
      <c r="E262" s="41"/>
      <c r="F262" s="252" t="s">
        <v>461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355</v>
      </c>
      <c r="AU262" s="18" t="s">
        <v>215</v>
      </c>
    </row>
    <row r="263" s="14" customFormat="1">
      <c r="A263" s="14"/>
      <c r="B263" s="263"/>
      <c r="C263" s="264"/>
      <c r="D263" s="233" t="s">
        <v>357</v>
      </c>
      <c r="E263" s="265" t="s">
        <v>1</v>
      </c>
      <c r="F263" s="266" t="s">
        <v>462</v>
      </c>
      <c r="G263" s="264"/>
      <c r="H263" s="267">
        <v>446.88499999999999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357</v>
      </c>
      <c r="AU263" s="273" t="s">
        <v>215</v>
      </c>
      <c r="AV263" s="14" t="s">
        <v>90</v>
      </c>
      <c r="AW263" s="14" t="s">
        <v>36</v>
      </c>
      <c r="AX263" s="14" t="s">
        <v>81</v>
      </c>
      <c r="AY263" s="273" t="s">
        <v>203</v>
      </c>
    </row>
    <row r="264" s="14" customFormat="1">
      <c r="A264" s="14"/>
      <c r="B264" s="263"/>
      <c r="C264" s="264"/>
      <c r="D264" s="233" t="s">
        <v>357</v>
      </c>
      <c r="E264" s="265" t="s">
        <v>1</v>
      </c>
      <c r="F264" s="266" t="s">
        <v>463</v>
      </c>
      <c r="G264" s="264"/>
      <c r="H264" s="267">
        <v>98.866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357</v>
      </c>
      <c r="AU264" s="273" t="s">
        <v>215</v>
      </c>
      <c r="AV264" s="14" t="s">
        <v>90</v>
      </c>
      <c r="AW264" s="14" t="s">
        <v>36</v>
      </c>
      <c r="AX264" s="14" t="s">
        <v>81</v>
      </c>
      <c r="AY264" s="273" t="s">
        <v>203</v>
      </c>
    </row>
    <row r="265" s="14" customFormat="1">
      <c r="A265" s="14"/>
      <c r="B265" s="263"/>
      <c r="C265" s="264"/>
      <c r="D265" s="233" t="s">
        <v>357</v>
      </c>
      <c r="E265" s="265" t="s">
        <v>1</v>
      </c>
      <c r="F265" s="266" t="s">
        <v>464</v>
      </c>
      <c r="G265" s="264"/>
      <c r="H265" s="267">
        <v>0.245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357</v>
      </c>
      <c r="AU265" s="273" t="s">
        <v>215</v>
      </c>
      <c r="AV265" s="14" t="s">
        <v>90</v>
      </c>
      <c r="AW265" s="14" t="s">
        <v>36</v>
      </c>
      <c r="AX265" s="14" t="s">
        <v>81</v>
      </c>
      <c r="AY265" s="273" t="s">
        <v>203</v>
      </c>
    </row>
    <row r="266" s="14" customFormat="1">
      <c r="A266" s="14"/>
      <c r="B266" s="263"/>
      <c r="C266" s="264"/>
      <c r="D266" s="233" t="s">
        <v>357</v>
      </c>
      <c r="E266" s="265" t="s">
        <v>1</v>
      </c>
      <c r="F266" s="266" t="s">
        <v>465</v>
      </c>
      <c r="G266" s="264"/>
      <c r="H266" s="267">
        <v>-3.2400000000000002</v>
      </c>
      <c r="I266" s="268"/>
      <c r="J266" s="264"/>
      <c r="K266" s="264"/>
      <c r="L266" s="269"/>
      <c r="M266" s="270"/>
      <c r="N266" s="271"/>
      <c r="O266" s="271"/>
      <c r="P266" s="271"/>
      <c r="Q266" s="271"/>
      <c r="R266" s="271"/>
      <c r="S266" s="271"/>
      <c r="T266" s="27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3" t="s">
        <v>357</v>
      </c>
      <c r="AU266" s="273" t="s">
        <v>215</v>
      </c>
      <c r="AV266" s="14" t="s">
        <v>90</v>
      </c>
      <c r="AW266" s="14" t="s">
        <v>36</v>
      </c>
      <c r="AX266" s="14" t="s">
        <v>81</v>
      </c>
      <c r="AY266" s="273" t="s">
        <v>203</v>
      </c>
    </row>
    <row r="267" s="14" customFormat="1">
      <c r="A267" s="14"/>
      <c r="B267" s="263"/>
      <c r="C267" s="264"/>
      <c r="D267" s="233" t="s">
        <v>357</v>
      </c>
      <c r="E267" s="265" t="s">
        <v>1</v>
      </c>
      <c r="F267" s="266" t="s">
        <v>466</v>
      </c>
      <c r="G267" s="264"/>
      <c r="H267" s="267">
        <v>-77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357</v>
      </c>
      <c r="AU267" s="273" t="s">
        <v>215</v>
      </c>
      <c r="AV267" s="14" t="s">
        <v>90</v>
      </c>
      <c r="AW267" s="14" t="s">
        <v>36</v>
      </c>
      <c r="AX267" s="14" t="s">
        <v>81</v>
      </c>
      <c r="AY267" s="273" t="s">
        <v>203</v>
      </c>
    </row>
    <row r="268" s="16" customFormat="1">
      <c r="A268" s="16"/>
      <c r="B268" s="285"/>
      <c r="C268" s="286"/>
      <c r="D268" s="233" t="s">
        <v>357</v>
      </c>
      <c r="E268" s="287" t="s">
        <v>1</v>
      </c>
      <c r="F268" s="288" t="s">
        <v>366</v>
      </c>
      <c r="G268" s="286"/>
      <c r="H268" s="289">
        <v>465.75599999999997</v>
      </c>
      <c r="I268" s="290"/>
      <c r="J268" s="286"/>
      <c r="K268" s="286"/>
      <c r="L268" s="291"/>
      <c r="M268" s="292"/>
      <c r="N268" s="293"/>
      <c r="O268" s="293"/>
      <c r="P268" s="293"/>
      <c r="Q268" s="293"/>
      <c r="R268" s="293"/>
      <c r="S268" s="293"/>
      <c r="T268" s="294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95" t="s">
        <v>357</v>
      </c>
      <c r="AU268" s="295" t="s">
        <v>215</v>
      </c>
      <c r="AV268" s="16" t="s">
        <v>202</v>
      </c>
      <c r="AW268" s="16" t="s">
        <v>36</v>
      </c>
      <c r="AX268" s="16" t="s">
        <v>88</v>
      </c>
      <c r="AY268" s="295" t="s">
        <v>203</v>
      </c>
    </row>
    <row r="269" s="2" customFormat="1" ht="37.8" customHeight="1">
      <c r="A269" s="39"/>
      <c r="B269" s="40"/>
      <c r="C269" s="220" t="s">
        <v>284</v>
      </c>
      <c r="D269" s="220" t="s">
        <v>204</v>
      </c>
      <c r="E269" s="221" t="s">
        <v>467</v>
      </c>
      <c r="F269" s="222" t="s">
        <v>468</v>
      </c>
      <c r="G269" s="223" t="s">
        <v>351</v>
      </c>
      <c r="H269" s="224">
        <v>1863.0239999999999</v>
      </c>
      <c r="I269" s="225"/>
      <c r="J269" s="226">
        <f>ROUND(I269*H269,2)</f>
        <v>0</v>
      </c>
      <c r="K269" s="222" t="s">
        <v>352</v>
      </c>
      <c r="L269" s="45"/>
      <c r="M269" s="227" t="s">
        <v>1</v>
      </c>
      <c r="N269" s="228" t="s">
        <v>46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202</v>
      </c>
      <c r="AT269" s="231" t="s">
        <v>204</v>
      </c>
      <c r="AU269" s="231" t="s">
        <v>215</v>
      </c>
      <c r="AY269" s="18" t="s">
        <v>203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202</v>
      </c>
      <c r="BM269" s="231" t="s">
        <v>469</v>
      </c>
    </row>
    <row r="270" s="2" customFormat="1">
      <c r="A270" s="39"/>
      <c r="B270" s="40"/>
      <c r="C270" s="41"/>
      <c r="D270" s="233" t="s">
        <v>209</v>
      </c>
      <c r="E270" s="41"/>
      <c r="F270" s="234" t="s">
        <v>470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209</v>
      </c>
      <c r="AU270" s="18" t="s">
        <v>215</v>
      </c>
    </row>
    <row r="271" s="2" customFormat="1">
      <c r="A271" s="39"/>
      <c r="B271" s="40"/>
      <c r="C271" s="41"/>
      <c r="D271" s="251" t="s">
        <v>355</v>
      </c>
      <c r="E271" s="41"/>
      <c r="F271" s="252" t="s">
        <v>471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355</v>
      </c>
      <c r="AU271" s="18" t="s">
        <v>215</v>
      </c>
    </row>
    <row r="272" s="14" customFormat="1">
      <c r="A272" s="14"/>
      <c r="B272" s="263"/>
      <c r="C272" s="264"/>
      <c r="D272" s="233" t="s">
        <v>357</v>
      </c>
      <c r="E272" s="265" t="s">
        <v>1</v>
      </c>
      <c r="F272" s="266" t="s">
        <v>472</v>
      </c>
      <c r="G272" s="264"/>
      <c r="H272" s="267">
        <v>1863.0239999999999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357</v>
      </c>
      <c r="AU272" s="273" t="s">
        <v>215</v>
      </c>
      <c r="AV272" s="14" t="s">
        <v>90</v>
      </c>
      <c r="AW272" s="14" t="s">
        <v>36</v>
      </c>
      <c r="AX272" s="14" t="s">
        <v>81</v>
      </c>
      <c r="AY272" s="273" t="s">
        <v>203</v>
      </c>
    </row>
    <row r="273" s="16" customFormat="1">
      <c r="A273" s="16"/>
      <c r="B273" s="285"/>
      <c r="C273" s="286"/>
      <c r="D273" s="233" t="s">
        <v>357</v>
      </c>
      <c r="E273" s="287" t="s">
        <v>1</v>
      </c>
      <c r="F273" s="288" t="s">
        <v>366</v>
      </c>
      <c r="G273" s="286"/>
      <c r="H273" s="289">
        <v>1863.0239999999999</v>
      </c>
      <c r="I273" s="290"/>
      <c r="J273" s="286"/>
      <c r="K273" s="286"/>
      <c r="L273" s="291"/>
      <c r="M273" s="292"/>
      <c r="N273" s="293"/>
      <c r="O273" s="293"/>
      <c r="P273" s="293"/>
      <c r="Q273" s="293"/>
      <c r="R273" s="293"/>
      <c r="S273" s="293"/>
      <c r="T273" s="294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5" t="s">
        <v>357</v>
      </c>
      <c r="AU273" s="295" t="s">
        <v>215</v>
      </c>
      <c r="AV273" s="16" t="s">
        <v>202</v>
      </c>
      <c r="AW273" s="16" t="s">
        <v>36</v>
      </c>
      <c r="AX273" s="16" t="s">
        <v>88</v>
      </c>
      <c r="AY273" s="295" t="s">
        <v>203</v>
      </c>
    </row>
    <row r="274" s="2" customFormat="1" ht="37.8" customHeight="1">
      <c r="A274" s="39"/>
      <c r="B274" s="40"/>
      <c r="C274" s="220" t="s">
        <v>473</v>
      </c>
      <c r="D274" s="220" t="s">
        <v>204</v>
      </c>
      <c r="E274" s="221" t="s">
        <v>474</v>
      </c>
      <c r="F274" s="222" t="s">
        <v>475</v>
      </c>
      <c r="G274" s="223" t="s">
        <v>351</v>
      </c>
      <c r="H274" s="224">
        <v>56.197000000000003</v>
      </c>
      <c r="I274" s="225"/>
      <c r="J274" s="226">
        <f>ROUND(I274*H274,2)</f>
        <v>0</v>
      </c>
      <c r="K274" s="222" t="s">
        <v>352</v>
      </c>
      <c r="L274" s="45"/>
      <c r="M274" s="227" t="s">
        <v>1</v>
      </c>
      <c r="N274" s="228" t="s">
        <v>46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202</v>
      </c>
      <c r="AT274" s="231" t="s">
        <v>204</v>
      </c>
      <c r="AU274" s="231" t="s">
        <v>215</v>
      </c>
      <c r="AY274" s="18" t="s">
        <v>203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202</v>
      </c>
      <c r="BM274" s="231" t="s">
        <v>476</v>
      </c>
    </row>
    <row r="275" s="2" customFormat="1">
      <c r="A275" s="39"/>
      <c r="B275" s="40"/>
      <c r="C275" s="41"/>
      <c r="D275" s="233" t="s">
        <v>209</v>
      </c>
      <c r="E275" s="41"/>
      <c r="F275" s="234" t="s">
        <v>477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209</v>
      </c>
      <c r="AU275" s="18" t="s">
        <v>215</v>
      </c>
    </row>
    <row r="276" s="2" customFormat="1">
      <c r="A276" s="39"/>
      <c r="B276" s="40"/>
      <c r="C276" s="41"/>
      <c r="D276" s="251" t="s">
        <v>355</v>
      </c>
      <c r="E276" s="41"/>
      <c r="F276" s="252" t="s">
        <v>478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355</v>
      </c>
      <c r="AU276" s="18" t="s">
        <v>215</v>
      </c>
    </row>
    <row r="277" s="14" customFormat="1">
      <c r="A277" s="14"/>
      <c r="B277" s="263"/>
      <c r="C277" s="264"/>
      <c r="D277" s="233" t="s">
        <v>357</v>
      </c>
      <c r="E277" s="265" t="s">
        <v>1</v>
      </c>
      <c r="F277" s="266" t="s">
        <v>479</v>
      </c>
      <c r="G277" s="264"/>
      <c r="H277" s="267">
        <v>83.790999999999997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3" t="s">
        <v>357</v>
      </c>
      <c r="AU277" s="273" t="s">
        <v>215</v>
      </c>
      <c r="AV277" s="14" t="s">
        <v>90</v>
      </c>
      <c r="AW277" s="14" t="s">
        <v>36</v>
      </c>
      <c r="AX277" s="14" t="s">
        <v>81</v>
      </c>
      <c r="AY277" s="273" t="s">
        <v>203</v>
      </c>
    </row>
    <row r="278" s="14" customFormat="1">
      <c r="A278" s="14"/>
      <c r="B278" s="263"/>
      <c r="C278" s="264"/>
      <c r="D278" s="233" t="s">
        <v>357</v>
      </c>
      <c r="E278" s="265" t="s">
        <v>1</v>
      </c>
      <c r="F278" s="266" t="s">
        <v>480</v>
      </c>
      <c r="G278" s="264"/>
      <c r="H278" s="267">
        <v>27.93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357</v>
      </c>
      <c r="AU278" s="273" t="s">
        <v>215</v>
      </c>
      <c r="AV278" s="14" t="s">
        <v>90</v>
      </c>
      <c r="AW278" s="14" t="s">
        <v>36</v>
      </c>
      <c r="AX278" s="14" t="s">
        <v>81</v>
      </c>
      <c r="AY278" s="273" t="s">
        <v>203</v>
      </c>
    </row>
    <row r="279" s="14" customFormat="1">
      <c r="A279" s="14"/>
      <c r="B279" s="263"/>
      <c r="C279" s="264"/>
      <c r="D279" s="233" t="s">
        <v>357</v>
      </c>
      <c r="E279" s="265" t="s">
        <v>1</v>
      </c>
      <c r="F279" s="266" t="s">
        <v>481</v>
      </c>
      <c r="G279" s="264"/>
      <c r="H279" s="267">
        <v>18.536999999999999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3" t="s">
        <v>357</v>
      </c>
      <c r="AU279" s="273" t="s">
        <v>215</v>
      </c>
      <c r="AV279" s="14" t="s">
        <v>90</v>
      </c>
      <c r="AW279" s="14" t="s">
        <v>36</v>
      </c>
      <c r="AX279" s="14" t="s">
        <v>81</v>
      </c>
      <c r="AY279" s="273" t="s">
        <v>203</v>
      </c>
    </row>
    <row r="280" s="14" customFormat="1">
      <c r="A280" s="14"/>
      <c r="B280" s="263"/>
      <c r="C280" s="264"/>
      <c r="D280" s="233" t="s">
        <v>357</v>
      </c>
      <c r="E280" s="265" t="s">
        <v>1</v>
      </c>
      <c r="F280" s="266" t="s">
        <v>482</v>
      </c>
      <c r="G280" s="264"/>
      <c r="H280" s="267">
        <v>6.1790000000000003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357</v>
      </c>
      <c r="AU280" s="273" t="s">
        <v>215</v>
      </c>
      <c r="AV280" s="14" t="s">
        <v>90</v>
      </c>
      <c r="AW280" s="14" t="s">
        <v>36</v>
      </c>
      <c r="AX280" s="14" t="s">
        <v>81</v>
      </c>
      <c r="AY280" s="273" t="s">
        <v>203</v>
      </c>
    </row>
    <row r="281" s="14" customFormat="1">
      <c r="A281" s="14"/>
      <c r="B281" s="263"/>
      <c r="C281" s="264"/>
      <c r="D281" s="233" t="s">
        <v>357</v>
      </c>
      <c r="E281" s="265" t="s">
        <v>1</v>
      </c>
      <c r="F281" s="266" t="s">
        <v>465</v>
      </c>
      <c r="G281" s="264"/>
      <c r="H281" s="267">
        <v>-3.2400000000000002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3" t="s">
        <v>357</v>
      </c>
      <c r="AU281" s="273" t="s">
        <v>215</v>
      </c>
      <c r="AV281" s="14" t="s">
        <v>90</v>
      </c>
      <c r="AW281" s="14" t="s">
        <v>36</v>
      </c>
      <c r="AX281" s="14" t="s">
        <v>81</v>
      </c>
      <c r="AY281" s="273" t="s">
        <v>203</v>
      </c>
    </row>
    <row r="282" s="14" customFormat="1">
      <c r="A282" s="14"/>
      <c r="B282" s="263"/>
      <c r="C282" s="264"/>
      <c r="D282" s="233" t="s">
        <v>357</v>
      </c>
      <c r="E282" s="265" t="s">
        <v>1</v>
      </c>
      <c r="F282" s="266" t="s">
        <v>466</v>
      </c>
      <c r="G282" s="264"/>
      <c r="H282" s="267">
        <v>-77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357</v>
      </c>
      <c r="AU282" s="273" t="s">
        <v>215</v>
      </c>
      <c r="AV282" s="14" t="s">
        <v>90</v>
      </c>
      <c r="AW282" s="14" t="s">
        <v>36</v>
      </c>
      <c r="AX282" s="14" t="s">
        <v>81</v>
      </c>
      <c r="AY282" s="273" t="s">
        <v>203</v>
      </c>
    </row>
    <row r="283" s="16" customFormat="1">
      <c r="A283" s="16"/>
      <c r="B283" s="285"/>
      <c r="C283" s="286"/>
      <c r="D283" s="233" t="s">
        <v>357</v>
      </c>
      <c r="E283" s="287" t="s">
        <v>1</v>
      </c>
      <c r="F283" s="288" t="s">
        <v>366</v>
      </c>
      <c r="G283" s="286"/>
      <c r="H283" s="289">
        <v>56.197000000000003</v>
      </c>
      <c r="I283" s="290"/>
      <c r="J283" s="286"/>
      <c r="K283" s="286"/>
      <c r="L283" s="291"/>
      <c r="M283" s="292"/>
      <c r="N283" s="293"/>
      <c r="O283" s="293"/>
      <c r="P283" s="293"/>
      <c r="Q283" s="293"/>
      <c r="R283" s="293"/>
      <c r="S283" s="293"/>
      <c r="T283" s="29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95" t="s">
        <v>357</v>
      </c>
      <c r="AU283" s="295" t="s">
        <v>215</v>
      </c>
      <c r="AV283" s="16" t="s">
        <v>202</v>
      </c>
      <c r="AW283" s="16" t="s">
        <v>36</v>
      </c>
      <c r="AX283" s="16" t="s">
        <v>88</v>
      </c>
      <c r="AY283" s="295" t="s">
        <v>203</v>
      </c>
    </row>
    <row r="284" s="2" customFormat="1" ht="37.8" customHeight="1">
      <c r="A284" s="39"/>
      <c r="B284" s="40"/>
      <c r="C284" s="220" t="s">
        <v>483</v>
      </c>
      <c r="D284" s="220" t="s">
        <v>204</v>
      </c>
      <c r="E284" s="221" t="s">
        <v>484</v>
      </c>
      <c r="F284" s="222" t="s">
        <v>485</v>
      </c>
      <c r="G284" s="223" t="s">
        <v>351</v>
      </c>
      <c r="H284" s="224">
        <v>224.78800000000001</v>
      </c>
      <c r="I284" s="225"/>
      <c r="J284" s="226">
        <f>ROUND(I284*H284,2)</f>
        <v>0</v>
      </c>
      <c r="K284" s="222" t="s">
        <v>352</v>
      </c>
      <c r="L284" s="45"/>
      <c r="M284" s="227" t="s">
        <v>1</v>
      </c>
      <c r="N284" s="228" t="s">
        <v>46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202</v>
      </c>
      <c r="AT284" s="231" t="s">
        <v>204</v>
      </c>
      <c r="AU284" s="231" t="s">
        <v>215</v>
      </c>
      <c r="AY284" s="18" t="s">
        <v>203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202</v>
      </c>
      <c r="BM284" s="231" t="s">
        <v>486</v>
      </c>
    </row>
    <row r="285" s="2" customFormat="1">
      <c r="A285" s="39"/>
      <c r="B285" s="40"/>
      <c r="C285" s="41"/>
      <c r="D285" s="233" t="s">
        <v>209</v>
      </c>
      <c r="E285" s="41"/>
      <c r="F285" s="234" t="s">
        <v>487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209</v>
      </c>
      <c r="AU285" s="18" t="s">
        <v>215</v>
      </c>
    </row>
    <row r="286" s="2" customFormat="1">
      <c r="A286" s="39"/>
      <c r="B286" s="40"/>
      <c r="C286" s="41"/>
      <c r="D286" s="251" t="s">
        <v>355</v>
      </c>
      <c r="E286" s="41"/>
      <c r="F286" s="252" t="s">
        <v>488</v>
      </c>
      <c r="G286" s="41"/>
      <c r="H286" s="41"/>
      <c r="I286" s="235"/>
      <c r="J286" s="41"/>
      <c r="K286" s="41"/>
      <c r="L286" s="45"/>
      <c r="M286" s="236"/>
      <c r="N286" s="23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355</v>
      </c>
      <c r="AU286" s="18" t="s">
        <v>215</v>
      </c>
    </row>
    <row r="287" s="14" customFormat="1">
      <c r="A287" s="14"/>
      <c r="B287" s="263"/>
      <c r="C287" s="264"/>
      <c r="D287" s="233" t="s">
        <v>357</v>
      </c>
      <c r="E287" s="265" t="s">
        <v>1</v>
      </c>
      <c r="F287" s="266" t="s">
        <v>489</v>
      </c>
      <c r="G287" s="264"/>
      <c r="H287" s="267">
        <v>224.78800000000001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357</v>
      </c>
      <c r="AU287" s="273" t="s">
        <v>215</v>
      </c>
      <c r="AV287" s="14" t="s">
        <v>90</v>
      </c>
      <c r="AW287" s="14" t="s">
        <v>36</v>
      </c>
      <c r="AX287" s="14" t="s">
        <v>81</v>
      </c>
      <c r="AY287" s="273" t="s">
        <v>203</v>
      </c>
    </row>
    <row r="288" s="16" customFormat="1">
      <c r="A288" s="16"/>
      <c r="B288" s="285"/>
      <c r="C288" s="286"/>
      <c r="D288" s="233" t="s">
        <v>357</v>
      </c>
      <c r="E288" s="287" t="s">
        <v>1</v>
      </c>
      <c r="F288" s="288" t="s">
        <v>366</v>
      </c>
      <c r="G288" s="286"/>
      <c r="H288" s="289">
        <v>224.78800000000001</v>
      </c>
      <c r="I288" s="290"/>
      <c r="J288" s="286"/>
      <c r="K288" s="286"/>
      <c r="L288" s="291"/>
      <c r="M288" s="292"/>
      <c r="N288" s="293"/>
      <c r="O288" s="293"/>
      <c r="P288" s="293"/>
      <c r="Q288" s="293"/>
      <c r="R288" s="293"/>
      <c r="S288" s="293"/>
      <c r="T288" s="29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95" t="s">
        <v>357</v>
      </c>
      <c r="AU288" s="295" t="s">
        <v>215</v>
      </c>
      <c r="AV288" s="16" t="s">
        <v>202</v>
      </c>
      <c r="AW288" s="16" t="s">
        <v>36</v>
      </c>
      <c r="AX288" s="16" t="s">
        <v>88</v>
      </c>
      <c r="AY288" s="295" t="s">
        <v>203</v>
      </c>
    </row>
    <row r="289" s="2" customFormat="1" ht="33" customHeight="1">
      <c r="A289" s="39"/>
      <c r="B289" s="40"/>
      <c r="C289" s="220" t="s">
        <v>490</v>
      </c>
      <c r="D289" s="220" t="s">
        <v>204</v>
      </c>
      <c r="E289" s="221" t="s">
        <v>491</v>
      </c>
      <c r="F289" s="222" t="s">
        <v>492</v>
      </c>
      <c r="G289" s="223" t="s">
        <v>493</v>
      </c>
      <c r="H289" s="224">
        <v>1450.143</v>
      </c>
      <c r="I289" s="225"/>
      <c r="J289" s="226">
        <f>ROUND(I289*H289,2)</f>
        <v>0</v>
      </c>
      <c r="K289" s="222" t="s">
        <v>352</v>
      </c>
      <c r="L289" s="45"/>
      <c r="M289" s="227" t="s">
        <v>1</v>
      </c>
      <c r="N289" s="228" t="s">
        <v>46</v>
      </c>
      <c r="O289" s="92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202</v>
      </c>
      <c r="AT289" s="231" t="s">
        <v>204</v>
      </c>
      <c r="AU289" s="231" t="s">
        <v>215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202</v>
      </c>
      <c r="BM289" s="231" t="s">
        <v>494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495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215</v>
      </c>
    </row>
    <row r="291" s="2" customFormat="1">
      <c r="A291" s="39"/>
      <c r="B291" s="40"/>
      <c r="C291" s="41"/>
      <c r="D291" s="251" t="s">
        <v>355</v>
      </c>
      <c r="E291" s="41"/>
      <c r="F291" s="252" t="s">
        <v>496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355</v>
      </c>
      <c r="AU291" s="18" t="s">
        <v>215</v>
      </c>
    </row>
    <row r="292" s="14" customFormat="1">
      <c r="A292" s="14"/>
      <c r="B292" s="263"/>
      <c r="C292" s="264"/>
      <c r="D292" s="233" t="s">
        <v>357</v>
      </c>
      <c r="E292" s="265" t="s">
        <v>1</v>
      </c>
      <c r="F292" s="266" t="s">
        <v>497</v>
      </c>
      <c r="G292" s="264"/>
      <c r="H292" s="267">
        <v>978.08799999999997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357</v>
      </c>
      <c r="AU292" s="273" t="s">
        <v>215</v>
      </c>
      <c r="AV292" s="14" t="s">
        <v>90</v>
      </c>
      <c r="AW292" s="14" t="s">
        <v>36</v>
      </c>
      <c r="AX292" s="14" t="s">
        <v>81</v>
      </c>
      <c r="AY292" s="273" t="s">
        <v>203</v>
      </c>
    </row>
    <row r="293" s="14" customFormat="1">
      <c r="A293" s="14"/>
      <c r="B293" s="263"/>
      <c r="C293" s="264"/>
      <c r="D293" s="233" t="s">
        <v>357</v>
      </c>
      <c r="E293" s="265" t="s">
        <v>1</v>
      </c>
      <c r="F293" s="266" t="s">
        <v>498</v>
      </c>
      <c r="G293" s="264"/>
      <c r="H293" s="267">
        <v>472.05500000000001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3" t="s">
        <v>357</v>
      </c>
      <c r="AU293" s="273" t="s">
        <v>215</v>
      </c>
      <c r="AV293" s="14" t="s">
        <v>90</v>
      </c>
      <c r="AW293" s="14" t="s">
        <v>36</v>
      </c>
      <c r="AX293" s="14" t="s">
        <v>81</v>
      </c>
      <c r="AY293" s="273" t="s">
        <v>203</v>
      </c>
    </row>
    <row r="294" s="16" customFormat="1">
      <c r="A294" s="16"/>
      <c r="B294" s="285"/>
      <c r="C294" s="286"/>
      <c r="D294" s="233" t="s">
        <v>357</v>
      </c>
      <c r="E294" s="287" t="s">
        <v>1</v>
      </c>
      <c r="F294" s="288" t="s">
        <v>366</v>
      </c>
      <c r="G294" s="286"/>
      <c r="H294" s="289">
        <v>1450.143</v>
      </c>
      <c r="I294" s="290"/>
      <c r="J294" s="286"/>
      <c r="K294" s="286"/>
      <c r="L294" s="291"/>
      <c r="M294" s="292"/>
      <c r="N294" s="293"/>
      <c r="O294" s="293"/>
      <c r="P294" s="293"/>
      <c r="Q294" s="293"/>
      <c r="R294" s="293"/>
      <c r="S294" s="293"/>
      <c r="T294" s="294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95" t="s">
        <v>357</v>
      </c>
      <c r="AU294" s="295" t="s">
        <v>215</v>
      </c>
      <c r="AV294" s="16" t="s">
        <v>202</v>
      </c>
      <c r="AW294" s="16" t="s">
        <v>36</v>
      </c>
      <c r="AX294" s="16" t="s">
        <v>88</v>
      </c>
      <c r="AY294" s="295" t="s">
        <v>203</v>
      </c>
    </row>
    <row r="295" s="11" customFormat="1" ht="20.88" customHeight="1">
      <c r="A295" s="11"/>
      <c r="B295" s="206"/>
      <c r="C295" s="207"/>
      <c r="D295" s="208" t="s">
        <v>80</v>
      </c>
      <c r="E295" s="249" t="s">
        <v>284</v>
      </c>
      <c r="F295" s="249" t="s">
        <v>499</v>
      </c>
      <c r="G295" s="207"/>
      <c r="H295" s="207"/>
      <c r="I295" s="210"/>
      <c r="J295" s="250">
        <f>BK295</f>
        <v>0</v>
      </c>
      <c r="K295" s="207"/>
      <c r="L295" s="212"/>
      <c r="M295" s="213"/>
      <c r="N295" s="214"/>
      <c r="O295" s="214"/>
      <c r="P295" s="215">
        <f>SUM(P296:P315)</f>
        <v>0</v>
      </c>
      <c r="Q295" s="214"/>
      <c r="R295" s="215">
        <f>SUM(R296:R315)</f>
        <v>0</v>
      </c>
      <c r="S295" s="214"/>
      <c r="T295" s="216">
        <f>SUM(T296:T315)</f>
        <v>0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R295" s="217" t="s">
        <v>88</v>
      </c>
      <c r="AT295" s="218" t="s">
        <v>80</v>
      </c>
      <c r="AU295" s="218" t="s">
        <v>90</v>
      </c>
      <c r="AY295" s="217" t="s">
        <v>203</v>
      </c>
      <c r="BK295" s="219">
        <f>SUM(BK296:BK315)</f>
        <v>0</v>
      </c>
    </row>
    <row r="296" s="2" customFormat="1" ht="24.15" customHeight="1">
      <c r="A296" s="39"/>
      <c r="B296" s="40"/>
      <c r="C296" s="220" t="s">
        <v>7</v>
      </c>
      <c r="D296" s="220" t="s">
        <v>204</v>
      </c>
      <c r="E296" s="221" t="s">
        <v>500</v>
      </c>
      <c r="F296" s="222" t="s">
        <v>501</v>
      </c>
      <c r="G296" s="223" t="s">
        <v>351</v>
      </c>
      <c r="H296" s="224">
        <v>6.4800000000000004</v>
      </c>
      <c r="I296" s="225"/>
      <c r="J296" s="226">
        <f>ROUND(I296*H296,2)</f>
        <v>0</v>
      </c>
      <c r="K296" s="222" t="s">
        <v>352</v>
      </c>
      <c r="L296" s="45"/>
      <c r="M296" s="227" t="s">
        <v>1</v>
      </c>
      <c r="N296" s="228" t="s">
        <v>46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202</v>
      </c>
      <c r="AT296" s="231" t="s">
        <v>204</v>
      </c>
      <c r="AU296" s="231" t="s">
        <v>215</v>
      </c>
      <c r="AY296" s="18" t="s">
        <v>203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88</v>
      </c>
      <c r="BK296" s="232">
        <f>ROUND(I296*H296,2)</f>
        <v>0</v>
      </c>
      <c r="BL296" s="18" t="s">
        <v>202</v>
      </c>
      <c r="BM296" s="231" t="s">
        <v>502</v>
      </c>
    </row>
    <row r="297" s="2" customFormat="1">
      <c r="A297" s="39"/>
      <c r="B297" s="40"/>
      <c r="C297" s="41"/>
      <c r="D297" s="233" t="s">
        <v>209</v>
      </c>
      <c r="E297" s="41"/>
      <c r="F297" s="234" t="s">
        <v>503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209</v>
      </c>
      <c r="AU297" s="18" t="s">
        <v>215</v>
      </c>
    </row>
    <row r="298" s="2" customFormat="1">
      <c r="A298" s="39"/>
      <c r="B298" s="40"/>
      <c r="C298" s="41"/>
      <c r="D298" s="251" t="s">
        <v>355</v>
      </c>
      <c r="E298" s="41"/>
      <c r="F298" s="252" t="s">
        <v>504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355</v>
      </c>
      <c r="AU298" s="18" t="s">
        <v>215</v>
      </c>
    </row>
    <row r="299" s="13" customFormat="1">
      <c r="A299" s="13"/>
      <c r="B299" s="253"/>
      <c r="C299" s="254"/>
      <c r="D299" s="233" t="s">
        <v>357</v>
      </c>
      <c r="E299" s="255" t="s">
        <v>1</v>
      </c>
      <c r="F299" s="256" t="s">
        <v>358</v>
      </c>
      <c r="G299" s="254"/>
      <c r="H299" s="255" t="s">
        <v>1</v>
      </c>
      <c r="I299" s="257"/>
      <c r="J299" s="254"/>
      <c r="K299" s="254"/>
      <c r="L299" s="258"/>
      <c r="M299" s="259"/>
      <c r="N299" s="260"/>
      <c r="O299" s="260"/>
      <c r="P299" s="260"/>
      <c r="Q299" s="260"/>
      <c r="R299" s="260"/>
      <c r="S299" s="260"/>
      <c r="T299" s="26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2" t="s">
        <v>357</v>
      </c>
      <c r="AU299" s="262" t="s">
        <v>215</v>
      </c>
      <c r="AV299" s="13" t="s">
        <v>88</v>
      </c>
      <c r="AW299" s="13" t="s">
        <v>36</v>
      </c>
      <c r="AX299" s="13" t="s">
        <v>81</v>
      </c>
      <c r="AY299" s="262" t="s">
        <v>203</v>
      </c>
    </row>
    <row r="300" s="13" customFormat="1">
      <c r="A300" s="13"/>
      <c r="B300" s="253"/>
      <c r="C300" s="254"/>
      <c r="D300" s="233" t="s">
        <v>357</v>
      </c>
      <c r="E300" s="255" t="s">
        <v>1</v>
      </c>
      <c r="F300" s="256" t="s">
        <v>505</v>
      </c>
      <c r="G300" s="254"/>
      <c r="H300" s="255" t="s">
        <v>1</v>
      </c>
      <c r="I300" s="257"/>
      <c r="J300" s="254"/>
      <c r="K300" s="254"/>
      <c r="L300" s="258"/>
      <c r="M300" s="259"/>
      <c r="N300" s="260"/>
      <c r="O300" s="260"/>
      <c r="P300" s="260"/>
      <c r="Q300" s="260"/>
      <c r="R300" s="260"/>
      <c r="S300" s="260"/>
      <c r="T300" s="26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2" t="s">
        <v>357</v>
      </c>
      <c r="AU300" s="262" t="s">
        <v>215</v>
      </c>
      <c r="AV300" s="13" t="s">
        <v>88</v>
      </c>
      <c r="AW300" s="13" t="s">
        <v>36</v>
      </c>
      <c r="AX300" s="13" t="s">
        <v>81</v>
      </c>
      <c r="AY300" s="262" t="s">
        <v>203</v>
      </c>
    </row>
    <row r="301" s="14" customFormat="1">
      <c r="A301" s="14"/>
      <c r="B301" s="263"/>
      <c r="C301" s="264"/>
      <c r="D301" s="233" t="s">
        <v>357</v>
      </c>
      <c r="E301" s="265" t="s">
        <v>1</v>
      </c>
      <c r="F301" s="266" t="s">
        <v>363</v>
      </c>
      <c r="G301" s="264"/>
      <c r="H301" s="267">
        <v>8.6059999999999999</v>
      </c>
      <c r="I301" s="268"/>
      <c r="J301" s="264"/>
      <c r="K301" s="264"/>
      <c r="L301" s="269"/>
      <c r="M301" s="270"/>
      <c r="N301" s="271"/>
      <c r="O301" s="271"/>
      <c r="P301" s="271"/>
      <c r="Q301" s="271"/>
      <c r="R301" s="271"/>
      <c r="S301" s="271"/>
      <c r="T301" s="27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3" t="s">
        <v>357</v>
      </c>
      <c r="AU301" s="273" t="s">
        <v>215</v>
      </c>
      <c r="AV301" s="14" t="s">
        <v>90</v>
      </c>
      <c r="AW301" s="14" t="s">
        <v>36</v>
      </c>
      <c r="AX301" s="14" t="s">
        <v>81</v>
      </c>
      <c r="AY301" s="273" t="s">
        <v>203</v>
      </c>
    </row>
    <row r="302" s="14" customFormat="1">
      <c r="A302" s="14"/>
      <c r="B302" s="263"/>
      <c r="C302" s="264"/>
      <c r="D302" s="233" t="s">
        <v>357</v>
      </c>
      <c r="E302" s="265" t="s">
        <v>1</v>
      </c>
      <c r="F302" s="266" t="s">
        <v>506</v>
      </c>
      <c r="G302" s="264"/>
      <c r="H302" s="267">
        <v>-2.1259999999999999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3" t="s">
        <v>357</v>
      </c>
      <c r="AU302" s="273" t="s">
        <v>215</v>
      </c>
      <c r="AV302" s="14" t="s">
        <v>90</v>
      </c>
      <c r="AW302" s="14" t="s">
        <v>36</v>
      </c>
      <c r="AX302" s="14" t="s">
        <v>81</v>
      </c>
      <c r="AY302" s="273" t="s">
        <v>203</v>
      </c>
    </row>
    <row r="303" s="16" customFormat="1">
      <c r="A303" s="16"/>
      <c r="B303" s="285"/>
      <c r="C303" s="286"/>
      <c r="D303" s="233" t="s">
        <v>357</v>
      </c>
      <c r="E303" s="287" t="s">
        <v>1</v>
      </c>
      <c r="F303" s="288" t="s">
        <v>366</v>
      </c>
      <c r="G303" s="286"/>
      <c r="H303" s="289">
        <v>6.4800000000000004</v>
      </c>
      <c r="I303" s="290"/>
      <c r="J303" s="286"/>
      <c r="K303" s="286"/>
      <c r="L303" s="291"/>
      <c r="M303" s="292"/>
      <c r="N303" s="293"/>
      <c r="O303" s="293"/>
      <c r="P303" s="293"/>
      <c r="Q303" s="293"/>
      <c r="R303" s="293"/>
      <c r="S303" s="293"/>
      <c r="T303" s="294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95" t="s">
        <v>357</v>
      </c>
      <c r="AU303" s="295" t="s">
        <v>215</v>
      </c>
      <c r="AV303" s="16" t="s">
        <v>202</v>
      </c>
      <c r="AW303" s="16" t="s">
        <v>36</v>
      </c>
      <c r="AX303" s="16" t="s">
        <v>88</v>
      </c>
      <c r="AY303" s="295" t="s">
        <v>203</v>
      </c>
    </row>
    <row r="304" s="2" customFormat="1" ht="24.15" customHeight="1">
      <c r="A304" s="39"/>
      <c r="B304" s="40"/>
      <c r="C304" s="220" t="s">
        <v>507</v>
      </c>
      <c r="D304" s="220" t="s">
        <v>204</v>
      </c>
      <c r="E304" s="221" t="s">
        <v>508</v>
      </c>
      <c r="F304" s="222" t="s">
        <v>509</v>
      </c>
      <c r="G304" s="223" t="s">
        <v>351</v>
      </c>
      <c r="H304" s="224">
        <v>154</v>
      </c>
      <c r="I304" s="225"/>
      <c r="J304" s="226">
        <f>ROUND(I304*H304,2)</f>
        <v>0</v>
      </c>
      <c r="K304" s="222" t="s">
        <v>352</v>
      </c>
      <c r="L304" s="45"/>
      <c r="M304" s="227" t="s">
        <v>1</v>
      </c>
      <c r="N304" s="228" t="s">
        <v>46</v>
      </c>
      <c r="O304" s="92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202</v>
      </c>
      <c r="AT304" s="231" t="s">
        <v>204</v>
      </c>
      <c r="AU304" s="231" t="s">
        <v>215</v>
      </c>
      <c r="AY304" s="18" t="s">
        <v>203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88</v>
      </c>
      <c r="BK304" s="232">
        <f>ROUND(I304*H304,2)</f>
        <v>0</v>
      </c>
      <c r="BL304" s="18" t="s">
        <v>202</v>
      </c>
      <c r="BM304" s="231" t="s">
        <v>510</v>
      </c>
    </row>
    <row r="305" s="2" customFormat="1">
      <c r="A305" s="39"/>
      <c r="B305" s="40"/>
      <c r="C305" s="41"/>
      <c r="D305" s="233" t="s">
        <v>209</v>
      </c>
      <c r="E305" s="41"/>
      <c r="F305" s="234" t="s">
        <v>511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209</v>
      </c>
      <c r="AU305" s="18" t="s">
        <v>215</v>
      </c>
    </row>
    <row r="306" s="2" customFormat="1">
      <c r="A306" s="39"/>
      <c r="B306" s="40"/>
      <c r="C306" s="41"/>
      <c r="D306" s="251" t="s">
        <v>355</v>
      </c>
      <c r="E306" s="41"/>
      <c r="F306" s="252" t="s">
        <v>512</v>
      </c>
      <c r="G306" s="41"/>
      <c r="H306" s="41"/>
      <c r="I306" s="235"/>
      <c r="J306" s="41"/>
      <c r="K306" s="41"/>
      <c r="L306" s="45"/>
      <c r="M306" s="236"/>
      <c r="N306" s="23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355</v>
      </c>
      <c r="AU306" s="18" t="s">
        <v>215</v>
      </c>
    </row>
    <row r="307" s="13" customFormat="1">
      <c r="A307" s="13"/>
      <c r="B307" s="253"/>
      <c r="C307" s="254"/>
      <c r="D307" s="233" t="s">
        <v>357</v>
      </c>
      <c r="E307" s="255" t="s">
        <v>1</v>
      </c>
      <c r="F307" s="256" t="s">
        <v>513</v>
      </c>
      <c r="G307" s="254"/>
      <c r="H307" s="255" t="s">
        <v>1</v>
      </c>
      <c r="I307" s="257"/>
      <c r="J307" s="254"/>
      <c r="K307" s="254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357</v>
      </c>
      <c r="AU307" s="262" t="s">
        <v>215</v>
      </c>
      <c r="AV307" s="13" t="s">
        <v>88</v>
      </c>
      <c r="AW307" s="13" t="s">
        <v>36</v>
      </c>
      <c r="AX307" s="13" t="s">
        <v>81</v>
      </c>
      <c r="AY307" s="262" t="s">
        <v>203</v>
      </c>
    </row>
    <row r="308" s="14" customFormat="1">
      <c r="A308" s="14"/>
      <c r="B308" s="263"/>
      <c r="C308" s="264"/>
      <c r="D308" s="233" t="s">
        <v>357</v>
      </c>
      <c r="E308" s="265" t="s">
        <v>1</v>
      </c>
      <c r="F308" s="266" t="s">
        <v>514</v>
      </c>
      <c r="G308" s="264"/>
      <c r="H308" s="267">
        <v>154</v>
      </c>
      <c r="I308" s="268"/>
      <c r="J308" s="264"/>
      <c r="K308" s="264"/>
      <c r="L308" s="269"/>
      <c r="M308" s="270"/>
      <c r="N308" s="271"/>
      <c r="O308" s="271"/>
      <c r="P308" s="271"/>
      <c r="Q308" s="271"/>
      <c r="R308" s="271"/>
      <c r="S308" s="271"/>
      <c r="T308" s="27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3" t="s">
        <v>357</v>
      </c>
      <c r="AU308" s="273" t="s">
        <v>215</v>
      </c>
      <c r="AV308" s="14" t="s">
        <v>90</v>
      </c>
      <c r="AW308" s="14" t="s">
        <v>36</v>
      </c>
      <c r="AX308" s="14" t="s">
        <v>81</v>
      </c>
      <c r="AY308" s="273" t="s">
        <v>203</v>
      </c>
    </row>
    <row r="309" s="16" customFormat="1">
      <c r="A309" s="16"/>
      <c r="B309" s="285"/>
      <c r="C309" s="286"/>
      <c r="D309" s="233" t="s">
        <v>357</v>
      </c>
      <c r="E309" s="287" t="s">
        <v>1</v>
      </c>
      <c r="F309" s="288" t="s">
        <v>366</v>
      </c>
      <c r="G309" s="286"/>
      <c r="H309" s="289">
        <v>154</v>
      </c>
      <c r="I309" s="290"/>
      <c r="J309" s="286"/>
      <c r="K309" s="286"/>
      <c r="L309" s="291"/>
      <c r="M309" s="292"/>
      <c r="N309" s="293"/>
      <c r="O309" s="293"/>
      <c r="P309" s="293"/>
      <c r="Q309" s="293"/>
      <c r="R309" s="293"/>
      <c r="S309" s="293"/>
      <c r="T309" s="294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95" t="s">
        <v>357</v>
      </c>
      <c r="AU309" s="295" t="s">
        <v>215</v>
      </c>
      <c r="AV309" s="16" t="s">
        <v>202</v>
      </c>
      <c r="AW309" s="16" t="s">
        <v>36</v>
      </c>
      <c r="AX309" s="16" t="s">
        <v>88</v>
      </c>
      <c r="AY309" s="295" t="s">
        <v>203</v>
      </c>
    </row>
    <row r="310" s="2" customFormat="1" ht="24.15" customHeight="1">
      <c r="A310" s="39"/>
      <c r="B310" s="40"/>
      <c r="C310" s="220" t="s">
        <v>515</v>
      </c>
      <c r="D310" s="220" t="s">
        <v>204</v>
      </c>
      <c r="E310" s="221" t="s">
        <v>516</v>
      </c>
      <c r="F310" s="222" t="s">
        <v>517</v>
      </c>
      <c r="G310" s="223" t="s">
        <v>290</v>
      </c>
      <c r="H310" s="224">
        <v>416.37799999999999</v>
      </c>
      <c r="I310" s="225"/>
      <c r="J310" s="226">
        <f>ROUND(I310*H310,2)</f>
        <v>0</v>
      </c>
      <c r="K310" s="222" t="s">
        <v>352</v>
      </c>
      <c r="L310" s="45"/>
      <c r="M310" s="227" t="s">
        <v>1</v>
      </c>
      <c r="N310" s="228" t="s">
        <v>46</v>
      </c>
      <c r="O310" s="92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202</v>
      </c>
      <c r="AT310" s="231" t="s">
        <v>204</v>
      </c>
      <c r="AU310" s="231" t="s">
        <v>215</v>
      </c>
      <c r="AY310" s="18" t="s">
        <v>203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202</v>
      </c>
      <c r="BM310" s="231" t="s">
        <v>518</v>
      </c>
    </row>
    <row r="311" s="2" customFormat="1">
      <c r="A311" s="39"/>
      <c r="B311" s="40"/>
      <c r="C311" s="41"/>
      <c r="D311" s="233" t="s">
        <v>209</v>
      </c>
      <c r="E311" s="41"/>
      <c r="F311" s="234" t="s">
        <v>519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209</v>
      </c>
      <c r="AU311" s="18" t="s">
        <v>215</v>
      </c>
    </row>
    <row r="312" s="2" customFormat="1">
      <c r="A312" s="39"/>
      <c r="B312" s="40"/>
      <c r="C312" s="41"/>
      <c r="D312" s="251" t="s">
        <v>355</v>
      </c>
      <c r="E312" s="41"/>
      <c r="F312" s="252" t="s">
        <v>520</v>
      </c>
      <c r="G312" s="41"/>
      <c r="H312" s="41"/>
      <c r="I312" s="235"/>
      <c r="J312" s="41"/>
      <c r="K312" s="41"/>
      <c r="L312" s="45"/>
      <c r="M312" s="236"/>
      <c r="N312" s="23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355</v>
      </c>
      <c r="AU312" s="18" t="s">
        <v>215</v>
      </c>
    </row>
    <row r="313" s="13" customFormat="1">
      <c r="A313" s="13"/>
      <c r="B313" s="253"/>
      <c r="C313" s="254"/>
      <c r="D313" s="233" t="s">
        <v>357</v>
      </c>
      <c r="E313" s="255" t="s">
        <v>1</v>
      </c>
      <c r="F313" s="256" t="s">
        <v>358</v>
      </c>
      <c r="G313" s="254"/>
      <c r="H313" s="255" t="s">
        <v>1</v>
      </c>
      <c r="I313" s="257"/>
      <c r="J313" s="254"/>
      <c r="K313" s="254"/>
      <c r="L313" s="258"/>
      <c r="M313" s="259"/>
      <c r="N313" s="260"/>
      <c r="O313" s="260"/>
      <c r="P313" s="260"/>
      <c r="Q313" s="260"/>
      <c r="R313" s="260"/>
      <c r="S313" s="260"/>
      <c r="T313" s="26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2" t="s">
        <v>357</v>
      </c>
      <c r="AU313" s="262" t="s">
        <v>215</v>
      </c>
      <c r="AV313" s="13" t="s">
        <v>88</v>
      </c>
      <c r="AW313" s="13" t="s">
        <v>36</v>
      </c>
      <c r="AX313" s="13" t="s">
        <v>81</v>
      </c>
      <c r="AY313" s="262" t="s">
        <v>203</v>
      </c>
    </row>
    <row r="314" s="14" customFormat="1">
      <c r="A314" s="14"/>
      <c r="B314" s="263"/>
      <c r="C314" s="264"/>
      <c r="D314" s="233" t="s">
        <v>357</v>
      </c>
      <c r="E314" s="265" t="s">
        <v>1</v>
      </c>
      <c r="F314" s="266" t="s">
        <v>521</v>
      </c>
      <c r="G314" s="264"/>
      <c r="H314" s="267">
        <v>416.37799999999999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357</v>
      </c>
      <c r="AU314" s="273" t="s">
        <v>215</v>
      </c>
      <c r="AV314" s="14" t="s">
        <v>90</v>
      </c>
      <c r="AW314" s="14" t="s">
        <v>36</v>
      </c>
      <c r="AX314" s="14" t="s">
        <v>81</v>
      </c>
      <c r="AY314" s="273" t="s">
        <v>203</v>
      </c>
    </row>
    <row r="315" s="16" customFormat="1">
      <c r="A315" s="16"/>
      <c r="B315" s="285"/>
      <c r="C315" s="286"/>
      <c r="D315" s="233" t="s">
        <v>357</v>
      </c>
      <c r="E315" s="287" t="s">
        <v>1</v>
      </c>
      <c r="F315" s="288" t="s">
        <v>366</v>
      </c>
      <c r="G315" s="286"/>
      <c r="H315" s="289">
        <v>416.37799999999999</v>
      </c>
      <c r="I315" s="290"/>
      <c r="J315" s="286"/>
      <c r="K315" s="286"/>
      <c r="L315" s="291"/>
      <c r="M315" s="292"/>
      <c r="N315" s="293"/>
      <c r="O315" s="293"/>
      <c r="P315" s="293"/>
      <c r="Q315" s="293"/>
      <c r="R315" s="293"/>
      <c r="S315" s="293"/>
      <c r="T315" s="294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95" t="s">
        <v>357</v>
      </c>
      <c r="AU315" s="295" t="s">
        <v>215</v>
      </c>
      <c r="AV315" s="16" t="s">
        <v>202</v>
      </c>
      <c r="AW315" s="16" t="s">
        <v>36</v>
      </c>
      <c r="AX315" s="16" t="s">
        <v>88</v>
      </c>
      <c r="AY315" s="295" t="s">
        <v>203</v>
      </c>
    </row>
    <row r="316" s="11" customFormat="1" ht="22.8" customHeight="1">
      <c r="A316" s="11"/>
      <c r="B316" s="206"/>
      <c r="C316" s="207"/>
      <c r="D316" s="208" t="s">
        <v>80</v>
      </c>
      <c r="E316" s="249" t="s">
        <v>90</v>
      </c>
      <c r="F316" s="249" t="s">
        <v>522</v>
      </c>
      <c r="G316" s="207"/>
      <c r="H316" s="207"/>
      <c r="I316" s="210"/>
      <c r="J316" s="250">
        <f>BK316</f>
        <v>0</v>
      </c>
      <c r="K316" s="207"/>
      <c r="L316" s="212"/>
      <c r="M316" s="213"/>
      <c r="N316" s="214"/>
      <c r="O316" s="214"/>
      <c r="P316" s="215">
        <f>P317+P333</f>
        <v>0</v>
      </c>
      <c r="Q316" s="214"/>
      <c r="R316" s="215">
        <f>R317+R333</f>
        <v>488.37091009000011</v>
      </c>
      <c r="S316" s="214"/>
      <c r="T316" s="216">
        <f>T317+T333</f>
        <v>0</v>
      </c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R316" s="217" t="s">
        <v>88</v>
      </c>
      <c r="AT316" s="218" t="s">
        <v>80</v>
      </c>
      <c r="AU316" s="218" t="s">
        <v>88</v>
      </c>
      <c r="AY316" s="217" t="s">
        <v>203</v>
      </c>
      <c r="BK316" s="219">
        <f>BK317+BK333</f>
        <v>0</v>
      </c>
    </row>
    <row r="317" s="11" customFormat="1" ht="20.88" customHeight="1">
      <c r="A317" s="11"/>
      <c r="B317" s="206"/>
      <c r="C317" s="207"/>
      <c r="D317" s="208" t="s">
        <v>80</v>
      </c>
      <c r="E317" s="249" t="s">
        <v>7</v>
      </c>
      <c r="F317" s="249" t="s">
        <v>523</v>
      </c>
      <c r="G317" s="207"/>
      <c r="H317" s="207"/>
      <c r="I317" s="210"/>
      <c r="J317" s="250">
        <f>BK317</f>
        <v>0</v>
      </c>
      <c r="K317" s="207"/>
      <c r="L317" s="212"/>
      <c r="M317" s="213"/>
      <c r="N317" s="214"/>
      <c r="O317" s="214"/>
      <c r="P317" s="215">
        <f>SUM(P318:P332)</f>
        <v>0</v>
      </c>
      <c r="Q317" s="214"/>
      <c r="R317" s="215">
        <f>SUM(R318:R332)</f>
        <v>0.088200000000000001</v>
      </c>
      <c r="S317" s="214"/>
      <c r="T317" s="216">
        <f>SUM(T318:T332)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217" t="s">
        <v>88</v>
      </c>
      <c r="AT317" s="218" t="s">
        <v>80</v>
      </c>
      <c r="AU317" s="218" t="s">
        <v>90</v>
      </c>
      <c r="AY317" s="217" t="s">
        <v>203</v>
      </c>
      <c r="BK317" s="219">
        <f>SUM(BK318:BK332)</f>
        <v>0</v>
      </c>
    </row>
    <row r="318" s="2" customFormat="1" ht="37.8" customHeight="1">
      <c r="A318" s="39"/>
      <c r="B318" s="40"/>
      <c r="C318" s="220" t="s">
        <v>524</v>
      </c>
      <c r="D318" s="220" t="s">
        <v>204</v>
      </c>
      <c r="E318" s="221" t="s">
        <v>525</v>
      </c>
      <c r="F318" s="222" t="s">
        <v>526</v>
      </c>
      <c r="G318" s="223" t="s">
        <v>415</v>
      </c>
      <c r="H318" s="224">
        <v>64</v>
      </c>
      <c r="I318" s="225"/>
      <c r="J318" s="226">
        <f>ROUND(I318*H318,2)</f>
        <v>0</v>
      </c>
      <c r="K318" s="222" t="s">
        <v>352</v>
      </c>
      <c r="L318" s="45"/>
      <c r="M318" s="227" t="s">
        <v>1</v>
      </c>
      <c r="N318" s="228" t="s">
        <v>46</v>
      </c>
      <c r="O318" s="92"/>
      <c r="P318" s="229">
        <f>O318*H318</f>
        <v>0</v>
      </c>
      <c r="Q318" s="229">
        <v>0.00050000000000000001</v>
      </c>
      <c r="R318" s="229">
        <f>Q318*H318</f>
        <v>0.032000000000000001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202</v>
      </c>
      <c r="AT318" s="231" t="s">
        <v>204</v>
      </c>
      <c r="AU318" s="231" t="s">
        <v>215</v>
      </c>
      <c r="AY318" s="18" t="s">
        <v>203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88</v>
      </c>
      <c r="BK318" s="232">
        <f>ROUND(I318*H318,2)</f>
        <v>0</v>
      </c>
      <c r="BL318" s="18" t="s">
        <v>202</v>
      </c>
      <c r="BM318" s="231" t="s">
        <v>527</v>
      </c>
    </row>
    <row r="319" s="2" customFormat="1">
      <c r="A319" s="39"/>
      <c r="B319" s="40"/>
      <c r="C319" s="41"/>
      <c r="D319" s="233" t="s">
        <v>209</v>
      </c>
      <c r="E319" s="41"/>
      <c r="F319" s="234" t="s">
        <v>528</v>
      </c>
      <c r="G319" s="41"/>
      <c r="H319" s="41"/>
      <c r="I319" s="235"/>
      <c r="J319" s="41"/>
      <c r="K319" s="41"/>
      <c r="L319" s="45"/>
      <c r="M319" s="236"/>
      <c r="N319" s="237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209</v>
      </c>
      <c r="AU319" s="18" t="s">
        <v>215</v>
      </c>
    </row>
    <row r="320" s="2" customFormat="1">
      <c r="A320" s="39"/>
      <c r="B320" s="40"/>
      <c r="C320" s="41"/>
      <c r="D320" s="251" t="s">
        <v>355</v>
      </c>
      <c r="E320" s="41"/>
      <c r="F320" s="252" t="s">
        <v>529</v>
      </c>
      <c r="G320" s="41"/>
      <c r="H320" s="41"/>
      <c r="I320" s="235"/>
      <c r="J320" s="41"/>
      <c r="K320" s="41"/>
      <c r="L320" s="45"/>
      <c r="M320" s="236"/>
      <c r="N320" s="23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355</v>
      </c>
      <c r="AU320" s="18" t="s">
        <v>215</v>
      </c>
    </row>
    <row r="321" s="13" customFormat="1">
      <c r="A321" s="13"/>
      <c r="B321" s="253"/>
      <c r="C321" s="254"/>
      <c r="D321" s="233" t="s">
        <v>357</v>
      </c>
      <c r="E321" s="255" t="s">
        <v>1</v>
      </c>
      <c r="F321" s="256" t="s">
        <v>358</v>
      </c>
      <c r="G321" s="254"/>
      <c r="H321" s="255" t="s">
        <v>1</v>
      </c>
      <c r="I321" s="257"/>
      <c r="J321" s="254"/>
      <c r="K321" s="254"/>
      <c r="L321" s="258"/>
      <c r="M321" s="259"/>
      <c r="N321" s="260"/>
      <c r="O321" s="260"/>
      <c r="P321" s="260"/>
      <c r="Q321" s="260"/>
      <c r="R321" s="260"/>
      <c r="S321" s="260"/>
      <c r="T321" s="26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2" t="s">
        <v>357</v>
      </c>
      <c r="AU321" s="262" t="s">
        <v>215</v>
      </c>
      <c r="AV321" s="13" t="s">
        <v>88</v>
      </c>
      <c r="AW321" s="13" t="s">
        <v>36</v>
      </c>
      <c r="AX321" s="13" t="s">
        <v>81</v>
      </c>
      <c r="AY321" s="262" t="s">
        <v>203</v>
      </c>
    </row>
    <row r="322" s="14" customFormat="1">
      <c r="A322" s="14"/>
      <c r="B322" s="263"/>
      <c r="C322" s="264"/>
      <c r="D322" s="233" t="s">
        <v>357</v>
      </c>
      <c r="E322" s="265" t="s">
        <v>1</v>
      </c>
      <c r="F322" s="266" t="s">
        <v>530</v>
      </c>
      <c r="G322" s="264"/>
      <c r="H322" s="267">
        <v>64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357</v>
      </c>
      <c r="AU322" s="273" t="s">
        <v>215</v>
      </c>
      <c r="AV322" s="14" t="s">
        <v>90</v>
      </c>
      <c r="AW322" s="14" t="s">
        <v>36</v>
      </c>
      <c r="AX322" s="14" t="s">
        <v>81</v>
      </c>
      <c r="AY322" s="273" t="s">
        <v>203</v>
      </c>
    </row>
    <row r="323" s="16" customFormat="1">
      <c r="A323" s="16"/>
      <c r="B323" s="285"/>
      <c r="C323" s="286"/>
      <c r="D323" s="233" t="s">
        <v>357</v>
      </c>
      <c r="E323" s="287" t="s">
        <v>1</v>
      </c>
      <c r="F323" s="288" t="s">
        <v>366</v>
      </c>
      <c r="G323" s="286"/>
      <c r="H323" s="289">
        <v>64</v>
      </c>
      <c r="I323" s="290"/>
      <c r="J323" s="286"/>
      <c r="K323" s="286"/>
      <c r="L323" s="291"/>
      <c r="M323" s="292"/>
      <c r="N323" s="293"/>
      <c r="O323" s="293"/>
      <c r="P323" s="293"/>
      <c r="Q323" s="293"/>
      <c r="R323" s="293"/>
      <c r="S323" s="293"/>
      <c r="T323" s="294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5" t="s">
        <v>357</v>
      </c>
      <c r="AU323" s="295" t="s">
        <v>215</v>
      </c>
      <c r="AV323" s="16" t="s">
        <v>202</v>
      </c>
      <c r="AW323" s="16" t="s">
        <v>36</v>
      </c>
      <c r="AX323" s="16" t="s">
        <v>88</v>
      </c>
      <c r="AY323" s="295" t="s">
        <v>203</v>
      </c>
    </row>
    <row r="324" s="2" customFormat="1" ht="37.8" customHeight="1">
      <c r="A324" s="39"/>
      <c r="B324" s="40"/>
      <c r="C324" s="220" t="s">
        <v>531</v>
      </c>
      <c r="D324" s="220" t="s">
        <v>204</v>
      </c>
      <c r="E324" s="221" t="s">
        <v>532</v>
      </c>
      <c r="F324" s="222" t="s">
        <v>533</v>
      </c>
      <c r="G324" s="223" t="s">
        <v>415</v>
      </c>
      <c r="H324" s="224">
        <v>10</v>
      </c>
      <c r="I324" s="225"/>
      <c r="J324" s="226">
        <f>ROUND(I324*H324,2)</f>
        <v>0</v>
      </c>
      <c r="K324" s="222" t="s">
        <v>352</v>
      </c>
      <c r="L324" s="45"/>
      <c r="M324" s="227" t="s">
        <v>1</v>
      </c>
      <c r="N324" s="228" t="s">
        <v>46</v>
      </c>
      <c r="O324" s="92"/>
      <c r="P324" s="229">
        <f>O324*H324</f>
        <v>0</v>
      </c>
      <c r="Q324" s="229">
        <v>0.0035799999999999998</v>
      </c>
      <c r="R324" s="229">
        <f>Q324*H324</f>
        <v>0.035799999999999998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202</v>
      </c>
      <c r="AT324" s="231" t="s">
        <v>204</v>
      </c>
      <c r="AU324" s="231" t="s">
        <v>215</v>
      </c>
      <c r="AY324" s="18" t="s">
        <v>203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202</v>
      </c>
      <c r="BM324" s="231" t="s">
        <v>534</v>
      </c>
    </row>
    <row r="325" s="2" customFormat="1">
      <c r="A325" s="39"/>
      <c r="B325" s="40"/>
      <c r="C325" s="41"/>
      <c r="D325" s="233" t="s">
        <v>209</v>
      </c>
      <c r="E325" s="41"/>
      <c r="F325" s="234" t="s">
        <v>535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209</v>
      </c>
      <c r="AU325" s="18" t="s">
        <v>215</v>
      </c>
    </row>
    <row r="326" s="2" customFormat="1">
      <c r="A326" s="39"/>
      <c r="B326" s="40"/>
      <c r="C326" s="41"/>
      <c r="D326" s="251" t="s">
        <v>355</v>
      </c>
      <c r="E326" s="41"/>
      <c r="F326" s="252" t="s">
        <v>536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355</v>
      </c>
      <c r="AU326" s="18" t="s">
        <v>215</v>
      </c>
    </row>
    <row r="327" s="13" customFormat="1">
      <c r="A327" s="13"/>
      <c r="B327" s="253"/>
      <c r="C327" s="254"/>
      <c r="D327" s="233" t="s">
        <v>357</v>
      </c>
      <c r="E327" s="255" t="s">
        <v>1</v>
      </c>
      <c r="F327" s="256" t="s">
        <v>358</v>
      </c>
      <c r="G327" s="254"/>
      <c r="H327" s="255" t="s">
        <v>1</v>
      </c>
      <c r="I327" s="257"/>
      <c r="J327" s="254"/>
      <c r="K327" s="254"/>
      <c r="L327" s="258"/>
      <c r="M327" s="259"/>
      <c r="N327" s="260"/>
      <c r="O327" s="260"/>
      <c r="P327" s="260"/>
      <c r="Q327" s="260"/>
      <c r="R327" s="260"/>
      <c r="S327" s="260"/>
      <c r="T327" s="26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2" t="s">
        <v>357</v>
      </c>
      <c r="AU327" s="262" t="s">
        <v>215</v>
      </c>
      <c r="AV327" s="13" t="s">
        <v>88</v>
      </c>
      <c r="AW327" s="13" t="s">
        <v>36</v>
      </c>
      <c r="AX327" s="13" t="s">
        <v>81</v>
      </c>
      <c r="AY327" s="262" t="s">
        <v>203</v>
      </c>
    </row>
    <row r="328" s="14" customFormat="1">
      <c r="A328" s="14"/>
      <c r="B328" s="263"/>
      <c r="C328" s="264"/>
      <c r="D328" s="233" t="s">
        <v>357</v>
      </c>
      <c r="E328" s="265" t="s">
        <v>1</v>
      </c>
      <c r="F328" s="266" t="s">
        <v>249</v>
      </c>
      <c r="G328" s="264"/>
      <c r="H328" s="267">
        <v>10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3" t="s">
        <v>357</v>
      </c>
      <c r="AU328" s="273" t="s">
        <v>215</v>
      </c>
      <c r="AV328" s="14" t="s">
        <v>90</v>
      </c>
      <c r="AW328" s="14" t="s">
        <v>36</v>
      </c>
      <c r="AX328" s="14" t="s">
        <v>81</v>
      </c>
      <c r="AY328" s="273" t="s">
        <v>203</v>
      </c>
    </row>
    <row r="329" s="16" customFormat="1">
      <c r="A329" s="16"/>
      <c r="B329" s="285"/>
      <c r="C329" s="286"/>
      <c r="D329" s="233" t="s">
        <v>357</v>
      </c>
      <c r="E329" s="287" t="s">
        <v>1</v>
      </c>
      <c r="F329" s="288" t="s">
        <v>366</v>
      </c>
      <c r="G329" s="286"/>
      <c r="H329" s="289">
        <v>10</v>
      </c>
      <c r="I329" s="290"/>
      <c r="J329" s="286"/>
      <c r="K329" s="286"/>
      <c r="L329" s="291"/>
      <c r="M329" s="292"/>
      <c r="N329" s="293"/>
      <c r="O329" s="293"/>
      <c r="P329" s="293"/>
      <c r="Q329" s="293"/>
      <c r="R329" s="293"/>
      <c r="S329" s="293"/>
      <c r="T329" s="294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95" t="s">
        <v>357</v>
      </c>
      <c r="AU329" s="295" t="s">
        <v>215</v>
      </c>
      <c r="AV329" s="16" t="s">
        <v>202</v>
      </c>
      <c r="AW329" s="16" t="s">
        <v>36</v>
      </c>
      <c r="AX329" s="16" t="s">
        <v>88</v>
      </c>
      <c r="AY329" s="295" t="s">
        <v>203</v>
      </c>
    </row>
    <row r="330" s="2" customFormat="1" ht="24.15" customHeight="1">
      <c r="A330" s="39"/>
      <c r="B330" s="40"/>
      <c r="C330" s="220" t="s">
        <v>537</v>
      </c>
      <c r="D330" s="220" t="s">
        <v>204</v>
      </c>
      <c r="E330" s="221" t="s">
        <v>538</v>
      </c>
      <c r="F330" s="222" t="s">
        <v>539</v>
      </c>
      <c r="G330" s="223" t="s">
        <v>415</v>
      </c>
      <c r="H330" s="224">
        <v>6</v>
      </c>
      <c r="I330" s="225"/>
      <c r="J330" s="226">
        <f>ROUND(I330*H330,2)</f>
        <v>0</v>
      </c>
      <c r="K330" s="222" t="s">
        <v>352</v>
      </c>
      <c r="L330" s="45"/>
      <c r="M330" s="227" t="s">
        <v>1</v>
      </c>
      <c r="N330" s="228" t="s">
        <v>46</v>
      </c>
      <c r="O330" s="92"/>
      <c r="P330" s="229">
        <f>O330*H330</f>
        <v>0</v>
      </c>
      <c r="Q330" s="229">
        <v>0.0033999999999999998</v>
      </c>
      <c r="R330" s="229">
        <f>Q330*H330</f>
        <v>0.020399999999999998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202</v>
      </c>
      <c r="AT330" s="231" t="s">
        <v>204</v>
      </c>
      <c r="AU330" s="231" t="s">
        <v>215</v>
      </c>
      <c r="AY330" s="18" t="s">
        <v>203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202</v>
      </c>
      <c r="BM330" s="231" t="s">
        <v>540</v>
      </c>
    </row>
    <row r="331" s="2" customFormat="1">
      <c r="A331" s="39"/>
      <c r="B331" s="40"/>
      <c r="C331" s="41"/>
      <c r="D331" s="233" t="s">
        <v>209</v>
      </c>
      <c r="E331" s="41"/>
      <c r="F331" s="234" t="s">
        <v>541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209</v>
      </c>
      <c r="AU331" s="18" t="s">
        <v>215</v>
      </c>
    </row>
    <row r="332" s="2" customFormat="1">
      <c r="A332" s="39"/>
      <c r="B332" s="40"/>
      <c r="C332" s="41"/>
      <c r="D332" s="251" t="s">
        <v>355</v>
      </c>
      <c r="E332" s="41"/>
      <c r="F332" s="252" t="s">
        <v>542</v>
      </c>
      <c r="G332" s="41"/>
      <c r="H332" s="41"/>
      <c r="I332" s="235"/>
      <c r="J332" s="41"/>
      <c r="K332" s="41"/>
      <c r="L332" s="45"/>
      <c r="M332" s="236"/>
      <c r="N332" s="23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355</v>
      </c>
      <c r="AU332" s="18" t="s">
        <v>215</v>
      </c>
    </row>
    <row r="333" s="11" customFormat="1" ht="20.88" customHeight="1">
      <c r="A333" s="11"/>
      <c r="B333" s="206"/>
      <c r="C333" s="207"/>
      <c r="D333" s="208" t="s">
        <v>80</v>
      </c>
      <c r="E333" s="249" t="s">
        <v>543</v>
      </c>
      <c r="F333" s="249" t="s">
        <v>544</v>
      </c>
      <c r="G333" s="207"/>
      <c r="H333" s="207"/>
      <c r="I333" s="210"/>
      <c r="J333" s="250">
        <f>BK333</f>
        <v>0</v>
      </c>
      <c r="K333" s="207"/>
      <c r="L333" s="212"/>
      <c r="M333" s="213"/>
      <c r="N333" s="214"/>
      <c r="O333" s="214"/>
      <c r="P333" s="215">
        <f>SUM(P334:P516)</f>
        <v>0</v>
      </c>
      <c r="Q333" s="214"/>
      <c r="R333" s="215">
        <f>SUM(R334:R516)</f>
        <v>488.28271009000014</v>
      </c>
      <c r="S333" s="214"/>
      <c r="T333" s="216">
        <f>SUM(T334:T516)</f>
        <v>0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R333" s="217" t="s">
        <v>88</v>
      </c>
      <c r="AT333" s="218" t="s">
        <v>80</v>
      </c>
      <c r="AU333" s="218" t="s">
        <v>90</v>
      </c>
      <c r="AY333" s="217" t="s">
        <v>203</v>
      </c>
      <c r="BK333" s="219">
        <f>SUM(BK334:BK516)</f>
        <v>0</v>
      </c>
    </row>
    <row r="334" s="2" customFormat="1" ht="24.15" customHeight="1">
      <c r="A334" s="39"/>
      <c r="B334" s="40"/>
      <c r="C334" s="220" t="s">
        <v>543</v>
      </c>
      <c r="D334" s="220" t="s">
        <v>204</v>
      </c>
      <c r="E334" s="221" t="s">
        <v>545</v>
      </c>
      <c r="F334" s="222" t="s">
        <v>546</v>
      </c>
      <c r="G334" s="223" t="s">
        <v>290</v>
      </c>
      <c r="H334" s="224">
        <v>542.79399999999998</v>
      </c>
      <c r="I334" s="225"/>
      <c r="J334" s="226">
        <f>ROUND(I334*H334,2)</f>
        <v>0</v>
      </c>
      <c r="K334" s="222" t="s">
        <v>352</v>
      </c>
      <c r="L334" s="45"/>
      <c r="M334" s="227" t="s">
        <v>1</v>
      </c>
      <c r="N334" s="228" t="s">
        <v>46</v>
      </c>
      <c r="O334" s="92"/>
      <c r="P334" s="229">
        <f>O334*H334</f>
        <v>0</v>
      </c>
      <c r="Q334" s="229">
        <v>0.00010000000000000001</v>
      </c>
      <c r="R334" s="229">
        <f>Q334*H334</f>
        <v>0.054279399999999998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202</v>
      </c>
      <c r="AT334" s="231" t="s">
        <v>204</v>
      </c>
      <c r="AU334" s="231" t="s">
        <v>215</v>
      </c>
      <c r="AY334" s="18" t="s">
        <v>203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88</v>
      </c>
      <c r="BK334" s="232">
        <f>ROUND(I334*H334,2)</f>
        <v>0</v>
      </c>
      <c r="BL334" s="18" t="s">
        <v>202</v>
      </c>
      <c r="BM334" s="231" t="s">
        <v>547</v>
      </c>
    </row>
    <row r="335" s="2" customFormat="1">
      <c r="A335" s="39"/>
      <c r="B335" s="40"/>
      <c r="C335" s="41"/>
      <c r="D335" s="233" t="s">
        <v>209</v>
      </c>
      <c r="E335" s="41"/>
      <c r="F335" s="234" t="s">
        <v>548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209</v>
      </c>
      <c r="AU335" s="18" t="s">
        <v>215</v>
      </c>
    </row>
    <row r="336" s="2" customFormat="1">
      <c r="A336" s="39"/>
      <c r="B336" s="40"/>
      <c r="C336" s="41"/>
      <c r="D336" s="251" t="s">
        <v>355</v>
      </c>
      <c r="E336" s="41"/>
      <c r="F336" s="252" t="s">
        <v>549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355</v>
      </c>
      <c r="AU336" s="18" t="s">
        <v>215</v>
      </c>
    </row>
    <row r="337" s="13" customFormat="1">
      <c r="A337" s="13"/>
      <c r="B337" s="253"/>
      <c r="C337" s="254"/>
      <c r="D337" s="233" t="s">
        <v>357</v>
      </c>
      <c r="E337" s="255" t="s">
        <v>1</v>
      </c>
      <c r="F337" s="256" t="s">
        <v>358</v>
      </c>
      <c r="G337" s="254"/>
      <c r="H337" s="255" t="s">
        <v>1</v>
      </c>
      <c r="I337" s="257"/>
      <c r="J337" s="254"/>
      <c r="K337" s="254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357</v>
      </c>
      <c r="AU337" s="262" t="s">
        <v>215</v>
      </c>
      <c r="AV337" s="13" t="s">
        <v>88</v>
      </c>
      <c r="AW337" s="13" t="s">
        <v>36</v>
      </c>
      <c r="AX337" s="13" t="s">
        <v>81</v>
      </c>
      <c r="AY337" s="262" t="s">
        <v>203</v>
      </c>
    </row>
    <row r="338" s="14" customFormat="1">
      <c r="A338" s="14"/>
      <c r="B338" s="263"/>
      <c r="C338" s="264"/>
      <c r="D338" s="233" t="s">
        <v>357</v>
      </c>
      <c r="E338" s="265" t="s">
        <v>1</v>
      </c>
      <c r="F338" s="266" t="s">
        <v>550</v>
      </c>
      <c r="G338" s="264"/>
      <c r="H338" s="267">
        <v>198.05799999999999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357</v>
      </c>
      <c r="AU338" s="273" t="s">
        <v>215</v>
      </c>
      <c r="AV338" s="14" t="s">
        <v>90</v>
      </c>
      <c r="AW338" s="14" t="s">
        <v>36</v>
      </c>
      <c r="AX338" s="14" t="s">
        <v>81</v>
      </c>
      <c r="AY338" s="273" t="s">
        <v>203</v>
      </c>
    </row>
    <row r="339" s="14" customFormat="1">
      <c r="A339" s="14"/>
      <c r="B339" s="263"/>
      <c r="C339" s="264"/>
      <c r="D339" s="233" t="s">
        <v>357</v>
      </c>
      <c r="E339" s="265" t="s">
        <v>1</v>
      </c>
      <c r="F339" s="266" t="s">
        <v>551</v>
      </c>
      <c r="G339" s="264"/>
      <c r="H339" s="267">
        <v>344.73599999999999</v>
      </c>
      <c r="I339" s="268"/>
      <c r="J339" s="264"/>
      <c r="K339" s="264"/>
      <c r="L339" s="269"/>
      <c r="M339" s="270"/>
      <c r="N339" s="271"/>
      <c r="O339" s="271"/>
      <c r="P339" s="271"/>
      <c r="Q339" s="271"/>
      <c r="R339" s="271"/>
      <c r="S339" s="271"/>
      <c r="T339" s="27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3" t="s">
        <v>357</v>
      </c>
      <c r="AU339" s="273" t="s">
        <v>215</v>
      </c>
      <c r="AV339" s="14" t="s">
        <v>90</v>
      </c>
      <c r="AW339" s="14" t="s">
        <v>36</v>
      </c>
      <c r="AX339" s="14" t="s">
        <v>81</v>
      </c>
      <c r="AY339" s="273" t="s">
        <v>203</v>
      </c>
    </row>
    <row r="340" s="16" customFormat="1">
      <c r="A340" s="16"/>
      <c r="B340" s="285"/>
      <c r="C340" s="286"/>
      <c r="D340" s="233" t="s">
        <v>357</v>
      </c>
      <c r="E340" s="287" t="s">
        <v>1</v>
      </c>
      <c r="F340" s="288" t="s">
        <v>366</v>
      </c>
      <c r="G340" s="286"/>
      <c r="H340" s="289">
        <v>542.79399999999998</v>
      </c>
      <c r="I340" s="290"/>
      <c r="J340" s="286"/>
      <c r="K340" s="286"/>
      <c r="L340" s="291"/>
      <c r="M340" s="292"/>
      <c r="N340" s="293"/>
      <c r="O340" s="293"/>
      <c r="P340" s="293"/>
      <c r="Q340" s="293"/>
      <c r="R340" s="293"/>
      <c r="S340" s="293"/>
      <c r="T340" s="294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95" t="s">
        <v>357</v>
      </c>
      <c r="AU340" s="295" t="s">
        <v>215</v>
      </c>
      <c r="AV340" s="16" t="s">
        <v>202</v>
      </c>
      <c r="AW340" s="16" t="s">
        <v>36</v>
      </c>
      <c r="AX340" s="16" t="s">
        <v>88</v>
      </c>
      <c r="AY340" s="295" t="s">
        <v>203</v>
      </c>
    </row>
    <row r="341" s="2" customFormat="1" ht="24.15" customHeight="1">
      <c r="A341" s="39"/>
      <c r="B341" s="40"/>
      <c r="C341" s="296" t="s">
        <v>552</v>
      </c>
      <c r="D341" s="296" t="s">
        <v>553</v>
      </c>
      <c r="E341" s="297" t="s">
        <v>554</v>
      </c>
      <c r="F341" s="298" t="s">
        <v>555</v>
      </c>
      <c r="G341" s="299" t="s">
        <v>290</v>
      </c>
      <c r="H341" s="300">
        <v>624.21299999999997</v>
      </c>
      <c r="I341" s="301"/>
      <c r="J341" s="302">
        <f>ROUND(I341*H341,2)</f>
        <v>0</v>
      </c>
      <c r="K341" s="298" t="s">
        <v>352</v>
      </c>
      <c r="L341" s="303"/>
      <c r="M341" s="304" t="s">
        <v>1</v>
      </c>
      <c r="N341" s="305" t="s">
        <v>46</v>
      </c>
      <c r="O341" s="92"/>
      <c r="P341" s="229">
        <f>O341*H341</f>
        <v>0</v>
      </c>
      <c r="Q341" s="229">
        <v>0.00029999999999999997</v>
      </c>
      <c r="R341" s="229">
        <f>Q341*H341</f>
        <v>0.18726389999999998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239</v>
      </c>
      <c r="AT341" s="231" t="s">
        <v>553</v>
      </c>
      <c r="AU341" s="231" t="s">
        <v>215</v>
      </c>
      <c r="AY341" s="18" t="s">
        <v>203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202</v>
      </c>
      <c r="BM341" s="231" t="s">
        <v>556</v>
      </c>
    </row>
    <row r="342" s="2" customFormat="1">
      <c r="A342" s="39"/>
      <c r="B342" s="40"/>
      <c r="C342" s="41"/>
      <c r="D342" s="233" t="s">
        <v>209</v>
      </c>
      <c r="E342" s="41"/>
      <c r="F342" s="234" t="s">
        <v>555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209</v>
      </c>
      <c r="AU342" s="18" t="s">
        <v>215</v>
      </c>
    </row>
    <row r="343" s="14" customFormat="1">
      <c r="A343" s="14"/>
      <c r="B343" s="263"/>
      <c r="C343" s="264"/>
      <c r="D343" s="233" t="s">
        <v>357</v>
      </c>
      <c r="E343" s="265" t="s">
        <v>1</v>
      </c>
      <c r="F343" s="266" t="s">
        <v>557</v>
      </c>
      <c r="G343" s="264"/>
      <c r="H343" s="267">
        <v>624.21299999999997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3" t="s">
        <v>357</v>
      </c>
      <c r="AU343" s="273" t="s">
        <v>215</v>
      </c>
      <c r="AV343" s="14" t="s">
        <v>90</v>
      </c>
      <c r="AW343" s="14" t="s">
        <v>36</v>
      </c>
      <c r="AX343" s="14" t="s">
        <v>81</v>
      </c>
      <c r="AY343" s="273" t="s">
        <v>203</v>
      </c>
    </row>
    <row r="344" s="16" customFormat="1">
      <c r="A344" s="16"/>
      <c r="B344" s="285"/>
      <c r="C344" s="286"/>
      <c r="D344" s="233" t="s">
        <v>357</v>
      </c>
      <c r="E344" s="287" t="s">
        <v>1</v>
      </c>
      <c r="F344" s="288" t="s">
        <v>366</v>
      </c>
      <c r="G344" s="286"/>
      <c r="H344" s="289">
        <v>624.21299999999997</v>
      </c>
      <c r="I344" s="290"/>
      <c r="J344" s="286"/>
      <c r="K344" s="286"/>
      <c r="L344" s="291"/>
      <c r="M344" s="292"/>
      <c r="N344" s="293"/>
      <c r="O344" s="293"/>
      <c r="P344" s="293"/>
      <c r="Q344" s="293"/>
      <c r="R344" s="293"/>
      <c r="S344" s="293"/>
      <c r="T344" s="294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95" t="s">
        <v>357</v>
      </c>
      <c r="AU344" s="295" t="s">
        <v>215</v>
      </c>
      <c r="AV344" s="16" t="s">
        <v>202</v>
      </c>
      <c r="AW344" s="16" t="s">
        <v>36</v>
      </c>
      <c r="AX344" s="16" t="s">
        <v>88</v>
      </c>
      <c r="AY344" s="295" t="s">
        <v>203</v>
      </c>
    </row>
    <row r="345" s="2" customFormat="1" ht="24.15" customHeight="1">
      <c r="A345" s="39"/>
      <c r="B345" s="40"/>
      <c r="C345" s="220" t="s">
        <v>558</v>
      </c>
      <c r="D345" s="220" t="s">
        <v>204</v>
      </c>
      <c r="E345" s="221" t="s">
        <v>559</v>
      </c>
      <c r="F345" s="222" t="s">
        <v>560</v>
      </c>
      <c r="G345" s="223" t="s">
        <v>351</v>
      </c>
      <c r="H345" s="224">
        <v>67.849000000000004</v>
      </c>
      <c r="I345" s="225"/>
      <c r="J345" s="226">
        <f>ROUND(I345*H345,2)</f>
        <v>0</v>
      </c>
      <c r="K345" s="222" t="s">
        <v>352</v>
      </c>
      <c r="L345" s="45"/>
      <c r="M345" s="227" t="s">
        <v>1</v>
      </c>
      <c r="N345" s="228" t="s">
        <v>46</v>
      </c>
      <c r="O345" s="92"/>
      <c r="P345" s="229">
        <f>O345*H345</f>
        <v>0</v>
      </c>
      <c r="Q345" s="229">
        <v>2.1600000000000001</v>
      </c>
      <c r="R345" s="229">
        <f>Q345*H345</f>
        <v>146.55384000000001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202</v>
      </c>
      <c r="AT345" s="231" t="s">
        <v>204</v>
      </c>
      <c r="AU345" s="231" t="s">
        <v>215</v>
      </c>
      <c r="AY345" s="18" t="s">
        <v>203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88</v>
      </c>
      <c r="BK345" s="232">
        <f>ROUND(I345*H345,2)</f>
        <v>0</v>
      </c>
      <c r="BL345" s="18" t="s">
        <v>202</v>
      </c>
      <c r="BM345" s="231" t="s">
        <v>561</v>
      </c>
    </row>
    <row r="346" s="2" customFormat="1">
      <c r="A346" s="39"/>
      <c r="B346" s="40"/>
      <c r="C346" s="41"/>
      <c r="D346" s="233" t="s">
        <v>209</v>
      </c>
      <c r="E346" s="41"/>
      <c r="F346" s="234" t="s">
        <v>562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209</v>
      </c>
      <c r="AU346" s="18" t="s">
        <v>215</v>
      </c>
    </row>
    <row r="347" s="2" customFormat="1">
      <c r="A347" s="39"/>
      <c r="B347" s="40"/>
      <c r="C347" s="41"/>
      <c r="D347" s="251" t="s">
        <v>355</v>
      </c>
      <c r="E347" s="41"/>
      <c r="F347" s="252" t="s">
        <v>563</v>
      </c>
      <c r="G347" s="41"/>
      <c r="H347" s="41"/>
      <c r="I347" s="235"/>
      <c r="J347" s="41"/>
      <c r="K347" s="41"/>
      <c r="L347" s="45"/>
      <c r="M347" s="236"/>
      <c r="N347" s="237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355</v>
      </c>
      <c r="AU347" s="18" t="s">
        <v>215</v>
      </c>
    </row>
    <row r="348" s="13" customFormat="1">
      <c r="A348" s="13"/>
      <c r="B348" s="253"/>
      <c r="C348" s="254"/>
      <c r="D348" s="233" t="s">
        <v>357</v>
      </c>
      <c r="E348" s="255" t="s">
        <v>1</v>
      </c>
      <c r="F348" s="256" t="s">
        <v>358</v>
      </c>
      <c r="G348" s="254"/>
      <c r="H348" s="255" t="s">
        <v>1</v>
      </c>
      <c r="I348" s="257"/>
      <c r="J348" s="254"/>
      <c r="K348" s="254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357</v>
      </c>
      <c r="AU348" s="262" t="s">
        <v>215</v>
      </c>
      <c r="AV348" s="13" t="s">
        <v>88</v>
      </c>
      <c r="AW348" s="13" t="s">
        <v>36</v>
      </c>
      <c r="AX348" s="13" t="s">
        <v>81</v>
      </c>
      <c r="AY348" s="262" t="s">
        <v>203</v>
      </c>
    </row>
    <row r="349" s="14" customFormat="1">
      <c r="A349" s="14"/>
      <c r="B349" s="263"/>
      <c r="C349" s="264"/>
      <c r="D349" s="233" t="s">
        <v>357</v>
      </c>
      <c r="E349" s="265" t="s">
        <v>1</v>
      </c>
      <c r="F349" s="266" t="s">
        <v>564</v>
      </c>
      <c r="G349" s="264"/>
      <c r="H349" s="267">
        <v>24.757000000000001</v>
      </c>
      <c r="I349" s="268"/>
      <c r="J349" s="264"/>
      <c r="K349" s="264"/>
      <c r="L349" s="269"/>
      <c r="M349" s="270"/>
      <c r="N349" s="271"/>
      <c r="O349" s="271"/>
      <c r="P349" s="271"/>
      <c r="Q349" s="271"/>
      <c r="R349" s="271"/>
      <c r="S349" s="271"/>
      <c r="T349" s="27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73" t="s">
        <v>357</v>
      </c>
      <c r="AU349" s="273" t="s">
        <v>215</v>
      </c>
      <c r="AV349" s="14" t="s">
        <v>90</v>
      </c>
      <c r="AW349" s="14" t="s">
        <v>36</v>
      </c>
      <c r="AX349" s="14" t="s">
        <v>81</v>
      </c>
      <c r="AY349" s="273" t="s">
        <v>203</v>
      </c>
    </row>
    <row r="350" s="14" customFormat="1">
      <c r="A350" s="14"/>
      <c r="B350" s="263"/>
      <c r="C350" s="264"/>
      <c r="D350" s="233" t="s">
        <v>357</v>
      </c>
      <c r="E350" s="265" t="s">
        <v>1</v>
      </c>
      <c r="F350" s="266" t="s">
        <v>565</v>
      </c>
      <c r="G350" s="264"/>
      <c r="H350" s="267">
        <v>43.091999999999999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73" t="s">
        <v>357</v>
      </c>
      <c r="AU350" s="273" t="s">
        <v>215</v>
      </c>
      <c r="AV350" s="14" t="s">
        <v>90</v>
      </c>
      <c r="AW350" s="14" t="s">
        <v>36</v>
      </c>
      <c r="AX350" s="14" t="s">
        <v>81</v>
      </c>
      <c r="AY350" s="273" t="s">
        <v>203</v>
      </c>
    </row>
    <row r="351" s="16" customFormat="1">
      <c r="A351" s="16"/>
      <c r="B351" s="285"/>
      <c r="C351" s="286"/>
      <c r="D351" s="233" t="s">
        <v>357</v>
      </c>
      <c r="E351" s="287" t="s">
        <v>1</v>
      </c>
      <c r="F351" s="288" t="s">
        <v>366</v>
      </c>
      <c r="G351" s="286"/>
      <c r="H351" s="289">
        <v>67.849000000000004</v>
      </c>
      <c r="I351" s="290"/>
      <c r="J351" s="286"/>
      <c r="K351" s="286"/>
      <c r="L351" s="291"/>
      <c r="M351" s="292"/>
      <c r="N351" s="293"/>
      <c r="O351" s="293"/>
      <c r="P351" s="293"/>
      <c r="Q351" s="293"/>
      <c r="R351" s="293"/>
      <c r="S351" s="293"/>
      <c r="T351" s="294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95" t="s">
        <v>357</v>
      </c>
      <c r="AU351" s="295" t="s">
        <v>215</v>
      </c>
      <c r="AV351" s="16" t="s">
        <v>202</v>
      </c>
      <c r="AW351" s="16" t="s">
        <v>36</v>
      </c>
      <c r="AX351" s="16" t="s">
        <v>88</v>
      </c>
      <c r="AY351" s="295" t="s">
        <v>203</v>
      </c>
    </row>
    <row r="352" s="2" customFormat="1" ht="16.5" customHeight="1">
      <c r="A352" s="39"/>
      <c r="B352" s="40"/>
      <c r="C352" s="220" t="s">
        <v>566</v>
      </c>
      <c r="D352" s="220" t="s">
        <v>204</v>
      </c>
      <c r="E352" s="221" t="s">
        <v>567</v>
      </c>
      <c r="F352" s="222" t="s">
        <v>568</v>
      </c>
      <c r="G352" s="223" t="s">
        <v>351</v>
      </c>
      <c r="H352" s="224">
        <v>0.47899999999999998</v>
      </c>
      <c r="I352" s="225"/>
      <c r="J352" s="226">
        <f>ROUND(I352*H352,2)</f>
        <v>0</v>
      </c>
      <c r="K352" s="222" t="s">
        <v>352</v>
      </c>
      <c r="L352" s="45"/>
      <c r="M352" s="227" t="s">
        <v>1</v>
      </c>
      <c r="N352" s="228" t="s">
        <v>46</v>
      </c>
      <c r="O352" s="92"/>
      <c r="P352" s="229">
        <f>O352*H352</f>
        <v>0</v>
      </c>
      <c r="Q352" s="229">
        <v>2.3010199999999998</v>
      </c>
      <c r="R352" s="229">
        <f>Q352*H352</f>
        <v>1.10218858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202</v>
      </c>
      <c r="AT352" s="231" t="s">
        <v>204</v>
      </c>
      <c r="AU352" s="231" t="s">
        <v>215</v>
      </c>
      <c r="AY352" s="18" t="s">
        <v>203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88</v>
      </c>
      <c r="BK352" s="232">
        <f>ROUND(I352*H352,2)</f>
        <v>0</v>
      </c>
      <c r="BL352" s="18" t="s">
        <v>202</v>
      </c>
      <c r="BM352" s="231" t="s">
        <v>569</v>
      </c>
    </row>
    <row r="353" s="2" customFormat="1">
      <c r="A353" s="39"/>
      <c r="B353" s="40"/>
      <c r="C353" s="41"/>
      <c r="D353" s="233" t="s">
        <v>209</v>
      </c>
      <c r="E353" s="41"/>
      <c r="F353" s="234" t="s">
        <v>570</v>
      </c>
      <c r="G353" s="41"/>
      <c r="H353" s="41"/>
      <c r="I353" s="235"/>
      <c r="J353" s="41"/>
      <c r="K353" s="41"/>
      <c r="L353" s="45"/>
      <c r="M353" s="236"/>
      <c r="N353" s="237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209</v>
      </c>
      <c r="AU353" s="18" t="s">
        <v>215</v>
      </c>
    </row>
    <row r="354" s="2" customFormat="1">
      <c r="A354" s="39"/>
      <c r="B354" s="40"/>
      <c r="C354" s="41"/>
      <c r="D354" s="251" t="s">
        <v>355</v>
      </c>
      <c r="E354" s="41"/>
      <c r="F354" s="252" t="s">
        <v>571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355</v>
      </c>
      <c r="AU354" s="18" t="s">
        <v>215</v>
      </c>
    </row>
    <row r="355" s="13" customFormat="1">
      <c r="A355" s="13"/>
      <c r="B355" s="253"/>
      <c r="C355" s="254"/>
      <c r="D355" s="233" t="s">
        <v>357</v>
      </c>
      <c r="E355" s="255" t="s">
        <v>1</v>
      </c>
      <c r="F355" s="256" t="s">
        <v>572</v>
      </c>
      <c r="G355" s="254"/>
      <c r="H355" s="255" t="s">
        <v>1</v>
      </c>
      <c r="I355" s="257"/>
      <c r="J355" s="254"/>
      <c r="K355" s="254"/>
      <c r="L355" s="258"/>
      <c r="M355" s="259"/>
      <c r="N355" s="260"/>
      <c r="O355" s="260"/>
      <c r="P355" s="260"/>
      <c r="Q355" s="260"/>
      <c r="R355" s="260"/>
      <c r="S355" s="260"/>
      <c r="T355" s="26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2" t="s">
        <v>357</v>
      </c>
      <c r="AU355" s="262" t="s">
        <v>215</v>
      </c>
      <c r="AV355" s="13" t="s">
        <v>88</v>
      </c>
      <c r="AW355" s="13" t="s">
        <v>36</v>
      </c>
      <c r="AX355" s="13" t="s">
        <v>81</v>
      </c>
      <c r="AY355" s="262" t="s">
        <v>203</v>
      </c>
    </row>
    <row r="356" s="14" customFormat="1">
      <c r="A356" s="14"/>
      <c r="B356" s="263"/>
      <c r="C356" s="264"/>
      <c r="D356" s="233" t="s">
        <v>357</v>
      </c>
      <c r="E356" s="265" t="s">
        <v>1</v>
      </c>
      <c r="F356" s="266" t="s">
        <v>573</v>
      </c>
      <c r="G356" s="264"/>
      <c r="H356" s="267">
        <v>0.47899999999999998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3" t="s">
        <v>357</v>
      </c>
      <c r="AU356" s="273" t="s">
        <v>215</v>
      </c>
      <c r="AV356" s="14" t="s">
        <v>90</v>
      </c>
      <c r="AW356" s="14" t="s">
        <v>36</v>
      </c>
      <c r="AX356" s="14" t="s">
        <v>81</v>
      </c>
      <c r="AY356" s="273" t="s">
        <v>203</v>
      </c>
    </row>
    <row r="357" s="16" customFormat="1">
      <c r="A357" s="16"/>
      <c r="B357" s="285"/>
      <c r="C357" s="286"/>
      <c r="D357" s="233" t="s">
        <v>357</v>
      </c>
      <c r="E357" s="287" t="s">
        <v>1</v>
      </c>
      <c r="F357" s="288" t="s">
        <v>366</v>
      </c>
      <c r="G357" s="286"/>
      <c r="H357" s="289">
        <v>0.47899999999999998</v>
      </c>
      <c r="I357" s="290"/>
      <c r="J357" s="286"/>
      <c r="K357" s="286"/>
      <c r="L357" s="291"/>
      <c r="M357" s="292"/>
      <c r="N357" s="293"/>
      <c r="O357" s="293"/>
      <c r="P357" s="293"/>
      <c r="Q357" s="293"/>
      <c r="R357" s="293"/>
      <c r="S357" s="293"/>
      <c r="T357" s="294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95" t="s">
        <v>357</v>
      </c>
      <c r="AU357" s="295" t="s">
        <v>215</v>
      </c>
      <c r="AV357" s="16" t="s">
        <v>202</v>
      </c>
      <c r="AW357" s="16" t="s">
        <v>36</v>
      </c>
      <c r="AX357" s="16" t="s">
        <v>88</v>
      </c>
      <c r="AY357" s="295" t="s">
        <v>203</v>
      </c>
    </row>
    <row r="358" s="2" customFormat="1" ht="24.15" customHeight="1">
      <c r="A358" s="39"/>
      <c r="B358" s="40"/>
      <c r="C358" s="220" t="s">
        <v>574</v>
      </c>
      <c r="D358" s="220" t="s">
        <v>204</v>
      </c>
      <c r="E358" s="221" t="s">
        <v>575</v>
      </c>
      <c r="F358" s="222" t="s">
        <v>576</v>
      </c>
      <c r="G358" s="223" t="s">
        <v>351</v>
      </c>
      <c r="H358" s="224">
        <v>48.600000000000001</v>
      </c>
      <c r="I358" s="225"/>
      <c r="J358" s="226">
        <f>ROUND(I358*H358,2)</f>
        <v>0</v>
      </c>
      <c r="K358" s="222" t="s">
        <v>352</v>
      </c>
      <c r="L358" s="45"/>
      <c r="M358" s="227" t="s">
        <v>1</v>
      </c>
      <c r="N358" s="228" t="s">
        <v>46</v>
      </c>
      <c r="O358" s="92"/>
      <c r="P358" s="229">
        <f>O358*H358</f>
        <v>0</v>
      </c>
      <c r="Q358" s="229">
        <v>2.5018699999999998</v>
      </c>
      <c r="R358" s="229">
        <f>Q358*H358</f>
        <v>121.59088199999999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202</v>
      </c>
      <c r="AT358" s="231" t="s">
        <v>204</v>
      </c>
      <c r="AU358" s="231" t="s">
        <v>215</v>
      </c>
      <c r="AY358" s="18" t="s">
        <v>203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88</v>
      </c>
      <c r="BK358" s="232">
        <f>ROUND(I358*H358,2)</f>
        <v>0</v>
      </c>
      <c r="BL358" s="18" t="s">
        <v>202</v>
      </c>
      <c r="BM358" s="231" t="s">
        <v>577</v>
      </c>
    </row>
    <row r="359" s="2" customFormat="1">
      <c r="A359" s="39"/>
      <c r="B359" s="40"/>
      <c r="C359" s="41"/>
      <c r="D359" s="233" t="s">
        <v>209</v>
      </c>
      <c r="E359" s="41"/>
      <c r="F359" s="234" t="s">
        <v>578</v>
      </c>
      <c r="G359" s="41"/>
      <c r="H359" s="41"/>
      <c r="I359" s="235"/>
      <c r="J359" s="41"/>
      <c r="K359" s="41"/>
      <c r="L359" s="45"/>
      <c r="M359" s="236"/>
      <c r="N359" s="23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209</v>
      </c>
      <c r="AU359" s="18" t="s">
        <v>215</v>
      </c>
    </row>
    <row r="360" s="2" customFormat="1">
      <c r="A360" s="39"/>
      <c r="B360" s="40"/>
      <c r="C360" s="41"/>
      <c r="D360" s="251" t="s">
        <v>355</v>
      </c>
      <c r="E360" s="41"/>
      <c r="F360" s="252" t="s">
        <v>579</v>
      </c>
      <c r="G360" s="41"/>
      <c r="H360" s="41"/>
      <c r="I360" s="235"/>
      <c r="J360" s="41"/>
      <c r="K360" s="41"/>
      <c r="L360" s="45"/>
      <c r="M360" s="236"/>
      <c r="N360" s="23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355</v>
      </c>
      <c r="AU360" s="18" t="s">
        <v>215</v>
      </c>
    </row>
    <row r="361" s="13" customFormat="1">
      <c r="A361" s="13"/>
      <c r="B361" s="253"/>
      <c r="C361" s="254"/>
      <c r="D361" s="233" t="s">
        <v>357</v>
      </c>
      <c r="E361" s="255" t="s">
        <v>1</v>
      </c>
      <c r="F361" s="256" t="s">
        <v>358</v>
      </c>
      <c r="G361" s="254"/>
      <c r="H361" s="255" t="s">
        <v>1</v>
      </c>
      <c r="I361" s="257"/>
      <c r="J361" s="254"/>
      <c r="K361" s="254"/>
      <c r="L361" s="258"/>
      <c r="M361" s="259"/>
      <c r="N361" s="260"/>
      <c r="O361" s="260"/>
      <c r="P361" s="260"/>
      <c r="Q361" s="260"/>
      <c r="R361" s="260"/>
      <c r="S361" s="260"/>
      <c r="T361" s="26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2" t="s">
        <v>357</v>
      </c>
      <c r="AU361" s="262" t="s">
        <v>215</v>
      </c>
      <c r="AV361" s="13" t="s">
        <v>88</v>
      </c>
      <c r="AW361" s="13" t="s">
        <v>36</v>
      </c>
      <c r="AX361" s="13" t="s">
        <v>81</v>
      </c>
      <c r="AY361" s="262" t="s">
        <v>203</v>
      </c>
    </row>
    <row r="362" s="14" customFormat="1">
      <c r="A362" s="14"/>
      <c r="B362" s="263"/>
      <c r="C362" s="264"/>
      <c r="D362" s="233" t="s">
        <v>357</v>
      </c>
      <c r="E362" s="265" t="s">
        <v>1</v>
      </c>
      <c r="F362" s="266" t="s">
        <v>580</v>
      </c>
      <c r="G362" s="264"/>
      <c r="H362" s="267">
        <v>48.600000000000001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357</v>
      </c>
      <c r="AU362" s="273" t="s">
        <v>215</v>
      </c>
      <c r="AV362" s="14" t="s">
        <v>90</v>
      </c>
      <c r="AW362" s="14" t="s">
        <v>36</v>
      </c>
      <c r="AX362" s="14" t="s">
        <v>81</v>
      </c>
      <c r="AY362" s="273" t="s">
        <v>203</v>
      </c>
    </row>
    <row r="363" s="16" customFormat="1">
      <c r="A363" s="16"/>
      <c r="B363" s="285"/>
      <c r="C363" s="286"/>
      <c r="D363" s="233" t="s">
        <v>357</v>
      </c>
      <c r="E363" s="287" t="s">
        <v>1</v>
      </c>
      <c r="F363" s="288" t="s">
        <v>366</v>
      </c>
      <c r="G363" s="286"/>
      <c r="H363" s="289">
        <v>48.600000000000001</v>
      </c>
      <c r="I363" s="290"/>
      <c r="J363" s="286"/>
      <c r="K363" s="286"/>
      <c r="L363" s="291"/>
      <c r="M363" s="292"/>
      <c r="N363" s="293"/>
      <c r="O363" s="293"/>
      <c r="P363" s="293"/>
      <c r="Q363" s="293"/>
      <c r="R363" s="293"/>
      <c r="S363" s="293"/>
      <c r="T363" s="294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95" t="s">
        <v>357</v>
      </c>
      <c r="AU363" s="295" t="s">
        <v>215</v>
      </c>
      <c r="AV363" s="16" t="s">
        <v>202</v>
      </c>
      <c r="AW363" s="16" t="s">
        <v>36</v>
      </c>
      <c r="AX363" s="16" t="s">
        <v>88</v>
      </c>
      <c r="AY363" s="295" t="s">
        <v>203</v>
      </c>
    </row>
    <row r="364" s="2" customFormat="1" ht="16.5" customHeight="1">
      <c r="A364" s="39"/>
      <c r="B364" s="40"/>
      <c r="C364" s="220" t="s">
        <v>581</v>
      </c>
      <c r="D364" s="220" t="s">
        <v>204</v>
      </c>
      <c r="E364" s="221" t="s">
        <v>582</v>
      </c>
      <c r="F364" s="222" t="s">
        <v>583</v>
      </c>
      <c r="G364" s="223" t="s">
        <v>290</v>
      </c>
      <c r="H364" s="224">
        <v>51.996000000000002</v>
      </c>
      <c r="I364" s="225"/>
      <c r="J364" s="226">
        <f>ROUND(I364*H364,2)</f>
        <v>0</v>
      </c>
      <c r="K364" s="222" t="s">
        <v>352</v>
      </c>
      <c r="L364" s="45"/>
      <c r="M364" s="227" t="s">
        <v>1</v>
      </c>
      <c r="N364" s="228" t="s">
        <v>46</v>
      </c>
      <c r="O364" s="92"/>
      <c r="P364" s="229">
        <f>O364*H364</f>
        <v>0</v>
      </c>
      <c r="Q364" s="229">
        <v>0.00247</v>
      </c>
      <c r="R364" s="229">
        <f>Q364*H364</f>
        <v>0.12843012000000001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202</v>
      </c>
      <c r="AT364" s="231" t="s">
        <v>204</v>
      </c>
      <c r="AU364" s="231" t="s">
        <v>215</v>
      </c>
      <c r="AY364" s="18" t="s">
        <v>203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88</v>
      </c>
      <c r="BK364" s="232">
        <f>ROUND(I364*H364,2)</f>
        <v>0</v>
      </c>
      <c r="BL364" s="18" t="s">
        <v>202</v>
      </c>
      <c r="BM364" s="231" t="s">
        <v>584</v>
      </c>
    </row>
    <row r="365" s="2" customFormat="1">
      <c r="A365" s="39"/>
      <c r="B365" s="40"/>
      <c r="C365" s="41"/>
      <c r="D365" s="233" t="s">
        <v>209</v>
      </c>
      <c r="E365" s="41"/>
      <c r="F365" s="234" t="s">
        <v>585</v>
      </c>
      <c r="G365" s="41"/>
      <c r="H365" s="41"/>
      <c r="I365" s="235"/>
      <c r="J365" s="41"/>
      <c r="K365" s="41"/>
      <c r="L365" s="45"/>
      <c r="M365" s="236"/>
      <c r="N365" s="237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209</v>
      </c>
      <c r="AU365" s="18" t="s">
        <v>215</v>
      </c>
    </row>
    <row r="366" s="2" customFormat="1">
      <c r="A366" s="39"/>
      <c r="B366" s="40"/>
      <c r="C366" s="41"/>
      <c r="D366" s="251" t="s">
        <v>355</v>
      </c>
      <c r="E366" s="41"/>
      <c r="F366" s="252" t="s">
        <v>586</v>
      </c>
      <c r="G366" s="41"/>
      <c r="H366" s="41"/>
      <c r="I366" s="235"/>
      <c r="J366" s="41"/>
      <c r="K366" s="41"/>
      <c r="L366" s="45"/>
      <c r="M366" s="236"/>
      <c r="N366" s="23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355</v>
      </c>
      <c r="AU366" s="18" t="s">
        <v>215</v>
      </c>
    </row>
    <row r="367" s="13" customFormat="1">
      <c r="A367" s="13"/>
      <c r="B367" s="253"/>
      <c r="C367" s="254"/>
      <c r="D367" s="233" t="s">
        <v>357</v>
      </c>
      <c r="E367" s="255" t="s">
        <v>1</v>
      </c>
      <c r="F367" s="256" t="s">
        <v>358</v>
      </c>
      <c r="G367" s="254"/>
      <c r="H367" s="255" t="s">
        <v>1</v>
      </c>
      <c r="I367" s="257"/>
      <c r="J367" s="254"/>
      <c r="K367" s="254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357</v>
      </c>
      <c r="AU367" s="262" t="s">
        <v>215</v>
      </c>
      <c r="AV367" s="13" t="s">
        <v>88</v>
      </c>
      <c r="AW367" s="13" t="s">
        <v>36</v>
      </c>
      <c r="AX367" s="13" t="s">
        <v>81</v>
      </c>
      <c r="AY367" s="262" t="s">
        <v>203</v>
      </c>
    </row>
    <row r="368" s="14" customFormat="1">
      <c r="A368" s="14"/>
      <c r="B368" s="263"/>
      <c r="C368" s="264"/>
      <c r="D368" s="233" t="s">
        <v>357</v>
      </c>
      <c r="E368" s="265" t="s">
        <v>1</v>
      </c>
      <c r="F368" s="266" t="s">
        <v>587</v>
      </c>
      <c r="G368" s="264"/>
      <c r="H368" s="267">
        <v>50.700000000000003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357</v>
      </c>
      <c r="AU368" s="273" t="s">
        <v>215</v>
      </c>
      <c r="AV368" s="14" t="s">
        <v>90</v>
      </c>
      <c r="AW368" s="14" t="s">
        <v>36</v>
      </c>
      <c r="AX368" s="14" t="s">
        <v>81</v>
      </c>
      <c r="AY368" s="273" t="s">
        <v>203</v>
      </c>
    </row>
    <row r="369" s="13" customFormat="1">
      <c r="A369" s="13"/>
      <c r="B369" s="253"/>
      <c r="C369" s="254"/>
      <c r="D369" s="233" t="s">
        <v>357</v>
      </c>
      <c r="E369" s="255" t="s">
        <v>1</v>
      </c>
      <c r="F369" s="256" t="s">
        <v>572</v>
      </c>
      <c r="G369" s="254"/>
      <c r="H369" s="255" t="s">
        <v>1</v>
      </c>
      <c r="I369" s="257"/>
      <c r="J369" s="254"/>
      <c r="K369" s="254"/>
      <c r="L369" s="258"/>
      <c r="M369" s="259"/>
      <c r="N369" s="260"/>
      <c r="O369" s="260"/>
      <c r="P369" s="260"/>
      <c r="Q369" s="260"/>
      <c r="R369" s="260"/>
      <c r="S369" s="260"/>
      <c r="T369" s="26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2" t="s">
        <v>357</v>
      </c>
      <c r="AU369" s="262" t="s">
        <v>215</v>
      </c>
      <c r="AV369" s="13" t="s">
        <v>88</v>
      </c>
      <c r="AW369" s="13" t="s">
        <v>36</v>
      </c>
      <c r="AX369" s="13" t="s">
        <v>81</v>
      </c>
      <c r="AY369" s="262" t="s">
        <v>203</v>
      </c>
    </row>
    <row r="370" s="14" customFormat="1">
      <c r="A370" s="14"/>
      <c r="B370" s="263"/>
      <c r="C370" s="264"/>
      <c r="D370" s="233" t="s">
        <v>357</v>
      </c>
      <c r="E370" s="265" t="s">
        <v>1</v>
      </c>
      <c r="F370" s="266" t="s">
        <v>588</v>
      </c>
      <c r="G370" s="264"/>
      <c r="H370" s="267">
        <v>1.296</v>
      </c>
      <c r="I370" s="268"/>
      <c r="J370" s="264"/>
      <c r="K370" s="264"/>
      <c r="L370" s="269"/>
      <c r="M370" s="270"/>
      <c r="N370" s="271"/>
      <c r="O370" s="271"/>
      <c r="P370" s="271"/>
      <c r="Q370" s="271"/>
      <c r="R370" s="271"/>
      <c r="S370" s="271"/>
      <c r="T370" s="27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73" t="s">
        <v>357</v>
      </c>
      <c r="AU370" s="273" t="s">
        <v>215</v>
      </c>
      <c r="AV370" s="14" t="s">
        <v>90</v>
      </c>
      <c r="AW370" s="14" t="s">
        <v>36</v>
      </c>
      <c r="AX370" s="14" t="s">
        <v>81</v>
      </c>
      <c r="AY370" s="273" t="s">
        <v>203</v>
      </c>
    </row>
    <row r="371" s="16" customFormat="1">
      <c r="A371" s="16"/>
      <c r="B371" s="285"/>
      <c r="C371" s="286"/>
      <c r="D371" s="233" t="s">
        <v>357</v>
      </c>
      <c r="E371" s="287" t="s">
        <v>1</v>
      </c>
      <c r="F371" s="288" t="s">
        <v>366</v>
      </c>
      <c r="G371" s="286"/>
      <c r="H371" s="289">
        <v>51.996000000000002</v>
      </c>
      <c r="I371" s="290"/>
      <c r="J371" s="286"/>
      <c r="K371" s="286"/>
      <c r="L371" s="291"/>
      <c r="M371" s="292"/>
      <c r="N371" s="293"/>
      <c r="O371" s="293"/>
      <c r="P371" s="293"/>
      <c r="Q371" s="293"/>
      <c r="R371" s="293"/>
      <c r="S371" s="293"/>
      <c r="T371" s="294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95" t="s">
        <v>357</v>
      </c>
      <c r="AU371" s="295" t="s">
        <v>215</v>
      </c>
      <c r="AV371" s="16" t="s">
        <v>202</v>
      </c>
      <c r="AW371" s="16" t="s">
        <v>36</v>
      </c>
      <c r="AX371" s="16" t="s">
        <v>88</v>
      </c>
      <c r="AY371" s="295" t="s">
        <v>203</v>
      </c>
    </row>
    <row r="372" s="2" customFormat="1" ht="16.5" customHeight="1">
      <c r="A372" s="39"/>
      <c r="B372" s="40"/>
      <c r="C372" s="220" t="s">
        <v>589</v>
      </c>
      <c r="D372" s="220" t="s">
        <v>204</v>
      </c>
      <c r="E372" s="221" t="s">
        <v>590</v>
      </c>
      <c r="F372" s="222" t="s">
        <v>591</v>
      </c>
      <c r="G372" s="223" t="s">
        <v>290</v>
      </c>
      <c r="H372" s="224">
        <v>51.966000000000001</v>
      </c>
      <c r="I372" s="225"/>
      <c r="J372" s="226">
        <f>ROUND(I372*H372,2)</f>
        <v>0</v>
      </c>
      <c r="K372" s="222" t="s">
        <v>352</v>
      </c>
      <c r="L372" s="45"/>
      <c r="M372" s="227" t="s">
        <v>1</v>
      </c>
      <c r="N372" s="228" t="s">
        <v>46</v>
      </c>
      <c r="O372" s="92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202</v>
      </c>
      <c r="AT372" s="231" t="s">
        <v>204</v>
      </c>
      <c r="AU372" s="231" t="s">
        <v>215</v>
      </c>
      <c r="AY372" s="18" t="s">
        <v>203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88</v>
      </c>
      <c r="BK372" s="232">
        <f>ROUND(I372*H372,2)</f>
        <v>0</v>
      </c>
      <c r="BL372" s="18" t="s">
        <v>202</v>
      </c>
      <c r="BM372" s="231" t="s">
        <v>592</v>
      </c>
    </row>
    <row r="373" s="2" customFormat="1">
      <c r="A373" s="39"/>
      <c r="B373" s="40"/>
      <c r="C373" s="41"/>
      <c r="D373" s="233" t="s">
        <v>209</v>
      </c>
      <c r="E373" s="41"/>
      <c r="F373" s="234" t="s">
        <v>593</v>
      </c>
      <c r="G373" s="41"/>
      <c r="H373" s="41"/>
      <c r="I373" s="235"/>
      <c r="J373" s="41"/>
      <c r="K373" s="41"/>
      <c r="L373" s="45"/>
      <c r="M373" s="236"/>
      <c r="N373" s="237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209</v>
      </c>
      <c r="AU373" s="18" t="s">
        <v>215</v>
      </c>
    </row>
    <row r="374" s="2" customFormat="1">
      <c r="A374" s="39"/>
      <c r="B374" s="40"/>
      <c r="C374" s="41"/>
      <c r="D374" s="251" t="s">
        <v>355</v>
      </c>
      <c r="E374" s="41"/>
      <c r="F374" s="252" t="s">
        <v>594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355</v>
      </c>
      <c r="AU374" s="18" t="s">
        <v>215</v>
      </c>
    </row>
    <row r="375" s="2" customFormat="1" ht="16.5" customHeight="1">
      <c r="A375" s="39"/>
      <c r="B375" s="40"/>
      <c r="C375" s="220" t="s">
        <v>595</v>
      </c>
      <c r="D375" s="220" t="s">
        <v>204</v>
      </c>
      <c r="E375" s="221" t="s">
        <v>596</v>
      </c>
      <c r="F375" s="222" t="s">
        <v>597</v>
      </c>
      <c r="G375" s="223" t="s">
        <v>493</v>
      </c>
      <c r="H375" s="224">
        <v>3.3090000000000002</v>
      </c>
      <c r="I375" s="225"/>
      <c r="J375" s="226">
        <f>ROUND(I375*H375,2)</f>
        <v>0</v>
      </c>
      <c r="K375" s="222" t="s">
        <v>352</v>
      </c>
      <c r="L375" s="45"/>
      <c r="M375" s="227" t="s">
        <v>1</v>
      </c>
      <c r="N375" s="228" t="s">
        <v>46</v>
      </c>
      <c r="O375" s="92"/>
      <c r="P375" s="229">
        <f>O375*H375</f>
        <v>0</v>
      </c>
      <c r="Q375" s="229">
        <v>1.06277</v>
      </c>
      <c r="R375" s="229">
        <f>Q375*H375</f>
        <v>3.5167059300000001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202</v>
      </c>
      <c r="AT375" s="231" t="s">
        <v>204</v>
      </c>
      <c r="AU375" s="231" t="s">
        <v>215</v>
      </c>
      <c r="AY375" s="18" t="s">
        <v>203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88</v>
      </c>
      <c r="BK375" s="232">
        <f>ROUND(I375*H375,2)</f>
        <v>0</v>
      </c>
      <c r="BL375" s="18" t="s">
        <v>202</v>
      </c>
      <c r="BM375" s="231" t="s">
        <v>598</v>
      </c>
    </row>
    <row r="376" s="2" customFormat="1">
      <c r="A376" s="39"/>
      <c r="B376" s="40"/>
      <c r="C376" s="41"/>
      <c r="D376" s="233" t="s">
        <v>209</v>
      </c>
      <c r="E376" s="41"/>
      <c r="F376" s="234" t="s">
        <v>599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209</v>
      </c>
      <c r="AU376" s="18" t="s">
        <v>215</v>
      </c>
    </row>
    <row r="377" s="2" customFormat="1">
      <c r="A377" s="39"/>
      <c r="B377" s="40"/>
      <c r="C377" s="41"/>
      <c r="D377" s="251" t="s">
        <v>355</v>
      </c>
      <c r="E377" s="41"/>
      <c r="F377" s="252" t="s">
        <v>600</v>
      </c>
      <c r="G377" s="41"/>
      <c r="H377" s="41"/>
      <c r="I377" s="235"/>
      <c r="J377" s="41"/>
      <c r="K377" s="41"/>
      <c r="L377" s="45"/>
      <c r="M377" s="236"/>
      <c r="N377" s="237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355</v>
      </c>
      <c r="AU377" s="18" t="s">
        <v>215</v>
      </c>
    </row>
    <row r="378" s="13" customFormat="1">
      <c r="A378" s="13"/>
      <c r="B378" s="253"/>
      <c r="C378" s="254"/>
      <c r="D378" s="233" t="s">
        <v>357</v>
      </c>
      <c r="E378" s="255" t="s">
        <v>1</v>
      </c>
      <c r="F378" s="256" t="s">
        <v>358</v>
      </c>
      <c r="G378" s="254"/>
      <c r="H378" s="255" t="s">
        <v>1</v>
      </c>
      <c r="I378" s="257"/>
      <c r="J378" s="254"/>
      <c r="K378" s="254"/>
      <c r="L378" s="258"/>
      <c r="M378" s="259"/>
      <c r="N378" s="260"/>
      <c r="O378" s="260"/>
      <c r="P378" s="260"/>
      <c r="Q378" s="260"/>
      <c r="R378" s="260"/>
      <c r="S378" s="260"/>
      <c r="T378" s="26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2" t="s">
        <v>357</v>
      </c>
      <c r="AU378" s="262" t="s">
        <v>215</v>
      </c>
      <c r="AV378" s="13" t="s">
        <v>88</v>
      </c>
      <c r="AW378" s="13" t="s">
        <v>36</v>
      </c>
      <c r="AX378" s="13" t="s">
        <v>81</v>
      </c>
      <c r="AY378" s="262" t="s">
        <v>203</v>
      </c>
    </row>
    <row r="379" s="14" customFormat="1">
      <c r="A379" s="14"/>
      <c r="B379" s="263"/>
      <c r="C379" s="264"/>
      <c r="D379" s="233" t="s">
        <v>357</v>
      </c>
      <c r="E379" s="265" t="s">
        <v>1</v>
      </c>
      <c r="F379" s="266" t="s">
        <v>601</v>
      </c>
      <c r="G379" s="264"/>
      <c r="H379" s="267">
        <v>3.3090000000000002</v>
      </c>
      <c r="I379" s="268"/>
      <c r="J379" s="264"/>
      <c r="K379" s="264"/>
      <c r="L379" s="269"/>
      <c r="M379" s="270"/>
      <c r="N379" s="271"/>
      <c r="O379" s="271"/>
      <c r="P379" s="271"/>
      <c r="Q379" s="271"/>
      <c r="R379" s="271"/>
      <c r="S379" s="271"/>
      <c r="T379" s="27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73" t="s">
        <v>357</v>
      </c>
      <c r="AU379" s="273" t="s">
        <v>215</v>
      </c>
      <c r="AV379" s="14" t="s">
        <v>90</v>
      </c>
      <c r="AW379" s="14" t="s">
        <v>36</v>
      </c>
      <c r="AX379" s="14" t="s">
        <v>81</v>
      </c>
      <c r="AY379" s="273" t="s">
        <v>203</v>
      </c>
    </row>
    <row r="380" s="16" customFormat="1">
      <c r="A380" s="16"/>
      <c r="B380" s="285"/>
      <c r="C380" s="286"/>
      <c r="D380" s="233" t="s">
        <v>357</v>
      </c>
      <c r="E380" s="287" t="s">
        <v>1</v>
      </c>
      <c r="F380" s="288" t="s">
        <v>366</v>
      </c>
      <c r="G380" s="286"/>
      <c r="H380" s="289">
        <v>3.3090000000000002</v>
      </c>
      <c r="I380" s="290"/>
      <c r="J380" s="286"/>
      <c r="K380" s="286"/>
      <c r="L380" s="291"/>
      <c r="M380" s="292"/>
      <c r="N380" s="293"/>
      <c r="O380" s="293"/>
      <c r="P380" s="293"/>
      <c r="Q380" s="293"/>
      <c r="R380" s="293"/>
      <c r="S380" s="293"/>
      <c r="T380" s="29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95" t="s">
        <v>357</v>
      </c>
      <c r="AU380" s="295" t="s">
        <v>215</v>
      </c>
      <c r="AV380" s="16" t="s">
        <v>202</v>
      </c>
      <c r="AW380" s="16" t="s">
        <v>36</v>
      </c>
      <c r="AX380" s="16" t="s">
        <v>88</v>
      </c>
      <c r="AY380" s="295" t="s">
        <v>203</v>
      </c>
    </row>
    <row r="381" s="2" customFormat="1" ht="16.5" customHeight="1">
      <c r="A381" s="39"/>
      <c r="B381" s="40"/>
      <c r="C381" s="220" t="s">
        <v>602</v>
      </c>
      <c r="D381" s="220" t="s">
        <v>204</v>
      </c>
      <c r="E381" s="221" t="s">
        <v>603</v>
      </c>
      <c r="F381" s="222" t="s">
        <v>604</v>
      </c>
      <c r="G381" s="223" t="s">
        <v>351</v>
      </c>
      <c r="H381" s="224">
        <v>56.386000000000003</v>
      </c>
      <c r="I381" s="225"/>
      <c r="J381" s="226">
        <f>ROUND(I381*H381,2)</f>
        <v>0</v>
      </c>
      <c r="K381" s="222" t="s">
        <v>352</v>
      </c>
      <c r="L381" s="45"/>
      <c r="M381" s="227" t="s">
        <v>1</v>
      </c>
      <c r="N381" s="228" t="s">
        <v>46</v>
      </c>
      <c r="O381" s="92"/>
      <c r="P381" s="229">
        <f>O381*H381</f>
        <v>0</v>
      </c>
      <c r="Q381" s="229">
        <v>2.3010199999999998</v>
      </c>
      <c r="R381" s="229">
        <f>Q381*H381</f>
        <v>129.74531371999998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202</v>
      </c>
      <c r="AT381" s="231" t="s">
        <v>204</v>
      </c>
      <c r="AU381" s="231" t="s">
        <v>215</v>
      </c>
      <c r="AY381" s="18" t="s">
        <v>203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88</v>
      </c>
      <c r="BK381" s="232">
        <f>ROUND(I381*H381,2)</f>
        <v>0</v>
      </c>
      <c r="BL381" s="18" t="s">
        <v>202</v>
      </c>
      <c r="BM381" s="231" t="s">
        <v>605</v>
      </c>
    </row>
    <row r="382" s="2" customFormat="1">
      <c r="A382" s="39"/>
      <c r="B382" s="40"/>
      <c r="C382" s="41"/>
      <c r="D382" s="233" t="s">
        <v>209</v>
      </c>
      <c r="E382" s="41"/>
      <c r="F382" s="234" t="s">
        <v>606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209</v>
      </c>
      <c r="AU382" s="18" t="s">
        <v>215</v>
      </c>
    </row>
    <row r="383" s="2" customFormat="1">
      <c r="A383" s="39"/>
      <c r="B383" s="40"/>
      <c r="C383" s="41"/>
      <c r="D383" s="251" t="s">
        <v>355</v>
      </c>
      <c r="E383" s="41"/>
      <c r="F383" s="252" t="s">
        <v>607</v>
      </c>
      <c r="G383" s="41"/>
      <c r="H383" s="41"/>
      <c r="I383" s="235"/>
      <c r="J383" s="41"/>
      <c r="K383" s="41"/>
      <c r="L383" s="45"/>
      <c r="M383" s="236"/>
      <c r="N383" s="237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355</v>
      </c>
      <c r="AU383" s="18" t="s">
        <v>215</v>
      </c>
    </row>
    <row r="384" s="13" customFormat="1">
      <c r="A384" s="13"/>
      <c r="B384" s="253"/>
      <c r="C384" s="254"/>
      <c r="D384" s="233" t="s">
        <v>357</v>
      </c>
      <c r="E384" s="255" t="s">
        <v>1</v>
      </c>
      <c r="F384" s="256" t="s">
        <v>358</v>
      </c>
      <c r="G384" s="254"/>
      <c r="H384" s="255" t="s">
        <v>1</v>
      </c>
      <c r="I384" s="257"/>
      <c r="J384" s="254"/>
      <c r="K384" s="254"/>
      <c r="L384" s="258"/>
      <c r="M384" s="259"/>
      <c r="N384" s="260"/>
      <c r="O384" s="260"/>
      <c r="P384" s="260"/>
      <c r="Q384" s="260"/>
      <c r="R384" s="260"/>
      <c r="S384" s="260"/>
      <c r="T384" s="26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2" t="s">
        <v>357</v>
      </c>
      <c r="AU384" s="262" t="s">
        <v>215</v>
      </c>
      <c r="AV384" s="13" t="s">
        <v>88</v>
      </c>
      <c r="AW384" s="13" t="s">
        <v>36</v>
      </c>
      <c r="AX384" s="13" t="s">
        <v>81</v>
      </c>
      <c r="AY384" s="262" t="s">
        <v>203</v>
      </c>
    </row>
    <row r="385" s="13" customFormat="1">
      <c r="A385" s="13"/>
      <c r="B385" s="253"/>
      <c r="C385" s="254"/>
      <c r="D385" s="233" t="s">
        <v>357</v>
      </c>
      <c r="E385" s="255" t="s">
        <v>1</v>
      </c>
      <c r="F385" s="256" t="s">
        <v>386</v>
      </c>
      <c r="G385" s="254"/>
      <c r="H385" s="255" t="s">
        <v>1</v>
      </c>
      <c r="I385" s="257"/>
      <c r="J385" s="254"/>
      <c r="K385" s="254"/>
      <c r="L385" s="258"/>
      <c r="M385" s="259"/>
      <c r="N385" s="260"/>
      <c r="O385" s="260"/>
      <c r="P385" s="260"/>
      <c r="Q385" s="260"/>
      <c r="R385" s="260"/>
      <c r="S385" s="260"/>
      <c r="T385" s="26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2" t="s">
        <v>357</v>
      </c>
      <c r="AU385" s="262" t="s">
        <v>215</v>
      </c>
      <c r="AV385" s="13" t="s">
        <v>88</v>
      </c>
      <c r="AW385" s="13" t="s">
        <v>36</v>
      </c>
      <c r="AX385" s="13" t="s">
        <v>81</v>
      </c>
      <c r="AY385" s="262" t="s">
        <v>203</v>
      </c>
    </row>
    <row r="386" s="14" customFormat="1">
      <c r="A386" s="14"/>
      <c r="B386" s="263"/>
      <c r="C386" s="264"/>
      <c r="D386" s="233" t="s">
        <v>357</v>
      </c>
      <c r="E386" s="265" t="s">
        <v>1</v>
      </c>
      <c r="F386" s="266" t="s">
        <v>608</v>
      </c>
      <c r="G386" s="264"/>
      <c r="H386" s="267">
        <v>3.948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3" t="s">
        <v>357</v>
      </c>
      <c r="AU386" s="273" t="s">
        <v>215</v>
      </c>
      <c r="AV386" s="14" t="s">
        <v>90</v>
      </c>
      <c r="AW386" s="14" t="s">
        <v>36</v>
      </c>
      <c r="AX386" s="14" t="s">
        <v>81</v>
      </c>
      <c r="AY386" s="273" t="s">
        <v>203</v>
      </c>
    </row>
    <row r="387" s="14" customFormat="1">
      <c r="A387" s="14"/>
      <c r="B387" s="263"/>
      <c r="C387" s="264"/>
      <c r="D387" s="233" t="s">
        <v>357</v>
      </c>
      <c r="E387" s="265" t="s">
        <v>1</v>
      </c>
      <c r="F387" s="266" t="s">
        <v>609</v>
      </c>
      <c r="G387" s="264"/>
      <c r="H387" s="267">
        <v>1.28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3" t="s">
        <v>357</v>
      </c>
      <c r="AU387" s="273" t="s">
        <v>215</v>
      </c>
      <c r="AV387" s="14" t="s">
        <v>90</v>
      </c>
      <c r="AW387" s="14" t="s">
        <v>36</v>
      </c>
      <c r="AX387" s="14" t="s">
        <v>81</v>
      </c>
      <c r="AY387" s="273" t="s">
        <v>203</v>
      </c>
    </row>
    <row r="388" s="14" customFormat="1">
      <c r="A388" s="14"/>
      <c r="B388" s="263"/>
      <c r="C388" s="264"/>
      <c r="D388" s="233" t="s">
        <v>357</v>
      </c>
      <c r="E388" s="265" t="s">
        <v>1</v>
      </c>
      <c r="F388" s="266" t="s">
        <v>610</v>
      </c>
      <c r="G388" s="264"/>
      <c r="H388" s="267">
        <v>7.6879999999999997</v>
      </c>
      <c r="I388" s="268"/>
      <c r="J388" s="264"/>
      <c r="K388" s="264"/>
      <c r="L388" s="269"/>
      <c r="M388" s="270"/>
      <c r="N388" s="271"/>
      <c r="O388" s="271"/>
      <c r="P388" s="271"/>
      <c r="Q388" s="271"/>
      <c r="R388" s="271"/>
      <c r="S388" s="271"/>
      <c r="T388" s="27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3" t="s">
        <v>357</v>
      </c>
      <c r="AU388" s="273" t="s">
        <v>215</v>
      </c>
      <c r="AV388" s="14" t="s">
        <v>90</v>
      </c>
      <c r="AW388" s="14" t="s">
        <v>36</v>
      </c>
      <c r="AX388" s="14" t="s">
        <v>81</v>
      </c>
      <c r="AY388" s="273" t="s">
        <v>203</v>
      </c>
    </row>
    <row r="389" s="14" customFormat="1">
      <c r="A389" s="14"/>
      <c r="B389" s="263"/>
      <c r="C389" s="264"/>
      <c r="D389" s="233" t="s">
        <v>357</v>
      </c>
      <c r="E389" s="265" t="s">
        <v>1</v>
      </c>
      <c r="F389" s="266" t="s">
        <v>611</v>
      </c>
      <c r="G389" s="264"/>
      <c r="H389" s="267">
        <v>0.80000000000000004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3" t="s">
        <v>357</v>
      </c>
      <c r="AU389" s="273" t="s">
        <v>215</v>
      </c>
      <c r="AV389" s="14" t="s">
        <v>90</v>
      </c>
      <c r="AW389" s="14" t="s">
        <v>36</v>
      </c>
      <c r="AX389" s="14" t="s">
        <v>81</v>
      </c>
      <c r="AY389" s="273" t="s">
        <v>203</v>
      </c>
    </row>
    <row r="390" s="14" customFormat="1">
      <c r="A390" s="14"/>
      <c r="B390" s="263"/>
      <c r="C390" s="264"/>
      <c r="D390" s="233" t="s">
        <v>357</v>
      </c>
      <c r="E390" s="265" t="s">
        <v>1</v>
      </c>
      <c r="F390" s="266" t="s">
        <v>612</v>
      </c>
      <c r="G390" s="264"/>
      <c r="H390" s="267">
        <v>3.1960000000000002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3" t="s">
        <v>357</v>
      </c>
      <c r="AU390" s="273" t="s">
        <v>215</v>
      </c>
      <c r="AV390" s="14" t="s">
        <v>90</v>
      </c>
      <c r="AW390" s="14" t="s">
        <v>36</v>
      </c>
      <c r="AX390" s="14" t="s">
        <v>81</v>
      </c>
      <c r="AY390" s="273" t="s">
        <v>203</v>
      </c>
    </row>
    <row r="391" s="14" customFormat="1">
      <c r="A391" s="14"/>
      <c r="B391" s="263"/>
      <c r="C391" s="264"/>
      <c r="D391" s="233" t="s">
        <v>357</v>
      </c>
      <c r="E391" s="265" t="s">
        <v>1</v>
      </c>
      <c r="F391" s="266" t="s">
        <v>613</v>
      </c>
      <c r="G391" s="264"/>
      <c r="H391" s="267">
        <v>0.80000000000000004</v>
      </c>
      <c r="I391" s="268"/>
      <c r="J391" s="264"/>
      <c r="K391" s="264"/>
      <c r="L391" s="269"/>
      <c r="M391" s="270"/>
      <c r="N391" s="271"/>
      <c r="O391" s="271"/>
      <c r="P391" s="271"/>
      <c r="Q391" s="271"/>
      <c r="R391" s="271"/>
      <c r="S391" s="271"/>
      <c r="T391" s="27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73" t="s">
        <v>357</v>
      </c>
      <c r="AU391" s="273" t="s">
        <v>215</v>
      </c>
      <c r="AV391" s="14" t="s">
        <v>90</v>
      </c>
      <c r="AW391" s="14" t="s">
        <v>36</v>
      </c>
      <c r="AX391" s="14" t="s">
        <v>81</v>
      </c>
      <c r="AY391" s="273" t="s">
        <v>203</v>
      </c>
    </row>
    <row r="392" s="14" customFormat="1">
      <c r="A392" s="14"/>
      <c r="B392" s="263"/>
      <c r="C392" s="264"/>
      <c r="D392" s="233" t="s">
        <v>357</v>
      </c>
      <c r="E392" s="265" t="s">
        <v>1</v>
      </c>
      <c r="F392" s="266" t="s">
        <v>614</v>
      </c>
      <c r="G392" s="264"/>
      <c r="H392" s="267">
        <v>13.632</v>
      </c>
      <c r="I392" s="268"/>
      <c r="J392" s="264"/>
      <c r="K392" s="264"/>
      <c r="L392" s="269"/>
      <c r="M392" s="270"/>
      <c r="N392" s="271"/>
      <c r="O392" s="271"/>
      <c r="P392" s="271"/>
      <c r="Q392" s="271"/>
      <c r="R392" s="271"/>
      <c r="S392" s="271"/>
      <c r="T392" s="27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3" t="s">
        <v>357</v>
      </c>
      <c r="AU392" s="273" t="s">
        <v>215</v>
      </c>
      <c r="AV392" s="14" t="s">
        <v>90</v>
      </c>
      <c r="AW392" s="14" t="s">
        <v>36</v>
      </c>
      <c r="AX392" s="14" t="s">
        <v>81</v>
      </c>
      <c r="AY392" s="273" t="s">
        <v>203</v>
      </c>
    </row>
    <row r="393" s="14" customFormat="1">
      <c r="A393" s="14"/>
      <c r="B393" s="263"/>
      <c r="C393" s="264"/>
      <c r="D393" s="233" t="s">
        <v>357</v>
      </c>
      <c r="E393" s="265" t="s">
        <v>1</v>
      </c>
      <c r="F393" s="266" t="s">
        <v>613</v>
      </c>
      <c r="G393" s="264"/>
      <c r="H393" s="267">
        <v>0.80000000000000004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357</v>
      </c>
      <c r="AU393" s="273" t="s">
        <v>215</v>
      </c>
      <c r="AV393" s="14" t="s">
        <v>90</v>
      </c>
      <c r="AW393" s="14" t="s">
        <v>36</v>
      </c>
      <c r="AX393" s="14" t="s">
        <v>81</v>
      </c>
      <c r="AY393" s="273" t="s">
        <v>203</v>
      </c>
    </row>
    <row r="394" s="13" customFormat="1">
      <c r="A394" s="13"/>
      <c r="B394" s="253"/>
      <c r="C394" s="254"/>
      <c r="D394" s="233" t="s">
        <v>357</v>
      </c>
      <c r="E394" s="255" t="s">
        <v>1</v>
      </c>
      <c r="F394" s="256" t="s">
        <v>390</v>
      </c>
      <c r="G394" s="254"/>
      <c r="H394" s="255" t="s">
        <v>1</v>
      </c>
      <c r="I394" s="257"/>
      <c r="J394" s="254"/>
      <c r="K394" s="254"/>
      <c r="L394" s="258"/>
      <c r="M394" s="259"/>
      <c r="N394" s="260"/>
      <c r="O394" s="260"/>
      <c r="P394" s="260"/>
      <c r="Q394" s="260"/>
      <c r="R394" s="260"/>
      <c r="S394" s="260"/>
      <c r="T394" s="26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2" t="s">
        <v>357</v>
      </c>
      <c r="AU394" s="262" t="s">
        <v>215</v>
      </c>
      <c r="AV394" s="13" t="s">
        <v>88</v>
      </c>
      <c r="AW394" s="13" t="s">
        <v>36</v>
      </c>
      <c r="AX394" s="13" t="s">
        <v>81</v>
      </c>
      <c r="AY394" s="262" t="s">
        <v>203</v>
      </c>
    </row>
    <row r="395" s="14" customFormat="1">
      <c r="A395" s="14"/>
      <c r="B395" s="263"/>
      <c r="C395" s="264"/>
      <c r="D395" s="233" t="s">
        <v>357</v>
      </c>
      <c r="E395" s="265" t="s">
        <v>1</v>
      </c>
      <c r="F395" s="266" t="s">
        <v>615</v>
      </c>
      <c r="G395" s="264"/>
      <c r="H395" s="267">
        <v>3.6560000000000001</v>
      </c>
      <c r="I395" s="268"/>
      <c r="J395" s="264"/>
      <c r="K395" s="264"/>
      <c r="L395" s="269"/>
      <c r="M395" s="270"/>
      <c r="N395" s="271"/>
      <c r="O395" s="271"/>
      <c r="P395" s="271"/>
      <c r="Q395" s="271"/>
      <c r="R395" s="271"/>
      <c r="S395" s="271"/>
      <c r="T395" s="27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3" t="s">
        <v>357</v>
      </c>
      <c r="AU395" s="273" t="s">
        <v>215</v>
      </c>
      <c r="AV395" s="14" t="s">
        <v>90</v>
      </c>
      <c r="AW395" s="14" t="s">
        <v>36</v>
      </c>
      <c r="AX395" s="14" t="s">
        <v>81</v>
      </c>
      <c r="AY395" s="273" t="s">
        <v>203</v>
      </c>
    </row>
    <row r="396" s="14" customFormat="1">
      <c r="A396" s="14"/>
      <c r="B396" s="263"/>
      <c r="C396" s="264"/>
      <c r="D396" s="233" t="s">
        <v>357</v>
      </c>
      <c r="E396" s="265" t="s">
        <v>1</v>
      </c>
      <c r="F396" s="266" t="s">
        <v>613</v>
      </c>
      <c r="G396" s="264"/>
      <c r="H396" s="267">
        <v>0.80000000000000004</v>
      </c>
      <c r="I396" s="268"/>
      <c r="J396" s="264"/>
      <c r="K396" s="264"/>
      <c r="L396" s="269"/>
      <c r="M396" s="270"/>
      <c r="N396" s="271"/>
      <c r="O396" s="271"/>
      <c r="P396" s="271"/>
      <c r="Q396" s="271"/>
      <c r="R396" s="271"/>
      <c r="S396" s="271"/>
      <c r="T396" s="27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73" t="s">
        <v>357</v>
      </c>
      <c r="AU396" s="273" t="s">
        <v>215</v>
      </c>
      <c r="AV396" s="14" t="s">
        <v>90</v>
      </c>
      <c r="AW396" s="14" t="s">
        <v>36</v>
      </c>
      <c r="AX396" s="14" t="s">
        <v>81</v>
      </c>
      <c r="AY396" s="273" t="s">
        <v>203</v>
      </c>
    </row>
    <row r="397" s="14" customFormat="1">
      <c r="A397" s="14"/>
      <c r="B397" s="263"/>
      <c r="C397" s="264"/>
      <c r="D397" s="233" t="s">
        <v>357</v>
      </c>
      <c r="E397" s="265" t="s">
        <v>1</v>
      </c>
      <c r="F397" s="266" t="s">
        <v>616</v>
      </c>
      <c r="G397" s="264"/>
      <c r="H397" s="267">
        <v>0.20000000000000001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73" t="s">
        <v>357</v>
      </c>
      <c r="AU397" s="273" t="s">
        <v>215</v>
      </c>
      <c r="AV397" s="14" t="s">
        <v>90</v>
      </c>
      <c r="AW397" s="14" t="s">
        <v>36</v>
      </c>
      <c r="AX397" s="14" t="s">
        <v>81</v>
      </c>
      <c r="AY397" s="273" t="s">
        <v>203</v>
      </c>
    </row>
    <row r="398" s="14" customFormat="1">
      <c r="A398" s="14"/>
      <c r="B398" s="263"/>
      <c r="C398" s="264"/>
      <c r="D398" s="233" t="s">
        <v>357</v>
      </c>
      <c r="E398" s="265" t="s">
        <v>1</v>
      </c>
      <c r="F398" s="266" t="s">
        <v>617</v>
      </c>
      <c r="G398" s="264"/>
      <c r="H398" s="267">
        <v>5.9080000000000004</v>
      </c>
      <c r="I398" s="268"/>
      <c r="J398" s="264"/>
      <c r="K398" s="264"/>
      <c r="L398" s="269"/>
      <c r="M398" s="270"/>
      <c r="N398" s="271"/>
      <c r="O398" s="271"/>
      <c r="P398" s="271"/>
      <c r="Q398" s="271"/>
      <c r="R398" s="271"/>
      <c r="S398" s="271"/>
      <c r="T398" s="27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3" t="s">
        <v>357</v>
      </c>
      <c r="AU398" s="273" t="s">
        <v>215</v>
      </c>
      <c r="AV398" s="14" t="s">
        <v>90</v>
      </c>
      <c r="AW398" s="14" t="s">
        <v>36</v>
      </c>
      <c r="AX398" s="14" t="s">
        <v>81</v>
      </c>
      <c r="AY398" s="273" t="s">
        <v>203</v>
      </c>
    </row>
    <row r="399" s="14" customFormat="1">
      <c r="A399" s="14"/>
      <c r="B399" s="263"/>
      <c r="C399" s="264"/>
      <c r="D399" s="233" t="s">
        <v>357</v>
      </c>
      <c r="E399" s="265" t="s">
        <v>1</v>
      </c>
      <c r="F399" s="266" t="s">
        <v>613</v>
      </c>
      <c r="G399" s="264"/>
      <c r="H399" s="267">
        <v>0.80000000000000004</v>
      </c>
      <c r="I399" s="268"/>
      <c r="J399" s="264"/>
      <c r="K399" s="264"/>
      <c r="L399" s="269"/>
      <c r="M399" s="270"/>
      <c r="N399" s="271"/>
      <c r="O399" s="271"/>
      <c r="P399" s="271"/>
      <c r="Q399" s="271"/>
      <c r="R399" s="271"/>
      <c r="S399" s="271"/>
      <c r="T399" s="27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3" t="s">
        <v>357</v>
      </c>
      <c r="AU399" s="273" t="s">
        <v>215</v>
      </c>
      <c r="AV399" s="14" t="s">
        <v>90</v>
      </c>
      <c r="AW399" s="14" t="s">
        <v>36</v>
      </c>
      <c r="AX399" s="14" t="s">
        <v>81</v>
      </c>
      <c r="AY399" s="273" t="s">
        <v>203</v>
      </c>
    </row>
    <row r="400" s="14" customFormat="1">
      <c r="A400" s="14"/>
      <c r="B400" s="263"/>
      <c r="C400" s="264"/>
      <c r="D400" s="233" t="s">
        <v>357</v>
      </c>
      <c r="E400" s="265" t="s">
        <v>1</v>
      </c>
      <c r="F400" s="266" t="s">
        <v>616</v>
      </c>
      <c r="G400" s="264"/>
      <c r="H400" s="267">
        <v>0.20000000000000001</v>
      </c>
      <c r="I400" s="268"/>
      <c r="J400" s="264"/>
      <c r="K400" s="264"/>
      <c r="L400" s="269"/>
      <c r="M400" s="270"/>
      <c r="N400" s="271"/>
      <c r="O400" s="271"/>
      <c r="P400" s="271"/>
      <c r="Q400" s="271"/>
      <c r="R400" s="271"/>
      <c r="S400" s="271"/>
      <c r="T400" s="27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73" t="s">
        <v>357</v>
      </c>
      <c r="AU400" s="273" t="s">
        <v>215</v>
      </c>
      <c r="AV400" s="14" t="s">
        <v>90</v>
      </c>
      <c r="AW400" s="14" t="s">
        <v>36</v>
      </c>
      <c r="AX400" s="14" t="s">
        <v>81</v>
      </c>
      <c r="AY400" s="273" t="s">
        <v>203</v>
      </c>
    </row>
    <row r="401" s="14" customFormat="1">
      <c r="A401" s="14"/>
      <c r="B401" s="263"/>
      <c r="C401" s="264"/>
      <c r="D401" s="233" t="s">
        <v>357</v>
      </c>
      <c r="E401" s="265" t="s">
        <v>1</v>
      </c>
      <c r="F401" s="266" t="s">
        <v>618</v>
      </c>
      <c r="G401" s="264"/>
      <c r="H401" s="267">
        <v>5.4279999999999999</v>
      </c>
      <c r="I401" s="268"/>
      <c r="J401" s="264"/>
      <c r="K401" s="264"/>
      <c r="L401" s="269"/>
      <c r="M401" s="270"/>
      <c r="N401" s="271"/>
      <c r="O401" s="271"/>
      <c r="P401" s="271"/>
      <c r="Q401" s="271"/>
      <c r="R401" s="271"/>
      <c r="S401" s="271"/>
      <c r="T401" s="27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73" t="s">
        <v>357</v>
      </c>
      <c r="AU401" s="273" t="s">
        <v>215</v>
      </c>
      <c r="AV401" s="14" t="s">
        <v>90</v>
      </c>
      <c r="AW401" s="14" t="s">
        <v>36</v>
      </c>
      <c r="AX401" s="14" t="s">
        <v>81</v>
      </c>
      <c r="AY401" s="273" t="s">
        <v>203</v>
      </c>
    </row>
    <row r="402" s="13" customFormat="1">
      <c r="A402" s="13"/>
      <c r="B402" s="253"/>
      <c r="C402" s="254"/>
      <c r="D402" s="233" t="s">
        <v>357</v>
      </c>
      <c r="E402" s="255" t="s">
        <v>1</v>
      </c>
      <c r="F402" s="256" t="s">
        <v>395</v>
      </c>
      <c r="G402" s="254"/>
      <c r="H402" s="255" t="s">
        <v>1</v>
      </c>
      <c r="I402" s="257"/>
      <c r="J402" s="254"/>
      <c r="K402" s="254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357</v>
      </c>
      <c r="AU402" s="262" t="s">
        <v>215</v>
      </c>
      <c r="AV402" s="13" t="s">
        <v>88</v>
      </c>
      <c r="AW402" s="13" t="s">
        <v>36</v>
      </c>
      <c r="AX402" s="13" t="s">
        <v>81</v>
      </c>
      <c r="AY402" s="262" t="s">
        <v>203</v>
      </c>
    </row>
    <row r="403" s="14" customFormat="1">
      <c r="A403" s="14"/>
      <c r="B403" s="263"/>
      <c r="C403" s="264"/>
      <c r="D403" s="233" t="s">
        <v>357</v>
      </c>
      <c r="E403" s="265" t="s">
        <v>1</v>
      </c>
      <c r="F403" s="266" t="s">
        <v>619</v>
      </c>
      <c r="G403" s="264"/>
      <c r="H403" s="267">
        <v>0.66000000000000003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3" t="s">
        <v>357</v>
      </c>
      <c r="AU403" s="273" t="s">
        <v>215</v>
      </c>
      <c r="AV403" s="14" t="s">
        <v>90</v>
      </c>
      <c r="AW403" s="14" t="s">
        <v>36</v>
      </c>
      <c r="AX403" s="14" t="s">
        <v>81</v>
      </c>
      <c r="AY403" s="273" t="s">
        <v>203</v>
      </c>
    </row>
    <row r="404" s="13" customFormat="1">
      <c r="A404" s="13"/>
      <c r="B404" s="253"/>
      <c r="C404" s="254"/>
      <c r="D404" s="233" t="s">
        <v>357</v>
      </c>
      <c r="E404" s="255" t="s">
        <v>1</v>
      </c>
      <c r="F404" s="256" t="s">
        <v>620</v>
      </c>
      <c r="G404" s="254"/>
      <c r="H404" s="255" t="s">
        <v>1</v>
      </c>
      <c r="I404" s="257"/>
      <c r="J404" s="254"/>
      <c r="K404" s="254"/>
      <c r="L404" s="258"/>
      <c r="M404" s="259"/>
      <c r="N404" s="260"/>
      <c r="O404" s="260"/>
      <c r="P404" s="260"/>
      <c r="Q404" s="260"/>
      <c r="R404" s="260"/>
      <c r="S404" s="260"/>
      <c r="T404" s="26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2" t="s">
        <v>357</v>
      </c>
      <c r="AU404" s="262" t="s">
        <v>215</v>
      </c>
      <c r="AV404" s="13" t="s">
        <v>88</v>
      </c>
      <c r="AW404" s="13" t="s">
        <v>36</v>
      </c>
      <c r="AX404" s="13" t="s">
        <v>81</v>
      </c>
      <c r="AY404" s="262" t="s">
        <v>203</v>
      </c>
    </row>
    <row r="405" s="14" customFormat="1">
      <c r="A405" s="14"/>
      <c r="B405" s="263"/>
      <c r="C405" s="264"/>
      <c r="D405" s="233" t="s">
        <v>357</v>
      </c>
      <c r="E405" s="265" t="s">
        <v>1</v>
      </c>
      <c r="F405" s="266" t="s">
        <v>621</v>
      </c>
      <c r="G405" s="264"/>
      <c r="H405" s="267">
        <v>0.35999999999999999</v>
      </c>
      <c r="I405" s="268"/>
      <c r="J405" s="264"/>
      <c r="K405" s="264"/>
      <c r="L405" s="269"/>
      <c r="M405" s="270"/>
      <c r="N405" s="271"/>
      <c r="O405" s="271"/>
      <c r="P405" s="271"/>
      <c r="Q405" s="271"/>
      <c r="R405" s="271"/>
      <c r="S405" s="271"/>
      <c r="T405" s="27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73" t="s">
        <v>357</v>
      </c>
      <c r="AU405" s="273" t="s">
        <v>215</v>
      </c>
      <c r="AV405" s="14" t="s">
        <v>90</v>
      </c>
      <c r="AW405" s="14" t="s">
        <v>36</v>
      </c>
      <c r="AX405" s="14" t="s">
        <v>81</v>
      </c>
      <c r="AY405" s="273" t="s">
        <v>203</v>
      </c>
    </row>
    <row r="406" s="13" customFormat="1">
      <c r="A406" s="13"/>
      <c r="B406" s="253"/>
      <c r="C406" s="254"/>
      <c r="D406" s="233" t="s">
        <v>357</v>
      </c>
      <c r="E406" s="255" t="s">
        <v>1</v>
      </c>
      <c r="F406" s="256" t="s">
        <v>397</v>
      </c>
      <c r="G406" s="254"/>
      <c r="H406" s="255" t="s">
        <v>1</v>
      </c>
      <c r="I406" s="257"/>
      <c r="J406" s="254"/>
      <c r="K406" s="254"/>
      <c r="L406" s="258"/>
      <c r="M406" s="259"/>
      <c r="N406" s="260"/>
      <c r="O406" s="260"/>
      <c r="P406" s="260"/>
      <c r="Q406" s="260"/>
      <c r="R406" s="260"/>
      <c r="S406" s="260"/>
      <c r="T406" s="26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2" t="s">
        <v>357</v>
      </c>
      <c r="AU406" s="262" t="s">
        <v>215</v>
      </c>
      <c r="AV406" s="13" t="s">
        <v>88</v>
      </c>
      <c r="AW406" s="13" t="s">
        <v>36</v>
      </c>
      <c r="AX406" s="13" t="s">
        <v>81</v>
      </c>
      <c r="AY406" s="262" t="s">
        <v>203</v>
      </c>
    </row>
    <row r="407" s="14" customFormat="1">
      <c r="A407" s="14"/>
      <c r="B407" s="263"/>
      <c r="C407" s="264"/>
      <c r="D407" s="233" t="s">
        <v>357</v>
      </c>
      <c r="E407" s="265" t="s">
        <v>1</v>
      </c>
      <c r="F407" s="266" t="s">
        <v>398</v>
      </c>
      <c r="G407" s="264"/>
      <c r="H407" s="267">
        <v>0.78000000000000003</v>
      </c>
      <c r="I407" s="268"/>
      <c r="J407" s="264"/>
      <c r="K407" s="264"/>
      <c r="L407" s="269"/>
      <c r="M407" s="270"/>
      <c r="N407" s="271"/>
      <c r="O407" s="271"/>
      <c r="P407" s="271"/>
      <c r="Q407" s="271"/>
      <c r="R407" s="271"/>
      <c r="S407" s="271"/>
      <c r="T407" s="27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73" t="s">
        <v>357</v>
      </c>
      <c r="AU407" s="273" t="s">
        <v>215</v>
      </c>
      <c r="AV407" s="14" t="s">
        <v>90</v>
      </c>
      <c r="AW407" s="14" t="s">
        <v>36</v>
      </c>
      <c r="AX407" s="14" t="s">
        <v>81</v>
      </c>
      <c r="AY407" s="273" t="s">
        <v>203</v>
      </c>
    </row>
    <row r="408" s="14" customFormat="1">
      <c r="A408" s="14"/>
      <c r="B408" s="263"/>
      <c r="C408" s="264"/>
      <c r="D408" s="233" t="s">
        <v>357</v>
      </c>
      <c r="E408" s="265" t="s">
        <v>1</v>
      </c>
      <c r="F408" s="266" t="s">
        <v>399</v>
      </c>
      <c r="G408" s="264"/>
      <c r="H408" s="267">
        <v>0.32400000000000001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73" t="s">
        <v>357</v>
      </c>
      <c r="AU408" s="273" t="s">
        <v>215</v>
      </c>
      <c r="AV408" s="14" t="s">
        <v>90</v>
      </c>
      <c r="AW408" s="14" t="s">
        <v>36</v>
      </c>
      <c r="AX408" s="14" t="s">
        <v>81</v>
      </c>
      <c r="AY408" s="273" t="s">
        <v>203</v>
      </c>
    </row>
    <row r="409" s="15" customFormat="1">
      <c r="A409" s="15"/>
      <c r="B409" s="274"/>
      <c r="C409" s="275"/>
      <c r="D409" s="233" t="s">
        <v>357</v>
      </c>
      <c r="E409" s="276" t="s">
        <v>1</v>
      </c>
      <c r="F409" s="277" t="s">
        <v>364</v>
      </c>
      <c r="G409" s="275"/>
      <c r="H409" s="278">
        <v>51.259999999999998</v>
      </c>
      <c r="I409" s="279"/>
      <c r="J409" s="275"/>
      <c r="K409" s="275"/>
      <c r="L409" s="280"/>
      <c r="M409" s="281"/>
      <c r="N409" s="282"/>
      <c r="O409" s="282"/>
      <c r="P409" s="282"/>
      <c r="Q409" s="282"/>
      <c r="R409" s="282"/>
      <c r="S409" s="282"/>
      <c r="T409" s="28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84" t="s">
        <v>357</v>
      </c>
      <c r="AU409" s="284" t="s">
        <v>215</v>
      </c>
      <c r="AV409" s="15" t="s">
        <v>215</v>
      </c>
      <c r="AW409" s="15" t="s">
        <v>36</v>
      </c>
      <c r="AX409" s="15" t="s">
        <v>81</v>
      </c>
      <c r="AY409" s="284" t="s">
        <v>203</v>
      </c>
    </row>
    <row r="410" s="14" customFormat="1">
      <c r="A410" s="14"/>
      <c r="B410" s="263"/>
      <c r="C410" s="264"/>
      <c r="D410" s="233" t="s">
        <v>357</v>
      </c>
      <c r="E410" s="265" t="s">
        <v>1</v>
      </c>
      <c r="F410" s="266" t="s">
        <v>622</v>
      </c>
      <c r="G410" s="264"/>
      <c r="H410" s="267">
        <v>5.1260000000000003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3" t="s">
        <v>357</v>
      </c>
      <c r="AU410" s="273" t="s">
        <v>215</v>
      </c>
      <c r="AV410" s="14" t="s">
        <v>90</v>
      </c>
      <c r="AW410" s="14" t="s">
        <v>36</v>
      </c>
      <c r="AX410" s="14" t="s">
        <v>81</v>
      </c>
      <c r="AY410" s="273" t="s">
        <v>203</v>
      </c>
    </row>
    <row r="411" s="16" customFormat="1">
      <c r="A411" s="16"/>
      <c r="B411" s="285"/>
      <c r="C411" s="286"/>
      <c r="D411" s="233" t="s">
        <v>357</v>
      </c>
      <c r="E411" s="287" t="s">
        <v>1</v>
      </c>
      <c r="F411" s="288" t="s">
        <v>366</v>
      </c>
      <c r="G411" s="286"/>
      <c r="H411" s="289">
        <v>56.386000000000003</v>
      </c>
      <c r="I411" s="290"/>
      <c r="J411" s="286"/>
      <c r="K411" s="286"/>
      <c r="L411" s="291"/>
      <c r="M411" s="292"/>
      <c r="N411" s="293"/>
      <c r="O411" s="293"/>
      <c r="P411" s="293"/>
      <c r="Q411" s="293"/>
      <c r="R411" s="293"/>
      <c r="S411" s="293"/>
      <c r="T411" s="294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95" t="s">
        <v>357</v>
      </c>
      <c r="AU411" s="295" t="s">
        <v>215</v>
      </c>
      <c r="AV411" s="16" t="s">
        <v>202</v>
      </c>
      <c r="AW411" s="16" t="s">
        <v>36</v>
      </c>
      <c r="AX411" s="16" t="s">
        <v>88</v>
      </c>
      <c r="AY411" s="295" t="s">
        <v>203</v>
      </c>
    </row>
    <row r="412" s="2" customFormat="1" ht="16.5" customHeight="1">
      <c r="A412" s="39"/>
      <c r="B412" s="40"/>
      <c r="C412" s="220" t="s">
        <v>623</v>
      </c>
      <c r="D412" s="220" t="s">
        <v>204</v>
      </c>
      <c r="E412" s="221" t="s">
        <v>624</v>
      </c>
      <c r="F412" s="222" t="s">
        <v>625</v>
      </c>
      <c r="G412" s="223" t="s">
        <v>290</v>
      </c>
      <c r="H412" s="224">
        <v>5.7199999999999998</v>
      </c>
      <c r="I412" s="225"/>
      <c r="J412" s="226">
        <f>ROUND(I412*H412,2)</f>
        <v>0</v>
      </c>
      <c r="K412" s="222" t="s">
        <v>352</v>
      </c>
      <c r="L412" s="45"/>
      <c r="M412" s="227" t="s">
        <v>1</v>
      </c>
      <c r="N412" s="228" t="s">
        <v>46</v>
      </c>
      <c r="O412" s="92"/>
      <c r="P412" s="229">
        <f>O412*H412</f>
        <v>0</v>
      </c>
      <c r="Q412" s="229">
        <v>0.0026900000000000001</v>
      </c>
      <c r="R412" s="229">
        <f>Q412*H412</f>
        <v>0.015386800000000001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202</v>
      </c>
      <c r="AT412" s="231" t="s">
        <v>204</v>
      </c>
      <c r="AU412" s="231" t="s">
        <v>215</v>
      </c>
      <c r="AY412" s="18" t="s">
        <v>203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88</v>
      </c>
      <c r="BK412" s="232">
        <f>ROUND(I412*H412,2)</f>
        <v>0</v>
      </c>
      <c r="BL412" s="18" t="s">
        <v>202</v>
      </c>
      <c r="BM412" s="231" t="s">
        <v>626</v>
      </c>
    </row>
    <row r="413" s="2" customFormat="1">
      <c r="A413" s="39"/>
      <c r="B413" s="40"/>
      <c r="C413" s="41"/>
      <c r="D413" s="233" t="s">
        <v>209</v>
      </c>
      <c r="E413" s="41"/>
      <c r="F413" s="234" t="s">
        <v>627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209</v>
      </c>
      <c r="AU413" s="18" t="s">
        <v>215</v>
      </c>
    </row>
    <row r="414" s="2" customFormat="1">
      <c r="A414" s="39"/>
      <c r="B414" s="40"/>
      <c r="C414" s="41"/>
      <c r="D414" s="251" t="s">
        <v>355</v>
      </c>
      <c r="E414" s="41"/>
      <c r="F414" s="252" t="s">
        <v>628</v>
      </c>
      <c r="G414" s="41"/>
      <c r="H414" s="41"/>
      <c r="I414" s="235"/>
      <c r="J414" s="41"/>
      <c r="K414" s="41"/>
      <c r="L414" s="45"/>
      <c r="M414" s="236"/>
      <c r="N414" s="237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355</v>
      </c>
      <c r="AU414" s="18" t="s">
        <v>215</v>
      </c>
    </row>
    <row r="415" s="13" customFormat="1">
      <c r="A415" s="13"/>
      <c r="B415" s="253"/>
      <c r="C415" s="254"/>
      <c r="D415" s="233" t="s">
        <v>357</v>
      </c>
      <c r="E415" s="255" t="s">
        <v>1</v>
      </c>
      <c r="F415" s="256" t="s">
        <v>358</v>
      </c>
      <c r="G415" s="254"/>
      <c r="H415" s="255" t="s">
        <v>1</v>
      </c>
      <c r="I415" s="257"/>
      <c r="J415" s="254"/>
      <c r="K415" s="254"/>
      <c r="L415" s="258"/>
      <c r="M415" s="259"/>
      <c r="N415" s="260"/>
      <c r="O415" s="260"/>
      <c r="P415" s="260"/>
      <c r="Q415" s="260"/>
      <c r="R415" s="260"/>
      <c r="S415" s="260"/>
      <c r="T415" s="26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2" t="s">
        <v>357</v>
      </c>
      <c r="AU415" s="262" t="s">
        <v>215</v>
      </c>
      <c r="AV415" s="13" t="s">
        <v>88</v>
      </c>
      <c r="AW415" s="13" t="s">
        <v>36</v>
      </c>
      <c r="AX415" s="13" t="s">
        <v>81</v>
      </c>
      <c r="AY415" s="262" t="s">
        <v>203</v>
      </c>
    </row>
    <row r="416" s="13" customFormat="1">
      <c r="A416" s="13"/>
      <c r="B416" s="253"/>
      <c r="C416" s="254"/>
      <c r="D416" s="233" t="s">
        <v>357</v>
      </c>
      <c r="E416" s="255" t="s">
        <v>1</v>
      </c>
      <c r="F416" s="256" t="s">
        <v>395</v>
      </c>
      <c r="G416" s="254"/>
      <c r="H416" s="255" t="s">
        <v>1</v>
      </c>
      <c r="I416" s="257"/>
      <c r="J416" s="254"/>
      <c r="K416" s="254"/>
      <c r="L416" s="258"/>
      <c r="M416" s="259"/>
      <c r="N416" s="260"/>
      <c r="O416" s="260"/>
      <c r="P416" s="260"/>
      <c r="Q416" s="260"/>
      <c r="R416" s="260"/>
      <c r="S416" s="260"/>
      <c r="T416" s="26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2" t="s">
        <v>357</v>
      </c>
      <c r="AU416" s="262" t="s">
        <v>215</v>
      </c>
      <c r="AV416" s="13" t="s">
        <v>88</v>
      </c>
      <c r="AW416" s="13" t="s">
        <v>36</v>
      </c>
      <c r="AX416" s="13" t="s">
        <v>81</v>
      </c>
      <c r="AY416" s="262" t="s">
        <v>203</v>
      </c>
    </row>
    <row r="417" s="14" customFormat="1">
      <c r="A417" s="14"/>
      <c r="B417" s="263"/>
      <c r="C417" s="264"/>
      <c r="D417" s="233" t="s">
        <v>357</v>
      </c>
      <c r="E417" s="265" t="s">
        <v>1</v>
      </c>
      <c r="F417" s="266" t="s">
        <v>629</v>
      </c>
      <c r="G417" s="264"/>
      <c r="H417" s="267">
        <v>2.6000000000000001</v>
      </c>
      <c r="I417" s="268"/>
      <c r="J417" s="264"/>
      <c r="K417" s="264"/>
      <c r="L417" s="269"/>
      <c r="M417" s="270"/>
      <c r="N417" s="271"/>
      <c r="O417" s="271"/>
      <c r="P417" s="271"/>
      <c r="Q417" s="271"/>
      <c r="R417" s="271"/>
      <c r="S417" s="271"/>
      <c r="T417" s="27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73" t="s">
        <v>357</v>
      </c>
      <c r="AU417" s="273" t="s">
        <v>215</v>
      </c>
      <c r="AV417" s="14" t="s">
        <v>90</v>
      </c>
      <c r="AW417" s="14" t="s">
        <v>36</v>
      </c>
      <c r="AX417" s="14" t="s">
        <v>81</v>
      </c>
      <c r="AY417" s="273" t="s">
        <v>203</v>
      </c>
    </row>
    <row r="418" s="13" customFormat="1">
      <c r="A418" s="13"/>
      <c r="B418" s="253"/>
      <c r="C418" s="254"/>
      <c r="D418" s="233" t="s">
        <v>357</v>
      </c>
      <c r="E418" s="255" t="s">
        <v>1</v>
      </c>
      <c r="F418" s="256" t="s">
        <v>620</v>
      </c>
      <c r="G418" s="254"/>
      <c r="H418" s="255" t="s">
        <v>1</v>
      </c>
      <c r="I418" s="257"/>
      <c r="J418" s="254"/>
      <c r="K418" s="254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357</v>
      </c>
      <c r="AU418" s="262" t="s">
        <v>215</v>
      </c>
      <c r="AV418" s="13" t="s">
        <v>88</v>
      </c>
      <c r="AW418" s="13" t="s">
        <v>36</v>
      </c>
      <c r="AX418" s="13" t="s">
        <v>81</v>
      </c>
      <c r="AY418" s="262" t="s">
        <v>203</v>
      </c>
    </row>
    <row r="419" s="14" customFormat="1">
      <c r="A419" s="14"/>
      <c r="B419" s="263"/>
      <c r="C419" s="264"/>
      <c r="D419" s="233" t="s">
        <v>357</v>
      </c>
      <c r="E419" s="265" t="s">
        <v>1</v>
      </c>
      <c r="F419" s="266" t="s">
        <v>630</v>
      </c>
      <c r="G419" s="264"/>
      <c r="H419" s="267">
        <v>3.1200000000000001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3" t="s">
        <v>357</v>
      </c>
      <c r="AU419" s="273" t="s">
        <v>215</v>
      </c>
      <c r="AV419" s="14" t="s">
        <v>90</v>
      </c>
      <c r="AW419" s="14" t="s">
        <v>36</v>
      </c>
      <c r="AX419" s="14" t="s">
        <v>81</v>
      </c>
      <c r="AY419" s="273" t="s">
        <v>203</v>
      </c>
    </row>
    <row r="420" s="16" customFormat="1">
      <c r="A420" s="16"/>
      <c r="B420" s="285"/>
      <c r="C420" s="286"/>
      <c r="D420" s="233" t="s">
        <v>357</v>
      </c>
      <c r="E420" s="287" t="s">
        <v>1</v>
      </c>
      <c r="F420" s="288" t="s">
        <v>366</v>
      </c>
      <c r="G420" s="286"/>
      <c r="H420" s="289">
        <v>5.7199999999999998</v>
      </c>
      <c r="I420" s="290"/>
      <c r="J420" s="286"/>
      <c r="K420" s="286"/>
      <c r="L420" s="291"/>
      <c r="M420" s="292"/>
      <c r="N420" s="293"/>
      <c r="O420" s="293"/>
      <c r="P420" s="293"/>
      <c r="Q420" s="293"/>
      <c r="R420" s="293"/>
      <c r="S420" s="293"/>
      <c r="T420" s="294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295" t="s">
        <v>357</v>
      </c>
      <c r="AU420" s="295" t="s">
        <v>215</v>
      </c>
      <c r="AV420" s="16" t="s">
        <v>202</v>
      </c>
      <c r="AW420" s="16" t="s">
        <v>36</v>
      </c>
      <c r="AX420" s="16" t="s">
        <v>88</v>
      </c>
      <c r="AY420" s="295" t="s">
        <v>203</v>
      </c>
    </row>
    <row r="421" s="2" customFormat="1" ht="16.5" customHeight="1">
      <c r="A421" s="39"/>
      <c r="B421" s="40"/>
      <c r="C421" s="220" t="s">
        <v>631</v>
      </c>
      <c r="D421" s="220" t="s">
        <v>204</v>
      </c>
      <c r="E421" s="221" t="s">
        <v>632</v>
      </c>
      <c r="F421" s="222" t="s">
        <v>633</v>
      </c>
      <c r="G421" s="223" t="s">
        <v>290</v>
      </c>
      <c r="H421" s="224">
        <v>5.7199999999999998</v>
      </c>
      <c r="I421" s="225"/>
      <c r="J421" s="226">
        <f>ROUND(I421*H421,2)</f>
        <v>0</v>
      </c>
      <c r="K421" s="222" t="s">
        <v>352</v>
      </c>
      <c r="L421" s="45"/>
      <c r="M421" s="227" t="s">
        <v>1</v>
      </c>
      <c r="N421" s="228" t="s">
        <v>46</v>
      </c>
      <c r="O421" s="92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202</v>
      </c>
      <c r="AT421" s="231" t="s">
        <v>204</v>
      </c>
      <c r="AU421" s="231" t="s">
        <v>215</v>
      </c>
      <c r="AY421" s="18" t="s">
        <v>203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88</v>
      </c>
      <c r="BK421" s="232">
        <f>ROUND(I421*H421,2)</f>
        <v>0</v>
      </c>
      <c r="BL421" s="18" t="s">
        <v>202</v>
      </c>
      <c r="BM421" s="231" t="s">
        <v>634</v>
      </c>
    </row>
    <row r="422" s="2" customFormat="1">
      <c r="A422" s="39"/>
      <c r="B422" s="40"/>
      <c r="C422" s="41"/>
      <c r="D422" s="233" t="s">
        <v>209</v>
      </c>
      <c r="E422" s="41"/>
      <c r="F422" s="234" t="s">
        <v>635</v>
      </c>
      <c r="G422" s="41"/>
      <c r="H422" s="41"/>
      <c r="I422" s="235"/>
      <c r="J422" s="41"/>
      <c r="K422" s="41"/>
      <c r="L422" s="45"/>
      <c r="M422" s="236"/>
      <c r="N422" s="237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209</v>
      </c>
      <c r="AU422" s="18" t="s">
        <v>215</v>
      </c>
    </row>
    <row r="423" s="2" customFormat="1">
      <c r="A423" s="39"/>
      <c r="B423" s="40"/>
      <c r="C423" s="41"/>
      <c r="D423" s="251" t="s">
        <v>355</v>
      </c>
      <c r="E423" s="41"/>
      <c r="F423" s="252" t="s">
        <v>636</v>
      </c>
      <c r="G423" s="41"/>
      <c r="H423" s="41"/>
      <c r="I423" s="235"/>
      <c r="J423" s="41"/>
      <c r="K423" s="41"/>
      <c r="L423" s="45"/>
      <c r="M423" s="236"/>
      <c r="N423" s="23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355</v>
      </c>
      <c r="AU423" s="18" t="s">
        <v>215</v>
      </c>
    </row>
    <row r="424" s="2" customFormat="1" ht="16.5" customHeight="1">
      <c r="A424" s="39"/>
      <c r="B424" s="40"/>
      <c r="C424" s="220" t="s">
        <v>637</v>
      </c>
      <c r="D424" s="220" t="s">
        <v>204</v>
      </c>
      <c r="E424" s="221" t="s">
        <v>638</v>
      </c>
      <c r="F424" s="222" t="s">
        <v>639</v>
      </c>
      <c r="G424" s="223" t="s">
        <v>351</v>
      </c>
      <c r="H424" s="224">
        <v>0.27000000000000002</v>
      </c>
      <c r="I424" s="225"/>
      <c r="J424" s="226">
        <f>ROUND(I424*H424,2)</f>
        <v>0</v>
      </c>
      <c r="K424" s="222" t="s">
        <v>352</v>
      </c>
      <c r="L424" s="45"/>
      <c r="M424" s="227" t="s">
        <v>1</v>
      </c>
      <c r="N424" s="228" t="s">
        <v>46</v>
      </c>
      <c r="O424" s="92"/>
      <c r="P424" s="229">
        <f>O424*H424</f>
        <v>0</v>
      </c>
      <c r="Q424" s="229">
        <v>2.5018699999999998</v>
      </c>
      <c r="R424" s="229">
        <f>Q424*H424</f>
        <v>0.67550489999999996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202</v>
      </c>
      <c r="AT424" s="231" t="s">
        <v>204</v>
      </c>
      <c r="AU424" s="231" t="s">
        <v>215</v>
      </c>
      <c r="AY424" s="18" t="s">
        <v>203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88</v>
      </c>
      <c r="BK424" s="232">
        <f>ROUND(I424*H424,2)</f>
        <v>0</v>
      </c>
      <c r="BL424" s="18" t="s">
        <v>202</v>
      </c>
      <c r="BM424" s="231" t="s">
        <v>640</v>
      </c>
    </row>
    <row r="425" s="2" customFormat="1">
      <c r="A425" s="39"/>
      <c r="B425" s="40"/>
      <c r="C425" s="41"/>
      <c r="D425" s="233" t="s">
        <v>209</v>
      </c>
      <c r="E425" s="41"/>
      <c r="F425" s="234" t="s">
        <v>641</v>
      </c>
      <c r="G425" s="41"/>
      <c r="H425" s="41"/>
      <c r="I425" s="235"/>
      <c r="J425" s="41"/>
      <c r="K425" s="41"/>
      <c r="L425" s="45"/>
      <c r="M425" s="236"/>
      <c r="N425" s="237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209</v>
      </c>
      <c r="AU425" s="18" t="s">
        <v>215</v>
      </c>
    </row>
    <row r="426" s="2" customFormat="1">
      <c r="A426" s="39"/>
      <c r="B426" s="40"/>
      <c r="C426" s="41"/>
      <c r="D426" s="251" t="s">
        <v>355</v>
      </c>
      <c r="E426" s="41"/>
      <c r="F426" s="252" t="s">
        <v>642</v>
      </c>
      <c r="G426" s="41"/>
      <c r="H426" s="41"/>
      <c r="I426" s="235"/>
      <c r="J426" s="41"/>
      <c r="K426" s="41"/>
      <c r="L426" s="45"/>
      <c r="M426" s="236"/>
      <c r="N426" s="23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355</v>
      </c>
      <c r="AU426" s="18" t="s">
        <v>215</v>
      </c>
    </row>
    <row r="427" s="13" customFormat="1">
      <c r="A427" s="13"/>
      <c r="B427" s="253"/>
      <c r="C427" s="254"/>
      <c r="D427" s="233" t="s">
        <v>357</v>
      </c>
      <c r="E427" s="255" t="s">
        <v>1</v>
      </c>
      <c r="F427" s="256" t="s">
        <v>419</v>
      </c>
      <c r="G427" s="254"/>
      <c r="H427" s="255" t="s">
        <v>1</v>
      </c>
      <c r="I427" s="257"/>
      <c r="J427" s="254"/>
      <c r="K427" s="254"/>
      <c r="L427" s="258"/>
      <c r="M427" s="259"/>
      <c r="N427" s="260"/>
      <c r="O427" s="260"/>
      <c r="P427" s="260"/>
      <c r="Q427" s="260"/>
      <c r="R427" s="260"/>
      <c r="S427" s="260"/>
      <c r="T427" s="26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2" t="s">
        <v>357</v>
      </c>
      <c r="AU427" s="262" t="s">
        <v>215</v>
      </c>
      <c r="AV427" s="13" t="s">
        <v>88</v>
      </c>
      <c r="AW427" s="13" t="s">
        <v>36</v>
      </c>
      <c r="AX427" s="13" t="s">
        <v>81</v>
      </c>
      <c r="AY427" s="262" t="s">
        <v>203</v>
      </c>
    </row>
    <row r="428" s="14" customFormat="1">
      <c r="A428" s="14"/>
      <c r="B428" s="263"/>
      <c r="C428" s="264"/>
      <c r="D428" s="233" t="s">
        <v>357</v>
      </c>
      <c r="E428" s="265" t="s">
        <v>1</v>
      </c>
      <c r="F428" s="266" t="s">
        <v>643</v>
      </c>
      <c r="G428" s="264"/>
      <c r="H428" s="267">
        <v>0.27000000000000002</v>
      </c>
      <c r="I428" s="268"/>
      <c r="J428" s="264"/>
      <c r="K428" s="264"/>
      <c r="L428" s="269"/>
      <c r="M428" s="270"/>
      <c r="N428" s="271"/>
      <c r="O428" s="271"/>
      <c r="P428" s="271"/>
      <c r="Q428" s="271"/>
      <c r="R428" s="271"/>
      <c r="S428" s="271"/>
      <c r="T428" s="27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3" t="s">
        <v>357</v>
      </c>
      <c r="AU428" s="273" t="s">
        <v>215</v>
      </c>
      <c r="AV428" s="14" t="s">
        <v>90</v>
      </c>
      <c r="AW428" s="14" t="s">
        <v>36</v>
      </c>
      <c r="AX428" s="14" t="s">
        <v>81</v>
      </c>
      <c r="AY428" s="273" t="s">
        <v>203</v>
      </c>
    </row>
    <row r="429" s="16" customFormat="1">
      <c r="A429" s="16"/>
      <c r="B429" s="285"/>
      <c r="C429" s="286"/>
      <c r="D429" s="233" t="s">
        <v>357</v>
      </c>
      <c r="E429" s="287" t="s">
        <v>1</v>
      </c>
      <c r="F429" s="288" t="s">
        <v>366</v>
      </c>
      <c r="G429" s="286"/>
      <c r="H429" s="289">
        <v>0.27000000000000002</v>
      </c>
      <c r="I429" s="290"/>
      <c r="J429" s="286"/>
      <c r="K429" s="286"/>
      <c r="L429" s="291"/>
      <c r="M429" s="292"/>
      <c r="N429" s="293"/>
      <c r="O429" s="293"/>
      <c r="P429" s="293"/>
      <c r="Q429" s="293"/>
      <c r="R429" s="293"/>
      <c r="S429" s="293"/>
      <c r="T429" s="294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95" t="s">
        <v>357</v>
      </c>
      <c r="AU429" s="295" t="s">
        <v>215</v>
      </c>
      <c r="AV429" s="16" t="s">
        <v>202</v>
      </c>
      <c r="AW429" s="16" t="s">
        <v>36</v>
      </c>
      <c r="AX429" s="16" t="s">
        <v>88</v>
      </c>
      <c r="AY429" s="295" t="s">
        <v>203</v>
      </c>
    </row>
    <row r="430" s="2" customFormat="1" ht="24.15" customHeight="1">
      <c r="A430" s="39"/>
      <c r="B430" s="40"/>
      <c r="C430" s="220" t="s">
        <v>644</v>
      </c>
      <c r="D430" s="220" t="s">
        <v>204</v>
      </c>
      <c r="E430" s="221" t="s">
        <v>645</v>
      </c>
      <c r="F430" s="222" t="s">
        <v>646</v>
      </c>
      <c r="G430" s="223" t="s">
        <v>647</v>
      </c>
      <c r="H430" s="224">
        <v>17</v>
      </c>
      <c r="I430" s="225"/>
      <c r="J430" s="226">
        <f>ROUND(I430*H430,2)</f>
        <v>0</v>
      </c>
      <c r="K430" s="222" t="s">
        <v>352</v>
      </c>
      <c r="L430" s="45"/>
      <c r="M430" s="227" t="s">
        <v>1</v>
      </c>
      <c r="N430" s="228" t="s">
        <v>46</v>
      </c>
      <c r="O430" s="92"/>
      <c r="P430" s="229">
        <f>O430*H430</f>
        <v>0</v>
      </c>
      <c r="Q430" s="229">
        <v>0.0049800000000000001</v>
      </c>
      <c r="R430" s="229">
        <f>Q430*H430</f>
        <v>0.084659999999999999</v>
      </c>
      <c r="S430" s="229">
        <v>0</v>
      </c>
      <c r="T430" s="23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1" t="s">
        <v>202</v>
      </c>
      <c r="AT430" s="231" t="s">
        <v>204</v>
      </c>
      <c r="AU430" s="231" t="s">
        <v>215</v>
      </c>
      <c r="AY430" s="18" t="s">
        <v>203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8" t="s">
        <v>88</v>
      </c>
      <c r="BK430" s="232">
        <f>ROUND(I430*H430,2)</f>
        <v>0</v>
      </c>
      <c r="BL430" s="18" t="s">
        <v>202</v>
      </c>
      <c r="BM430" s="231" t="s">
        <v>648</v>
      </c>
    </row>
    <row r="431" s="2" customFormat="1">
      <c r="A431" s="39"/>
      <c r="B431" s="40"/>
      <c r="C431" s="41"/>
      <c r="D431" s="233" t="s">
        <v>209</v>
      </c>
      <c r="E431" s="41"/>
      <c r="F431" s="234" t="s">
        <v>649</v>
      </c>
      <c r="G431" s="41"/>
      <c r="H431" s="41"/>
      <c r="I431" s="235"/>
      <c r="J431" s="41"/>
      <c r="K431" s="41"/>
      <c r="L431" s="45"/>
      <c r="M431" s="236"/>
      <c r="N431" s="237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209</v>
      </c>
      <c r="AU431" s="18" t="s">
        <v>215</v>
      </c>
    </row>
    <row r="432" s="2" customFormat="1">
      <c r="A432" s="39"/>
      <c r="B432" s="40"/>
      <c r="C432" s="41"/>
      <c r="D432" s="251" t="s">
        <v>355</v>
      </c>
      <c r="E432" s="41"/>
      <c r="F432" s="252" t="s">
        <v>650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355</v>
      </c>
      <c r="AU432" s="18" t="s">
        <v>215</v>
      </c>
    </row>
    <row r="433" s="14" customFormat="1">
      <c r="A433" s="14"/>
      <c r="B433" s="263"/>
      <c r="C433" s="264"/>
      <c r="D433" s="233" t="s">
        <v>357</v>
      </c>
      <c r="E433" s="265" t="s">
        <v>1</v>
      </c>
      <c r="F433" s="266" t="s">
        <v>651</v>
      </c>
      <c r="G433" s="264"/>
      <c r="H433" s="267">
        <v>17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357</v>
      </c>
      <c r="AU433" s="273" t="s">
        <v>215</v>
      </c>
      <c r="AV433" s="14" t="s">
        <v>90</v>
      </c>
      <c r="AW433" s="14" t="s">
        <v>36</v>
      </c>
      <c r="AX433" s="14" t="s">
        <v>81</v>
      </c>
      <c r="AY433" s="273" t="s">
        <v>203</v>
      </c>
    </row>
    <row r="434" s="16" customFormat="1">
      <c r="A434" s="16"/>
      <c r="B434" s="285"/>
      <c r="C434" s="286"/>
      <c r="D434" s="233" t="s">
        <v>357</v>
      </c>
      <c r="E434" s="287" t="s">
        <v>1</v>
      </c>
      <c r="F434" s="288" t="s">
        <v>366</v>
      </c>
      <c r="G434" s="286"/>
      <c r="H434" s="289">
        <v>17</v>
      </c>
      <c r="I434" s="290"/>
      <c r="J434" s="286"/>
      <c r="K434" s="286"/>
      <c r="L434" s="291"/>
      <c r="M434" s="292"/>
      <c r="N434" s="293"/>
      <c r="O434" s="293"/>
      <c r="P434" s="293"/>
      <c r="Q434" s="293"/>
      <c r="R434" s="293"/>
      <c r="S434" s="293"/>
      <c r="T434" s="294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95" t="s">
        <v>357</v>
      </c>
      <c r="AU434" s="295" t="s">
        <v>215</v>
      </c>
      <c r="AV434" s="16" t="s">
        <v>202</v>
      </c>
      <c r="AW434" s="16" t="s">
        <v>36</v>
      </c>
      <c r="AX434" s="16" t="s">
        <v>88</v>
      </c>
      <c r="AY434" s="295" t="s">
        <v>203</v>
      </c>
    </row>
    <row r="435" s="2" customFormat="1" ht="33" customHeight="1">
      <c r="A435" s="39"/>
      <c r="B435" s="40"/>
      <c r="C435" s="220" t="s">
        <v>652</v>
      </c>
      <c r="D435" s="220" t="s">
        <v>204</v>
      </c>
      <c r="E435" s="221" t="s">
        <v>653</v>
      </c>
      <c r="F435" s="222" t="s">
        <v>654</v>
      </c>
      <c r="G435" s="223" t="s">
        <v>647</v>
      </c>
      <c r="H435" s="224">
        <v>2</v>
      </c>
      <c r="I435" s="225"/>
      <c r="J435" s="226">
        <f>ROUND(I435*H435,2)</f>
        <v>0</v>
      </c>
      <c r="K435" s="222" t="s">
        <v>352</v>
      </c>
      <c r="L435" s="45"/>
      <c r="M435" s="227" t="s">
        <v>1</v>
      </c>
      <c r="N435" s="228" t="s">
        <v>46</v>
      </c>
      <c r="O435" s="92"/>
      <c r="P435" s="229">
        <f>O435*H435</f>
        <v>0</v>
      </c>
      <c r="Q435" s="229">
        <v>0.0094000000000000004</v>
      </c>
      <c r="R435" s="229">
        <f>Q435*H435</f>
        <v>0.018800000000000001</v>
      </c>
      <c r="S435" s="229">
        <v>0</v>
      </c>
      <c r="T435" s="23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1" t="s">
        <v>202</v>
      </c>
      <c r="AT435" s="231" t="s">
        <v>204</v>
      </c>
      <c r="AU435" s="231" t="s">
        <v>215</v>
      </c>
      <c r="AY435" s="18" t="s">
        <v>203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8" t="s">
        <v>88</v>
      </c>
      <c r="BK435" s="232">
        <f>ROUND(I435*H435,2)</f>
        <v>0</v>
      </c>
      <c r="BL435" s="18" t="s">
        <v>202</v>
      </c>
      <c r="BM435" s="231" t="s">
        <v>655</v>
      </c>
    </row>
    <row r="436" s="2" customFormat="1">
      <c r="A436" s="39"/>
      <c r="B436" s="40"/>
      <c r="C436" s="41"/>
      <c r="D436" s="233" t="s">
        <v>209</v>
      </c>
      <c r="E436" s="41"/>
      <c r="F436" s="234" t="s">
        <v>656</v>
      </c>
      <c r="G436" s="41"/>
      <c r="H436" s="41"/>
      <c r="I436" s="235"/>
      <c r="J436" s="41"/>
      <c r="K436" s="41"/>
      <c r="L436" s="45"/>
      <c r="M436" s="236"/>
      <c r="N436" s="237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209</v>
      </c>
      <c r="AU436" s="18" t="s">
        <v>215</v>
      </c>
    </row>
    <row r="437" s="2" customFormat="1">
      <c r="A437" s="39"/>
      <c r="B437" s="40"/>
      <c r="C437" s="41"/>
      <c r="D437" s="251" t="s">
        <v>355</v>
      </c>
      <c r="E437" s="41"/>
      <c r="F437" s="252" t="s">
        <v>657</v>
      </c>
      <c r="G437" s="41"/>
      <c r="H437" s="41"/>
      <c r="I437" s="235"/>
      <c r="J437" s="41"/>
      <c r="K437" s="41"/>
      <c r="L437" s="45"/>
      <c r="M437" s="236"/>
      <c r="N437" s="237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355</v>
      </c>
      <c r="AU437" s="18" t="s">
        <v>215</v>
      </c>
    </row>
    <row r="438" s="14" customFormat="1">
      <c r="A438" s="14"/>
      <c r="B438" s="263"/>
      <c r="C438" s="264"/>
      <c r="D438" s="233" t="s">
        <v>357</v>
      </c>
      <c r="E438" s="265" t="s">
        <v>1</v>
      </c>
      <c r="F438" s="266" t="s">
        <v>658</v>
      </c>
      <c r="G438" s="264"/>
      <c r="H438" s="267">
        <v>2</v>
      </c>
      <c r="I438" s="268"/>
      <c r="J438" s="264"/>
      <c r="K438" s="264"/>
      <c r="L438" s="269"/>
      <c r="M438" s="270"/>
      <c r="N438" s="271"/>
      <c r="O438" s="271"/>
      <c r="P438" s="271"/>
      <c r="Q438" s="271"/>
      <c r="R438" s="271"/>
      <c r="S438" s="271"/>
      <c r="T438" s="27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73" t="s">
        <v>357</v>
      </c>
      <c r="AU438" s="273" t="s">
        <v>215</v>
      </c>
      <c r="AV438" s="14" t="s">
        <v>90</v>
      </c>
      <c r="AW438" s="14" t="s">
        <v>36</v>
      </c>
      <c r="AX438" s="14" t="s">
        <v>81</v>
      </c>
      <c r="AY438" s="273" t="s">
        <v>203</v>
      </c>
    </row>
    <row r="439" s="16" customFormat="1">
      <c r="A439" s="16"/>
      <c r="B439" s="285"/>
      <c r="C439" s="286"/>
      <c r="D439" s="233" t="s">
        <v>357</v>
      </c>
      <c r="E439" s="287" t="s">
        <v>1</v>
      </c>
      <c r="F439" s="288" t="s">
        <v>366</v>
      </c>
      <c r="G439" s="286"/>
      <c r="H439" s="289">
        <v>2</v>
      </c>
      <c r="I439" s="290"/>
      <c r="J439" s="286"/>
      <c r="K439" s="286"/>
      <c r="L439" s="291"/>
      <c r="M439" s="292"/>
      <c r="N439" s="293"/>
      <c r="O439" s="293"/>
      <c r="P439" s="293"/>
      <c r="Q439" s="293"/>
      <c r="R439" s="293"/>
      <c r="S439" s="293"/>
      <c r="T439" s="294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295" t="s">
        <v>357</v>
      </c>
      <c r="AU439" s="295" t="s">
        <v>215</v>
      </c>
      <c r="AV439" s="16" t="s">
        <v>202</v>
      </c>
      <c r="AW439" s="16" t="s">
        <v>36</v>
      </c>
      <c r="AX439" s="16" t="s">
        <v>88</v>
      </c>
      <c r="AY439" s="295" t="s">
        <v>203</v>
      </c>
    </row>
    <row r="440" s="2" customFormat="1" ht="24.15" customHeight="1">
      <c r="A440" s="39"/>
      <c r="B440" s="40"/>
      <c r="C440" s="220" t="s">
        <v>659</v>
      </c>
      <c r="D440" s="220" t="s">
        <v>204</v>
      </c>
      <c r="E440" s="221" t="s">
        <v>660</v>
      </c>
      <c r="F440" s="222" t="s">
        <v>661</v>
      </c>
      <c r="G440" s="223" t="s">
        <v>647</v>
      </c>
      <c r="H440" s="224">
        <v>12</v>
      </c>
      <c r="I440" s="225"/>
      <c r="J440" s="226">
        <f>ROUND(I440*H440,2)</f>
        <v>0</v>
      </c>
      <c r="K440" s="222" t="s">
        <v>352</v>
      </c>
      <c r="L440" s="45"/>
      <c r="M440" s="227" t="s">
        <v>1</v>
      </c>
      <c r="N440" s="228" t="s">
        <v>46</v>
      </c>
      <c r="O440" s="92"/>
      <c r="P440" s="229">
        <f>O440*H440</f>
        <v>0</v>
      </c>
      <c r="Q440" s="229">
        <v>0.013509999999999999</v>
      </c>
      <c r="R440" s="229">
        <f>Q440*H440</f>
        <v>0.16211999999999999</v>
      </c>
      <c r="S440" s="229">
        <v>0</v>
      </c>
      <c r="T440" s="23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1" t="s">
        <v>202</v>
      </c>
      <c r="AT440" s="231" t="s">
        <v>204</v>
      </c>
      <c r="AU440" s="231" t="s">
        <v>215</v>
      </c>
      <c r="AY440" s="18" t="s">
        <v>203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88</v>
      </c>
      <c r="BK440" s="232">
        <f>ROUND(I440*H440,2)</f>
        <v>0</v>
      </c>
      <c r="BL440" s="18" t="s">
        <v>202</v>
      </c>
      <c r="BM440" s="231" t="s">
        <v>662</v>
      </c>
    </row>
    <row r="441" s="2" customFormat="1">
      <c r="A441" s="39"/>
      <c r="B441" s="40"/>
      <c r="C441" s="41"/>
      <c r="D441" s="233" t="s">
        <v>209</v>
      </c>
      <c r="E441" s="41"/>
      <c r="F441" s="234" t="s">
        <v>663</v>
      </c>
      <c r="G441" s="41"/>
      <c r="H441" s="41"/>
      <c r="I441" s="235"/>
      <c r="J441" s="41"/>
      <c r="K441" s="41"/>
      <c r="L441" s="45"/>
      <c r="M441" s="236"/>
      <c r="N441" s="237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209</v>
      </c>
      <c r="AU441" s="18" t="s">
        <v>215</v>
      </c>
    </row>
    <row r="442" s="2" customFormat="1">
      <c r="A442" s="39"/>
      <c r="B442" s="40"/>
      <c r="C442" s="41"/>
      <c r="D442" s="251" t="s">
        <v>355</v>
      </c>
      <c r="E442" s="41"/>
      <c r="F442" s="252" t="s">
        <v>664</v>
      </c>
      <c r="G442" s="41"/>
      <c r="H442" s="41"/>
      <c r="I442" s="235"/>
      <c r="J442" s="41"/>
      <c r="K442" s="41"/>
      <c r="L442" s="45"/>
      <c r="M442" s="236"/>
      <c r="N442" s="237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355</v>
      </c>
      <c r="AU442" s="18" t="s">
        <v>215</v>
      </c>
    </row>
    <row r="443" s="14" customFormat="1">
      <c r="A443" s="14"/>
      <c r="B443" s="263"/>
      <c r="C443" s="264"/>
      <c r="D443" s="233" t="s">
        <v>357</v>
      </c>
      <c r="E443" s="265" t="s">
        <v>1</v>
      </c>
      <c r="F443" s="266" t="s">
        <v>665</v>
      </c>
      <c r="G443" s="264"/>
      <c r="H443" s="267">
        <v>12</v>
      </c>
      <c r="I443" s="268"/>
      <c r="J443" s="264"/>
      <c r="K443" s="264"/>
      <c r="L443" s="269"/>
      <c r="M443" s="270"/>
      <c r="N443" s="271"/>
      <c r="O443" s="271"/>
      <c r="P443" s="271"/>
      <c r="Q443" s="271"/>
      <c r="R443" s="271"/>
      <c r="S443" s="271"/>
      <c r="T443" s="27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73" t="s">
        <v>357</v>
      </c>
      <c r="AU443" s="273" t="s">
        <v>215</v>
      </c>
      <c r="AV443" s="14" t="s">
        <v>90</v>
      </c>
      <c r="AW443" s="14" t="s">
        <v>36</v>
      </c>
      <c r="AX443" s="14" t="s">
        <v>81</v>
      </c>
      <c r="AY443" s="273" t="s">
        <v>203</v>
      </c>
    </row>
    <row r="444" s="16" customFormat="1">
      <c r="A444" s="16"/>
      <c r="B444" s="285"/>
      <c r="C444" s="286"/>
      <c r="D444" s="233" t="s">
        <v>357</v>
      </c>
      <c r="E444" s="287" t="s">
        <v>1</v>
      </c>
      <c r="F444" s="288" t="s">
        <v>366</v>
      </c>
      <c r="G444" s="286"/>
      <c r="H444" s="289">
        <v>12</v>
      </c>
      <c r="I444" s="290"/>
      <c r="J444" s="286"/>
      <c r="K444" s="286"/>
      <c r="L444" s="291"/>
      <c r="M444" s="292"/>
      <c r="N444" s="293"/>
      <c r="O444" s="293"/>
      <c r="P444" s="293"/>
      <c r="Q444" s="293"/>
      <c r="R444" s="293"/>
      <c r="S444" s="293"/>
      <c r="T444" s="294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95" t="s">
        <v>357</v>
      </c>
      <c r="AU444" s="295" t="s">
        <v>215</v>
      </c>
      <c r="AV444" s="16" t="s">
        <v>202</v>
      </c>
      <c r="AW444" s="16" t="s">
        <v>36</v>
      </c>
      <c r="AX444" s="16" t="s">
        <v>88</v>
      </c>
      <c r="AY444" s="295" t="s">
        <v>203</v>
      </c>
    </row>
    <row r="445" s="2" customFormat="1" ht="21.75" customHeight="1">
      <c r="A445" s="39"/>
      <c r="B445" s="40"/>
      <c r="C445" s="220" t="s">
        <v>666</v>
      </c>
      <c r="D445" s="220" t="s">
        <v>204</v>
      </c>
      <c r="E445" s="221" t="s">
        <v>667</v>
      </c>
      <c r="F445" s="222" t="s">
        <v>668</v>
      </c>
      <c r="G445" s="223" t="s">
        <v>493</v>
      </c>
      <c r="H445" s="224">
        <v>0.76700000000000002</v>
      </c>
      <c r="I445" s="225"/>
      <c r="J445" s="226">
        <f>ROUND(I445*H445,2)</f>
        <v>0</v>
      </c>
      <c r="K445" s="222" t="s">
        <v>352</v>
      </c>
      <c r="L445" s="45"/>
      <c r="M445" s="227" t="s">
        <v>1</v>
      </c>
      <c r="N445" s="228" t="s">
        <v>46</v>
      </c>
      <c r="O445" s="92"/>
      <c r="P445" s="229">
        <f>O445*H445</f>
        <v>0</v>
      </c>
      <c r="Q445" s="229">
        <v>1.0606199999999999</v>
      </c>
      <c r="R445" s="229">
        <f>Q445*H445</f>
        <v>0.81349553999999991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202</v>
      </c>
      <c r="AT445" s="231" t="s">
        <v>204</v>
      </c>
      <c r="AU445" s="231" t="s">
        <v>215</v>
      </c>
      <c r="AY445" s="18" t="s">
        <v>203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88</v>
      </c>
      <c r="BK445" s="232">
        <f>ROUND(I445*H445,2)</f>
        <v>0</v>
      </c>
      <c r="BL445" s="18" t="s">
        <v>202</v>
      </c>
      <c r="BM445" s="231" t="s">
        <v>669</v>
      </c>
    </row>
    <row r="446" s="2" customFormat="1">
      <c r="A446" s="39"/>
      <c r="B446" s="40"/>
      <c r="C446" s="41"/>
      <c r="D446" s="233" t="s">
        <v>209</v>
      </c>
      <c r="E446" s="41"/>
      <c r="F446" s="234" t="s">
        <v>670</v>
      </c>
      <c r="G446" s="41"/>
      <c r="H446" s="41"/>
      <c r="I446" s="235"/>
      <c r="J446" s="41"/>
      <c r="K446" s="41"/>
      <c r="L446" s="45"/>
      <c r="M446" s="236"/>
      <c r="N446" s="23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209</v>
      </c>
      <c r="AU446" s="18" t="s">
        <v>215</v>
      </c>
    </row>
    <row r="447" s="2" customFormat="1">
      <c r="A447" s="39"/>
      <c r="B447" s="40"/>
      <c r="C447" s="41"/>
      <c r="D447" s="251" t="s">
        <v>355</v>
      </c>
      <c r="E447" s="41"/>
      <c r="F447" s="252" t="s">
        <v>671</v>
      </c>
      <c r="G447" s="41"/>
      <c r="H447" s="41"/>
      <c r="I447" s="235"/>
      <c r="J447" s="41"/>
      <c r="K447" s="41"/>
      <c r="L447" s="45"/>
      <c r="M447" s="236"/>
      <c r="N447" s="237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355</v>
      </c>
      <c r="AU447" s="18" t="s">
        <v>215</v>
      </c>
    </row>
    <row r="448" s="13" customFormat="1">
      <c r="A448" s="13"/>
      <c r="B448" s="253"/>
      <c r="C448" s="254"/>
      <c r="D448" s="233" t="s">
        <v>357</v>
      </c>
      <c r="E448" s="255" t="s">
        <v>1</v>
      </c>
      <c r="F448" s="256" t="s">
        <v>672</v>
      </c>
      <c r="G448" s="254"/>
      <c r="H448" s="255" t="s">
        <v>1</v>
      </c>
      <c r="I448" s="257"/>
      <c r="J448" s="254"/>
      <c r="K448" s="254"/>
      <c r="L448" s="258"/>
      <c r="M448" s="259"/>
      <c r="N448" s="260"/>
      <c r="O448" s="260"/>
      <c r="P448" s="260"/>
      <c r="Q448" s="260"/>
      <c r="R448" s="260"/>
      <c r="S448" s="260"/>
      <c r="T448" s="26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2" t="s">
        <v>357</v>
      </c>
      <c r="AU448" s="262" t="s">
        <v>215</v>
      </c>
      <c r="AV448" s="13" t="s">
        <v>88</v>
      </c>
      <c r="AW448" s="13" t="s">
        <v>36</v>
      </c>
      <c r="AX448" s="13" t="s">
        <v>81</v>
      </c>
      <c r="AY448" s="262" t="s">
        <v>203</v>
      </c>
    </row>
    <row r="449" s="13" customFormat="1">
      <c r="A449" s="13"/>
      <c r="B449" s="253"/>
      <c r="C449" s="254"/>
      <c r="D449" s="233" t="s">
        <v>357</v>
      </c>
      <c r="E449" s="255" t="s">
        <v>1</v>
      </c>
      <c r="F449" s="256" t="s">
        <v>673</v>
      </c>
      <c r="G449" s="254"/>
      <c r="H449" s="255" t="s">
        <v>1</v>
      </c>
      <c r="I449" s="257"/>
      <c r="J449" s="254"/>
      <c r="K449" s="254"/>
      <c r="L449" s="258"/>
      <c r="M449" s="259"/>
      <c r="N449" s="260"/>
      <c r="O449" s="260"/>
      <c r="P449" s="260"/>
      <c r="Q449" s="260"/>
      <c r="R449" s="260"/>
      <c r="S449" s="260"/>
      <c r="T449" s="26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2" t="s">
        <v>357</v>
      </c>
      <c r="AU449" s="262" t="s">
        <v>215</v>
      </c>
      <c r="AV449" s="13" t="s">
        <v>88</v>
      </c>
      <c r="AW449" s="13" t="s">
        <v>36</v>
      </c>
      <c r="AX449" s="13" t="s">
        <v>81</v>
      </c>
      <c r="AY449" s="262" t="s">
        <v>203</v>
      </c>
    </row>
    <row r="450" s="13" customFormat="1">
      <c r="A450" s="13"/>
      <c r="B450" s="253"/>
      <c r="C450" s="254"/>
      <c r="D450" s="233" t="s">
        <v>357</v>
      </c>
      <c r="E450" s="255" t="s">
        <v>1</v>
      </c>
      <c r="F450" s="256" t="s">
        <v>674</v>
      </c>
      <c r="G450" s="254"/>
      <c r="H450" s="255" t="s">
        <v>1</v>
      </c>
      <c r="I450" s="257"/>
      <c r="J450" s="254"/>
      <c r="K450" s="254"/>
      <c r="L450" s="258"/>
      <c r="M450" s="259"/>
      <c r="N450" s="260"/>
      <c r="O450" s="260"/>
      <c r="P450" s="260"/>
      <c r="Q450" s="260"/>
      <c r="R450" s="260"/>
      <c r="S450" s="260"/>
      <c r="T450" s="26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2" t="s">
        <v>357</v>
      </c>
      <c r="AU450" s="262" t="s">
        <v>215</v>
      </c>
      <c r="AV450" s="13" t="s">
        <v>88</v>
      </c>
      <c r="AW450" s="13" t="s">
        <v>36</v>
      </c>
      <c r="AX450" s="13" t="s">
        <v>81</v>
      </c>
      <c r="AY450" s="262" t="s">
        <v>203</v>
      </c>
    </row>
    <row r="451" s="13" customFormat="1">
      <c r="A451" s="13"/>
      <c r="B451" s="253"/>
      <c r="C451" s="254"/>
      <c r="D451" s="233" t="s">
        <v>357</v>
      </c>
      <c r="E451" s="255" t="s">
        <v>1</v>
      </c>
      <c r="F451" s="256" t="s">
        <v>386</v>
      </c>
      <c r="G451" s="254"/>
      <c r="H451" s="255" t="s">
        <v>1</v>
      </c>
      <c r="I451" s="257"/>
      <c r="J451" s="254"/>
      <c r="K451" s="254"/>
      <c r="L451" s="258"/>
      <c r="M451" s="259"/>
      <c r="N451" s="260"/>
      <c r="O451" s="260"/>
      <c r="P451" s="260"/>
      <c r="Q451" s="260"/>
      <c r="R451" s="260"/>
      <c r="S451" s="260"/>
      <c r="T451" s="261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2" t="s">
        <v>357</v>
      </c>
      <c r="AU451" s="262" t="s">
        <v>215</v>
      </c>
      <c r="AV451" s="13" t="s">
        <v>88</v>
      </c>
      <c r="AW451" s="13" t="s">
        <v>36</v>
      </c>
      <c r="AX451" s="13" t="s">
        <v>81</v>
      </c>
      <c r="AY451" s="262" t="s">
        <v>203</v>
      </c>
    </row>
    <row r="452" s="14" customFormat="1">
      <c r="A452" s="14"/>
      <c r="B452" s="263"/>
      <c r="C452" s="264"/>
      <c r="D452" s="233" t="s">
        <v>357</v>
      </c>
      <c r="E452" s="265" t="s">
        <v>1</v>
      </c>
      <c r="F452" s="266" t="s">
        <v>675</v>
      </c>
      <c r="G452" s="264"/>
      <c r="H452" s="267">
        <v>0.221</v>
      </c>
      <c r="I452" s="268"/>
      <c r="J452" s="264"/>
      <c r="K452" s="264"/>
      <c r="L452" s="269"/>
      <c r="M452" s="270"/>
      <c r="N452" s="271"/>
      <c r="O452" s="271"/>
      <c r="P452" s="271"/>
      <c r="Q452" s="271"/>
      <c r="R452" s="271"/>
      <c r="S452" s="271"/>
      <c r="T452" s="27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3" t="s">
        <v>357</v>
      </c>
      <c r="AU452" s="273" t="s">
        <v>215</v>
      </c>
      <c r="AV452" s="14" t="s">
        <v>90</v>
      </c>
      <c r="AW452" s="14" t="s">
        <v>36</v>
      </c>
      <c r="AX452" s="14" t="s">
        <v>81</v>
      </c>
      <c r="AY452" s="273" t="s">
        <v>203</v>
      </c>
    </row>
    <row r="453" s="14" customFormat="1">
      <c r="A453" s="14"/>
      <c r="B453" s="263"/>
      <c r="C453" s="264"/>
      <c r="D453" s="233" t="s">
        <v>357</v>
      </c>
      <c r="E453" s="265" t="s">
        <v>1</v>
      </c>
      <c r="F453" s="266" t="s">
        <v>676</v>
      </c>
      <c r="G453" s="264"/>
      <c r="H453" s="267">
        <v>0.063</v>
      </c>
      <c r="I453" s="268"/>
      <c r="J453" s="264"/>
      <c r="K453" s="264"/>
      <c r="L453" s="269"/>
      <c r="M453" s="270"/>
      <c r="N453" s="271"/>
      <c r="O453" s="271"/>
      <c r="P453" s="271"/>
      <c r="Q453" s="271"/>
      <c r="R453" s="271"/>
      <c r="S453" s="271"/>
      <c r="T453" s="27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73" t="s">
        <v>357</v>
      </c>
      <c r="AU453" s="273" t="s">
        <v>215</v>
      </c>
      <c r="AV453" s="14" t="s">
        <v>90</v>
      </c>
      <c r="AW453" s="14" t="s">
        <v>36</v>
      </c>
      <c r="AX453" s="14" t="s">
        <v>81</v>
      </c>
      <c r="AY453" s="273" t="s">
        <v>203</v>
      </c>
    </row>
    <row r="454" s="14" customFormat="1">
      <c r="A454" s="14"/>
      <c r="B454" s="263"/>
      <c r="C454" s="264"/>
      <c r="D454" s="233" t="s">
        <v>357</v>
      </c>
      <c r="E454" s="265" t="s">
        <v>1</v>
      </c>
      <c r="F454" s="266" t="s">
        <v>677</v>
      </c>
      <c r="G454" s="264"/>
      <c r="H454" s="267">
        <v>0.17999999999999999</v>
      </c>
      <c r="I454" s="268"/>
      <c r="J454" s="264"/>
      <c r="K454" s="264"/>
      <c r="L454" s="269"/>
      <c r="M454" s="270"/>
      <c r="N454" s="271"/>
      <c r="O454" s="271"/>
      <c r="P454" s="271"/>
      <c r="Q454" s="271"/>
      <c r="R454" s="271"/>
      <c r="S454" s="271"/>
      <c r="T454" s="27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73" t="s">
        <v>357</v>
      </c>
      <c r="AU454" s="273" t="s">
        <v>215</v>
      </c>
      <c r="AV454" s="14" t="s">
        <v>90</v>
      </c>
      <c r="AW454" s="14" t="s">
        <v>36</v>
      </c>
      <c r="AX454" s="14" t="s">
        <v>81</v>
      </c>
      <c r="AY454" s="273" t="s">
        <v>203</v>
      </c>
    </row>
    <row r="455" s="13" customFormat="1">
      <c r="A455" s="13"/>
      <c r="B455" s="253"/>
      <c r="C455" s="254"/>
      <c r="D455" s="233" t="s">
        <v>357</v>
      </c>
      <c r="E455" s="255" t="s">
        <v>1</v>
      </c>
      <c r="F455" s="256" t="s">
        <v>390</v>
      </c>
      <c r="G455" s="254"/>
      <c r="H455" s="255" t="s">
        <v>1</v>
      </c>
      <c r="I455" s="257"/>
      <c r="J455" s="254"/>
      <c r="K455" s="254"/>
      <c r="L455" s="258"/>
      <c r="M455" s="259"/>
      <c r="N455" s="260"/>
      <c r="O455" s="260"/>
      <c r="P455" s="260"/>
      <c r="Q455" s="260"/>
      <c r="R455" s="260"/>
      <c r="S455" s="260"/>
      <c r="T455" s="26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2" t="s">
        <v>357</v>
      </c>
      <c r="AU455" s="262" t="s">
        <v>215</v>
      </c>
      <c r="AV455" s="13" t="s">
        <v>88</v>
      </c>
      <c r="AW455" s="13" t="s">
        <v>36</v>
      </c>
      <c r="AX455" s="13" t="s">
        <v>81</v>
      </c>
      <c r="AY455" s="262" t="s">
        <v>203</v>
      </c>
    </row>
    <row r="456" s="14" customFormat="1">
      <c r="A456" s="14"/>
      <c r="B456" s="263"/>
      <c r="C456" s="264"/>
      <c r="D456" s="233" t="s">
        <v>357</v>
      </c>
      <c r="E456" s="265" t="s">
        <v>1</v>
      </c>
      <c r="F456" s="266" t="s">
        <v>678</v>
      </c>
      <c r="G456" s="264"/>
      <c r="H456" s="267">
        <v>0.047</v>
      </c>
      <c r="I456" s="268"/>
      <c r="J456" s="264"/>
      <c r="K456" s="264"/>
      <c r="L456" s="269"/>
      <c r="M456" s="270"/>
      <c r="N456" s="271"/>
      <c r="O456" s="271"/>
      <c r="P456" s="271"/>
      <c r="Q456" s="271"/>
      <c r="R456" s="271"/>
      <c r="S456" s="271"/>
      <c r="T456" s="27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73" t="s">
        <v>357</v>
      </c>
      <c r="AU456" s="273" t="s">
        <v>215</v>
      </c>
      <c r="AV456" s="14" t="s">
        <v>90</v>
      </c>
      <c r="AW456" s="14" t="s">
        <v>36</v>
      </c>
      <c r="AX456" s="14" t="s">
        <v>81</v>
      </c>
      <c r="AY456" s="273" t="s">
        <v>203</v>
      </c>
    </row>
    <row r="457" s="14" customFormat="1">
      <c r="A457" s="14"/>
      <c r="B457" s="263"/>
      <c r="C457" s="264"/>
      <c r="D457" s="233" t="s">
        <v>357</v>
      </c>
      <c r="E457" s="265" t="s">
        <v>1</v>
      </c>
      <c r="F457" s="266" t="s">
        <v>679</v>
      </c>
      <c r="G457" s="264"/>
      <c r="H457" s="267">
        <v>0.0060000000000000001</v>
      </c>
      <c r="I457" s="268"/>
      <c r="J457" s="264"/>
      <c r="K457" s="264"/>
      <c r="L457" s="269"/>
      <c r="M457" s="270"/>
      <c r="N457" s="271"/>
      <c r="O457" s="271"/>
      <c r="P457" s="271"/>
      <c r="Q457" s="271"/>
      <c r="R457" s="271"/>
      <c r="S457" s="271"/>
      <c r="T457" s="27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73" t="s">
        <v>357</v>
      </c>
      <c r="AU457" s="273" t="s">
        <v>215</v>
      </c>
      <c r="AV457" s="14" t="s">
        <v>90</v>
      </c>
      <c r="AW457" s="14" t="s">
        <v>36</v>
      </c>
      <c r="AX457" s="14" t="s">
        <v>81</v>
      </c>
      <c r="AY457" s="273" t="s">
        <v>203</v>
      </c>
    </row>
    <row r="458" s="14" customFormat="1">
      <c r="A458" s="14"/>
      <c r="B458" s="263"/>
      <c r="C458" s="264"/>
      <c r="D458" s="233" t="s">
        <v>357</v>
      </c>
      <c r="E458" s="265" t="s">
        <v>1</v>
      </c>
      <c r="F458" s="266" t="s">
        <v>680</v>
      </c>
      <c r="G458" s="264"/>
      <c r="H458" s="267">
        <v>0.079000000000000001</v>
      </c>
      <c r="I458" s="268"/>
      <c r="J458" s="264"/>
      <c r="K458" s="264"/>
      <c r="L458" s="269"/>
      <c r="M458" s="270"/>
      <c r="N458" s="271"/>
      <c r="O458" s="271"/>
      <c r="P458" s="271"/>
      <c r="Q458" s="271"/>
      <c r="R458" s="271"/>
      <c r="S458" s="271"/>
      <c r="T458" s="27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3" t="s">
        <v>357</v>
      </c>
      <c r="AU458" s="273" t="s">
        <v>215</v>
      </c>
      <c r="AV458" s="14" t="s">
        <v>90</v>
      </c>
      <c r="AW458" s="14" t="s">
        <v>36</v>
      </c>
      <c r="AX458" s="14" t="s">
        <v>81</v>
      </c>
      <c r="AY458" s="273" t="s">
        <v>203</v>
      </c>
    </row>
    <row r="459" s="14" customFormat="1">
      <c r="A459" s="14"/>
      <c r="B459" s="263"/>
      <c r="C459" s="264"/>
      <c r="D459" s="233" t="s">
        <v>357</v>
      </c>
      <c r="E459" s="265" t="s">
        <v>1</v>
      </c>
      <c r="F459" s="266" t="s">
        <v>679</v>
      </c>
      <c r="G459" s="264"/>
      <c r="H459" s="267">
        <v>0.0060000000000000001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3" t="s">
        <v>357</v>
      </c>
      <c r="AU459" s="273" t="s">
        <v>215</v>
      </c>
      <c r="AV459" s="14" t="s">
        <v>90</v>
      </c>
      <c r="AW459" s="14" t="s">
        <v>36</v>
      </c>
      <c r="AX459" s="14" t="s">
        <v>81</v>
      </c>
      <c r="AY459" s="273" t="s">
        <v>203</v>
      </c>
    </row>
    <row r="460" s="13" customFormat="1">
      <c r="A460" s="13"/>
      <c r="B460" s="253"/>
      <c r="C460" s="254"/>
      <c r="D460" s="233" t="s">
        <v>357</v>
      </c>
      <c r="E460" s="255" t="s">
        <v>1</v>
      </c>
      <c r="F460" s="256" t="s">
        <v>681</v>
      </c>
      <c r="G460" s="254"/>
      <c r="H460" s="255" t="s">
        <v>1</v>
      </c>
      <c r="I460" s="257"/>
      <c r="J460" s="254"/>
      <c r="K460" s="254"/>
      <c r="L460" s="258"/>
      <c r="M460" s="259"/>
      <c r="N460" s="260"/>
      <c r="O460" s="260"/>
      <c r="P460" s="260"/>
      <c r="Q460" s="260"/>
      <c r="R460" s="260"/>
      <c r="S460" s="260"/>
      <c r="T460" s="26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2" t="s">
        <v>357</v>
      </c>
      <c r="AU460" s="262" t="s">
        <v>215</v>
      </c>
      <c r="AV460" s="13" t="s">
        <v>88</v>
      </c>
      <c r="AW460" s="13" t="s">
        <v>36</v>
      </c>
      <c r="AX460" s="13" t="s">
        <v>81</v>
      </c>
      <c r="AY460" s="262" t="s">
        <v>203</v>
      </c>
    </row>
    <row r="461" s="13" customFormat="1">
      <c r="A461" s="13"/>
      <c r="B461" s="253"/>
      <c r="C461" s="254"/>
      <c r="D461" s="233" t="s">
        <v>357</v>
      </c>
      <c r="E461" s="255" t="s">
        <v>1</v>
      </c>
      <c r="F461" s="256" t="s">
        <v>390</v>
      </c>
      <c r="G461" s="254"/>
      <c r="H461" s="255" t="s">
        <v>1</v>
      </c>
      <c r="I461" s="257"/>
      <c r="J461" s="254"/>
      <c r="K461" s="254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357</v>
      </c>
      <c r="AU461" s="262" t="s">
        <v>215</v>
      </c>
      <c r="AV461" s="13" t="s">
        <v>88</v>
      </c>
      <c r="AW461" s="13" t="s">
        <v>36</v>
      </c>
      <c r="AX461" s="13" t="s">
        <v>81</v>
      </c>
      <c r="AY461" s="262" t="s">
        <v>203</v>
      </c>
    </row>
    <row r="462" s="14" customFormat="1">
      <c r="A462" s="14"/>
      <c r="B462" s="263"/>
      <c r="C462" s="264"/>
      <c r="D462" s="233" t="s">
        <v>357</v>
      </c>
      <c r="E462" s="265" t="s">
        <v>1</v>
      </c>
      <c r="F462" s="266" t="s">
        <v>680</v>
      </c>
      <c r="G462" s="264"/>
      <c r="H462" s="267">
        <v>0.079000000000000001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3" t="s">
        <v>357</v>
      </c>
      <c r="AU462" s="273" t="s">
        <v>215</v>
      </c>
      <c r="AV462" s="14" t="s">
        <v>90</v>
      </c>
      <c r="AW462" s="14" t="s">
        <v>36</v>
      </c>
      <c r="AX462" s="14" t="s">
        <v>81</v>
      </c>
      <c r="AY462" s="273" t="s">
        <v>203</v>
      </c>
    </row>
    <row r="463" s="14" customFormat="1">
      <c r="A463" s="14"/>
      <c r="B463" s="263"/>
      <c r="C463" s="264"/>
      <c r="D463" s="233" t="s">
        <v>357</v>
      </c>
      <c r="E463" s="265" t="s">
        <v>1</v>
      </c>
      <c r="F463" s="266" t="s">
        <v>682</v>
      </c>
      <c r="G463" s="264"/>
      <c r="H463" s="267">
        <v>0.016</v>
      </c>
      <c r="I463" s="268"/>
      <c r="J463" s="264"/>
      <c r="K463" s="264"/>
      <c r="L463" s="269"/>
      <c r="M463" s="270"/>
      <c r="N463" s="271"/>
      <c r="O463" s="271"/>
      <c r="P463" s="271"/>
      <c r="Q463" s="271"/>
      <c r="R463" s="271"/>
      <c r="S463" s="271"/>
      <c r="T463" s="27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73" t="s">
        <v>357</v>
      </c>
      <c r="AU463" s="273" t="s">
        <v>215</v>
      </c>
      <c r="AV463" s="14" t="s">
        <v>90</v>
      </c>
      <c r="AW463" s="14" t="s">
        <v>36</v>
      </c>
      <c r="AX463" s="14" t="s">
        <v>81</v>
      </c>
      <c r="AY463" s="273" t="s">
        <v>203</v>
      </c>
    </row>
    <row r="464" s="15" customFormat="1">
      <c r="A464" s="15"/>
      <c r="B464" s="274"/>
      <c r="C464" s="275"/>
      <c r="D464" s="233" t="s">
        <v>357</v>
      </c>
      <c r="E464" s="276" t="s">
        <v>1</v>
      </c>
      <c r="F464" s="277" t="s">
        <v>364</v>
      </c>
      <c r="G464" s="275"/>
      <c r="H464" s="278">
        <v>0.69699999999999995</v>
      </c>
      <c r="I464" s="279"/>
      <c r="J464" s="275"/>
      <c r="K464" s="275"/>
      <c r="L464" s="280"/>
      <c r="M464" s="281"/>
      <c r="N464" s="282"/>
      <c r="O464" s="282"/>
      <c r="P464" s="282"/>
      <c r="Q464" s="282"/>
      <c r="R464" s="282"/>
      <c r="S464" s="282"/>
      <c r="T464" s="28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4" t="s">
        <v>357</v>
      </c>
      <c r="AU464" s="284" t="s">
        <v>215</v>
      </c>
      <c r="AV464" s="15" t="s">
        <v>215</v>
      </c>
      <c r="AW464" s="15" t="s">
        <v>36</v>
      </c>
      <c r="AX464" s="15" t="s">
        <v>81</v>
      </c>
      <c r="AY464" s="284" t="s">
        <v>203</v>
      </c>
    </row>
    <row r="465" s="14" customFormat="1">
      <c r="A465" s="14"/>
      <c r="B465" s="263"/>
      <c r="C465" s="264"/>
      <c r="D465" s="233" t="s">
        <v>357</v>
      </c>
      <c r="E465" s="265" t="s">
        <v>1</v>
      </c>
      <c r="F465" s="266" t="s">
        <v>683</v>
      </c>
      <c r="G465" s="264"/>
      <c r="H465" s="267">
        <v>0.070000000000000007</v>
      </c>
      <c r="I465" s="268"/>
      <c r="J465" s="264"/>
      <c r="K465" s="264"/>
      <c r="L465" s="269"/>
      <c r="M465" s="270"/>
      <c r="N465" s="271"/>
      <c r="O465" s="271"/>
      <c r="P465" s="271"/>
      <c r="Q465" s="271"/>
      <c r="R465" s="271"/>
      <c r="S465" s="271"/>
      <c r="T465" s="27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73" t="s">
        <v>357</v>
      </c>
      <c r="AU465" s="273" t="s">
        <v>215</v>
      </c>
      <c r="AV465" s="14" t="s">
        <v>90</v>
      </c>
      <c r="AW465" s="14" t="s">
        <v>36</v>
      </c>
      <c r="AX465" s="14" t="s">
        <v>81</v>
      </c>
      <c r="AY465" s="273" t="s">
        <v>203</v>
      </c>
    </row>
    <row r="466" s="16" customFormat="1">
      <c r="A466" s="16"/>
      <c r="B466" s="285"/>
      <c r="C466" s="286"/>
      <c r="D466" s="233" t="s">
        <v>357</v>
      </c>
      <c r="E466" s="287" t="s">
        <v>1</v>
      </c>
      <c r="F466" s="288" t="s">
        <v>366</v>
      </c>
      <c r="G466" s="286"/>
      <c r="H466" s="289">
        <v>0.76700000000000002</v>
      </c>
      <c r="I466" s="290"/>
      <c r="J466" s="286"/>
      <c r="K466" s="286"/>
      <c r="L466" s="291"/>
      <c r="M466" s="292"/>
      <c r="N466" s="293"/>
      <c r="O466" s="293"/>
      <c r="P466" s="293"/>
      <c r="Q466" s="293"/>
      <c r="R466" s="293"/>
      <c r="S466" s="293"/>
      <c r="T466" s="294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295" t="s">
        <v>357</v>
      </c>
      <c r="AU466" s="295" t="s">
        <v>215</v>
      </c>
      <c r="AV466" s="16" t="s">
        <v>202</v>
      </c>
      <c r="AW466" s="16" t="s">
        <v>36</v>
      </c>
      <c r="AX466" s="16" t="s">
        <v>88</v>
      </c>
      <c r="AY466" s="295" t="s">
        <v>203</v>
      </c>
    </row>
    <row r="467" s="2" customFormat="1" ht="33" customHeight="1">
      <c r="A467" s="39"/>
      <c r="B467" s="40"/>
      <c r="C467" s="220" t="s">
        <v>684</v>
      </c>
      <c r="D467" s="220" t="s">
        <v>204</v>
      </c>
      <c r="E467" s="221" t="s">
        <v>685</v>
      </c>
      <c r="F467" s="222" t="s">
        <v>686</v>
      </c>
      <c r="G467" s="223" t="s">
        <v>290</v>
      </c>
      <c r="H467" s="224">
        <v>11.355</v>
      </c>
      <c r="I467" s="225"/>
      <c r="J467" s="226">
        <f>ROUND(I467*H467,2)</f>
        <v>0</v>
      </c>
      <c r="K467" s="222" t="s">
        <v>352</v>
      </c>
      <c r="L467" s="45"/>
      <c r="M467" s="227" t="s">
        <v>1</v>
      </c>
      <c r="N467" s="228" t="s">
        <v>46</v>
      </c>
      <c r="O467" s="92"/>
      <c r="P467" s="229">
        <f>O467*H467</f>
        <v>0</v>
      </c>
      <c r="Q467" s="229">
        <v>0.73404000000000003</v>
      </c>
      <c r="R467" s="229">
        <f>Q467*H467</f>
        <v>8.3350242000000012</v>
      </c>
      <c r="S467" s="229">
        <v>0</v>
      </c>
      <c r="T467" s="23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1" t="s">
        <v>202</v>
      </c>
      <c r="AT467" s="231" t="s">
        <v>204</v>
      </c>
      <c r="AU467" s="231" t="s">
        <v>215</v>
      </c>
      <c r="AY467" s="18" t="s">
        <v>203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8" t="s">
        <v>88</v>
      </c>
      <c r="BK467" s="232">
        <f>ROUND(I467*H467,2)</f>
        <v>0</v>
      </c>
      <c r="BL467" s="18" t="s">
        <v>202</v>
      </c>
      <c r="BM467" s="231" t="s">
        <v>687</v>
      </c>
    </row>
    <row r="468" s="2" customFormat="1">
      <c r="A468" s="39"/>
      <c r="B468" s="40"/>
      <c r="C468" s="41"/>
      <c r="D468" s="233" t="s">
        <v>209</v>
      </c>
      <c r="E468" s="41"/>
      <c r="F468" s="234" t="s">
        <v>688</v>
      </c>
      <c r="G468" s="41"/>
      <c r="H468" s="41"/>
      <c r="I468" s="235"/>
      <c r="J468" s="41"/>
      <c r="K468" s="41"/>
      <c r="L468" s="45"/>
      <c r="M468" s="236"/>
      <c r="N468" s="237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209</v>
      </c>
      <c r="AU468" s="18" t="s">
        <v>215</v>
      </c>
    </row>
    <row r="469" s="2" customFormat="1">
      <c r="A469" s="39"/>
      <c r="B469" s="40"/>
      <c r="C469" s="41"/>
      <c r="D469" s="251" t="s">
        <v>355</v>
      </c>
      <c r="E469" s="41"/>
      <c r="F469" s="252" t="s">
        <v>689</v>
      </c>
      <c r="G469" s="41"/>
      <c r="H469" s="41"/>
      <c r="I469" s="235"/>
      <c r="J469" s="41"/>
      <c r="K469" s="41"/>
      <c r="L469" s="45"/>
      <c r="M469" s="236"/>
      <c r="N469" s="237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355</v>
      </c>
      <c r="AU469" s="18" t="s">
        <v>215</v>
      </c>
    </row>
    <row r="470" s="13" customFormat="1">
      <c r="A470" s="13"/>
      <c r="B470" s="253"/>
      <c r="C470" s="254"/>
      <c r="D470" s="233" t="s">
        <v>357</v>
      </c>
      <c r="E470" s="255" t="s">
        <v>1</v>
      </c>
      <c r="F470" s="256" t="s">
        <v>358</v>
      </c>
      <c r="G470" s="254"/>
      <c r="H470" s="255" t="s">
        <v>1</v>
      </c>
      <c r="I470" s="257"/>
      <c r="J470" s="254"/>
      <c r="K470" s="254"/>
      <c r="L470" s="258"/>
      <c r="M470" s="259"/>
      <c r="N470" s="260"/>
      <c r="O470" s="260"/>
      <c r="P470" s="260"/>
      <c r="Q470" s="260"/>
      <c r="R470" s="260"/>
      <c r="S470" s="260"/>
      <c r="T470" s="26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2" t="s">
        <v>357</v>
      </c>
      <c r="AU470" s="262" t="s">
        <v>215</v>
      </c>
      <c r="AV470" s="13" t="s">
        <v>88</v>
      </c>
      <c r="AW470" s="13" t="s">
        <v>36</v>
      </c>
      <c r="AX470" s="13" t="s">
        <v>81</v>
      </c>
      <c r="AY470" s="262" t="s">
        <v>203</v>
      </c>
    </row>
    <row r="471" s="13" customFormat="1">
      <c r="A471" s="13"/>
      <c r="B471" s="253"/>
      <c r="C471" s="254"/>
      <c r="D471" s="233" t="s">
        <v>357</v>
      </c>
      <c r="E471" s="255" t="s">
        <v>1</v>
      </c>
      <c r="F471" s="256" t="s">
        <v>390</v>
      </c>
      <c r="G471" s="254"/>
      <c r="H471" s="255" t="s">
        <v>1</v>
      </c>
      <c r="I471" s="257"/>
      <c r="J471" s="254"/>
      <c r="K471" s="254"/>
      <c r="L471" s="258"/>
      <c r="M471" s="259"/>
      <c r="N471" s="260"/>
      <c r="O471" s="260"/>
      <c r="P471" s="260"/>
      <c r="Q471" s="260"/>
      <c r="R471" s="260"/>
      <c r="S471" s="260"/>
      <c r="T471" s="26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2" t="s">
        <v>357</v>
      </c>
      <c r="AU471" s="262" t="s">
        <v>215</v>
      </c>
      <c r="AV471" s="13" t="s">
        <v>88</v>
      </c>
      <c r="AW471" s="13" t="s">
        <v>36</v>
      </c>
      <c r="AX471" s="13" t="s">
        <v>81</v>
      </c>
      <c r="AY471" s="262" t="s">
        <v>203</v>
      </c>
    </row>
    <row r="472" s="14" customFormat="1">
      <c r="A472" s="14"/>
      <c r="B472" s="263"/>
      <c r="C472" s="264"/>
      <c r="D472" s="233" t="s">
        <v>357</v>
      </c>
      <c r="E472" s="265" t="s">
        <v>1</v>
      </c>
      <c r="F472" s="266" t="s">
        <v>690</v>
      </c>
      <c r="G472" s="264"/>
      <c r="H472" s="267">
        <v>8.3350000000000009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357</v>
      </c>
      <c r="AU472" s="273" t="s">
        <v>215</v>
      </c>
      <c r="AV472" s="14" t="s">
        <v>90</v>
      </c>
      <c r="AW472" s="14" t="s">
        <v>36</v>
      </c>
      <c r="AX472" s="14" t="s">
        <v>81</v>
      </c>
      <c r="AY472" s="273" t="s">
        <v>203</v>
      </c>
    </row>
    <row r="473" s="14" customFormat="1">
      <c r="A473" s="14"/>
      <c r="B473" s="263"/>
      <c r="C473" s="264"/>
      <c r="D473" s="233" t="s">
        <v>357</v>
      </c>
      <c r="E473" s="265" t="s">
        <v>1</v>
      </c>
      <c r="F473" s="266" t="s">
        <v>691</v>
      </c>
      <c r="G473" s="264"/>
      <c r="H473" s="267">
        <v>3.02</v>
      </c>
      <c r="I473" s="268"/>
      <c r="J473" s="264"/>
      <c r="K473" s="264"/>
      <c r="L473" s="269"/>
      <c r="M473" s="270"/>
      <c r="N473" s="271"/>
      <c r="O473" s="271"/>
      <c r="P473" s="271"/>
      <c r="Q473" s="271"/>
      <c r="R473" s="271"/>
      <c r="S473" s="271"/>
      <c r="T473" s="27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3" t="s">
        <v>357</v>
      </c>
      <c r="AU473" s="273" t="s">
        <v>215</v>
      </c>
      <c r="AV473" s="14" t="s">
        <v>90</v>
      </c>
      <c r="AW473" s="14" t="s">
        <v>36</v>
      </c>
      <c r="AX473" s="14" t="s">
        <v>81</v>
      </c>
      <c r="AY473" s="273" t="s">
        <v>203</v>
      </c>
    </row>
    <row r="474" s="16" customFormat="1">
      <c r="A474" s="16"/>
      <c r="B474" s="285"/>
      <c r="C474" s="286"/>
      <c r="D474" s="233" t="s">
        <v>357</v>
      </c>
      <c r="E474" s="287" t="s">
        <v>1</v>
      </c>
      <c r="F474" s="288" t="s">
        <v>366</v>
      </c>
      <c r="G474" s="286"/>
      <c r="H474" s="289">
        <v>11.355</v>
      </c>
      <c r="I474" s="290"/>
      <c r="J474" s="286"/>
      <c r="K474" s="286"/>
      <c r="L474" s="291"/>
      <c r="M474" s="292"/>
      <c r="N474" s="293"/>
      <c r="O474" s="293"/>
      <c r="P474" s="293"/>
      <c r="Q474" s="293"/>
      <c r="R474" s="293"/>
      <c r="S474" s="293"/>
      <c r="T474" s="294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95" t="s">
        <v>357</v>
      </c>
      <c r="AU474" s="295" t="s">
        <v>215</v>
      </c>
      <c r="AV474" s="16" t="s">
        <v>202</v>
      </c>
      <c r="AW474" s="16" t="s">
        <v>36</v>
      </c>
      <c r="AX474" s="16" t="s">
        <v>88</v>
      </c>
      <c r="AY474" s="295" t="s">
        <v>203</v>
      </c>
    </row>
    <row r="475" s="2" customFormat="1" ht="33" customHeight="1">
      <c r="A475" s="39"/>
      <c r="B475" s="40"/>
      <c r="C475" s="220" t="s">
        <v>692</v>
      </c>
      <c r="D475" s="220" t="s">
        <v>204</v>
      </c>
      <c r="E475" s="221" t="s">
        <v>693</v>
      </c>
      <c r="F475" s="222" t="s">
        <v>694</v>
      </c>
      <c r="G475" s="223" t="s">
        <v>290</v>
      </c>
      <c r="H475" s="224">
        <v>72.674999999999997</v>
      </c>
      <c r="I475" s="225"/>
      <c r="J475" s="226">
        <f>ROUND(I475*H475,2)</f>
        <v>0</v>
      </c>
      <c r="K475" s="222" t="s">
        <v>352</v>
      </c>
      <c r="L475" s="45"/>
      <c r="M475" s="227" t="s">
        <v>1</v>
      </c>
      <c r="N475" s="228" t="s">
        <v>46</v>
      </c>
      <c r="O475" s="92"/>
      <c r="P475" s="229">
        <f>O475*H475</f>
        <v>0</v>
      </c>
      <c r="Q475" s="229">
        <v>1.0203599999999999</v>
      </c>
      <c r="R475" s="229">
        <f>Q475*H475</f>
        <v>74.154662999999999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202</v>
      </c>
      <c r="AT475" s="231" t="s">
        <v>204</v>
      </c>
      <c r="AU475" s="231" t="s">
        <v>215</v>
      </c>
      <c r="AY475" s="18" t="s">
        <v>203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88</v>
      </c>
      <c r="BK475" s="232">
        <f>ROUND(I475*H475,2)</f>
        <v>0</v>
      </c>
      <c r="BL475" s="18" t="s">
        <v>202</v>
      </c>
      <c r="BM475" s="231" t="s">
        <v>695</v>
      </c>
    </row>
    <row r="476" s="2" customFormat="1">
      <c r="A476" s="39"/>
      <c r="B476" s="40"/>
      <c r="C476" s="41"/>
      <c r="D476" s="233" t="s">
        <v>209</v>
      </c>
      <c r="E476" s="41"/>
      <c r="F476" s="234" t="s">
        <v>696</v>
      </c>
      <c r="G476" s="41"/>
      <c r="H476" s="41"/>
      <c r="I476" s="235"/>
      <c r="J476" s="41"/>
      <c r="K476" s="41"/>
      <c r="L476" s="45"/>
      <c r="M476" s="236"/>
      <c r="N476" s="237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209</v>
      </c>
      <c r="AU476" s="18" t="s">
        <v>215</v>
      </c>
    </row>
    <row r="477" s="2" customFormat="1">
      <c r="A477" s="39"/>
      <c r="B477" s="40"/>
      <c r="C477" s="41"/>
      <c r="D477" s="251" t="s">
        <v>355</v>
      </c>
      <c r="E477" s="41"/>
      <c r="F477" s="252" t="s">
        <v>697</v>
      </c>
      <c r="G477" s="41"/>
      <c r="H477" s="41"/>
      <c r="I477" s="235"/>
      <c r="J477" s="41"/>
      <c r="K477" s="41"/>
      <c r="L477" s="45"/>
      <c r="M477" s="236"/>
      <c r="N477" s="237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355</v>
      </c>
      <c r="AU477" s="18" t="s">
        <v>215</v>
      </c>
    </row>
    <row r="478" s="13" customFormat="1">
      <c r="A478" s="13"/>
      <c r="B478" s="253"/>
      <c r="C478" s="254"/>
      <c r="D478" s="233" t="s">
        <v>357</v>
      </c>
      <c r="E478" s="255" t="s">
        <v>1</v>
      </c>
      <c r="F478" s="256" t="s">
        <v>358</v>
      </c>
      <c r="G478" s="254"/>
      <c r="H478" s="255" t="s">
        <v>1</v>
      </c>
      <c r="I478" s="257"/>
      <c r="J478" s="254"/>
      <c r="K478" s="254"/>
      <c r="L478" s="258"/>
      <c r="M478" s="259"/>
      <c r="N478" s="260"/>
      <c r="O478" s="260"/>
      <c r="P478" s="260"/>
      <c r="Q478" s="260"/>
      <c r="R478" s="260"/>
      <c r="S478" s="260"/>
      <c r="T478" s="26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2" t="s">
        <v>357</v>
      </c>
      <c r="AU478" s="262" t="s">
        <v>215</v>
      </c>
      <c r="AV478" s="13" t="s">
        <v>88</v>
      </c>
      <c r="AW478" s="13" t="s">
        <v>36</v>
      </c>
      <c r="AX478" s="13" t="s">
        <v>81</v>
      </c>
      <c r="AY478" s="262" t="s">
        <v>203</v>
      </c>
    </row>
    <row r="479" s="13" customFormat="1">
      <c r="A479" s="13"/>
      <c r="B479" s="253"/>
      <c r="C479" s="254"/>
      <c r="D479" s="233" t="s">
        <v>357</v>
      </c>
      <c r="E479" s="255" t="s">
        <v>1</v>
      </c>
      <c r="F479" s="256" t="s">
        <v>386</v>
      </c>
      <c r="G479" s="254"/>
      <c r="H479" s="255" t="s">
        <v>1</v>
      </c>
      <c r="I479" s="257"/>
      <c r="J479" s="254"/>
      <c r="K479" s="254"/>
      <c r="L479" s="258"/>
      <c r="M479" s="259"/>
      <c r="N479" s="260"/>
      <c r="O479" s="260"/>
      <c r="P479" s="260"/>
      <c r="Q479" s="260"/>
      <c r="R479" s="260"/>
      <c r="S479" s="260"/>
      <c r="T479" s="26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2" t="s">
        <v>357</v>
      </c>
      <c r="AU479" s="262" t="s">
        <v>215</v>
      </c>
      <c r="AV479" s="13" t="s">
        <v>88</v>
      </c>
      <c r="AW479" s="13" t="s">
        <v>36</v>
      </c>
      <c r="AX479" s="13" t="s">
        <v>81</v>
      </c>
      <c r="AY479" s="262" t="s">
        <v>203</v>
      </c>
    </row>
    <row r="480" s="14" customFormat="1">
      <c r="A480" s="14"/>
      <c r="B480" s="263"/>
      <c r="C480" s="264"/>
      <c r="D480" s="233" t="s">
        <v>357</v>
      </c>
      <c r="E480" s="265" t="s">
        <v>1</v>
      </c>
      <c r="F480" s="266" t="s">
        <v>698</v>
      </c>
      <c r="G480" s="264"/>
      <c r="H480" s="267">
        <v>30.890000000000001</v>
      </c>
      <c r="I480" s="268"/>
      <c r="J480" s="264"/>
      <c r="K480" s="264"/>
      <c r="L480" s="269"/>
      <c r="M480" s="270"/>
      <c r="N480" s="271"/>
      <c r="O480" s="271"/>
      <c r="P480" s="271"/>
      <c r="Q480" s="271"/>
      <c r="R480" s="271"/>
      <c r="S480" s="271"/>
      <c r="T480" s="27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3" t="s">
        <v>357</v>
      </c>
      <c r="AU480" s="273" t="s">
        <v>215</v>
      </c>
      <c r="AV480" s="14" t="s">
        <v>90</v>
      </c>
      <c r="AW480" s="14" t="s">
        <v>36</v>
      </c>
      <c r="AX480" s="14" t="s">
        <v>81</v>
      </c>
      <c r="AY480" s="273" t="s">
        <v>203</v>
      </c>
    </row>
    <row r="481" s="14" customFormat="1">
      <c r="A481" s="14"/>
      <c r="B481" s="263"/>
      <c r="C481" s="264"/>
      <c r="D481" s="233" t="s">
        <v>357</v>
      </c>
      <c r="E481" s="265" t="s">
        <v>1</v>
      </c>
      <c r="F481" s="266" t="s">
        <v>699</v>
      </c>
      <c r="G481" s="264"/>
      <c r="H481" s="267">
        <v>9.1899999999999995</v>
      </c>
      <c r="I481" s="268"/>
      <c r="J481" s="264"/>
      <c r="K481" s="264"/>
      <c r="L481" s="269"/>
      <c r="M481" s="270"/>
      <c r="N481" s="271"/>
      <c r="O481" s="271"/>
      <c r="P481" s="271"/>
      <c r="Q481" s="271"/>
      <c r="R481" s="271"/>
      <c r="S481" s="271"/>
      <c r="T481" s="27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3" t="s">
        <v>357</v>
      </c>
      <c r="AU481" s="273" t="s">
        <v>215</v>
      </c>
      <c r="AV481" s="14" t="s">
        <v>90</v>
      </c>
      <c r="AW481" s="14" t="s">
        <v>36</v>
      </c>
      <c r="AX481" s="14" t="s">
        <v>81</v>
      </c>
      <c r="AY481" s="273" t="s">
        <v>203</v>
      </c>
    </row>
    <row r="482" s="14" customFormat="1">
      <c r="A482" s="14"/>
      <c r="B482" s="263"/>
      <c r="C482" s="264"/>
      <c r="D482" s="233" t="s">
        <v>357</v>
      </c>
      <c r="E482" s="265" t="s">
        <v>1</v>
      </c>
      <c r="F482" s="266" t="s">
        <v>700</v>
      </c>
      <c r="G482" s="264"/>
      <c r="H482" s="267">
        <v>18.039999999999999</v>
      </c>
      <c r="I482" s="268"/>
      <c r="J482" s="264"/>
      <c r="K482" s="264"/>
      <c r="L482" s="269"/>
      <c r="M482" s="270"/>
      <c r="N482" s="271"/>
      <c r="O482" s="271"/>
      <c r="P482" s="271"/>
      <c r="Q482" s="271"/>
      <c r="R482" s="271"/>
      <c r="S482" s="271"/>
      <c r="T482" s="27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73" t="s">
        <v>357</v>
      </c>
      <c r="AU482" s="273" t="s">
        <v>215</v>
      </c>
      <c r="AV482" s="14" t="s">
        <v>90</v>
      </c>
      <c r="AW482" s="14" t="s">
        <v>36</v>
      </c>
      <c r="AX482" s="14" t="s">
        <v>81</v>
      </c>
      <c r="AY482" s="273" t="s">
        <v>203</v>
      </c>
    </row>
    <row r="483" s="13" customFormat="1">
      <c r="A483" s="13"/>
      <c r="B483" s="253"/>
      <c r="C483" s="254"/>
      <c r="D483" s="233" t="s">
        <v>357</v>
      </c>
      <c r="E483" s="255" t="s">
        <v>1</v>
      </c>
      <c r="F483" s="256" t="s">
        <v>390</v>
      </c>
      <c r="G483" s="254"/>
      <c r="H483" s="255" t="s">
        <v>1</v>
      </c>
      <c r="I483" s="257"/>
      <c r="J483" s="254"/>
      <c r="K483" s="254"/>
      <c r="L483" s="258"/>
      <c r="M483" s="259"/>
      <c r="N483" s="260"/>
      <c r="O483" s="260"/>
      <c r="P483" s="260"/>
      <c r="Q483" s="260"/>
      <c r="R483" s="260"/>
      <c r="S483" s="260"/>
      <c r="T483" s="261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2" t="s">
        <v>357</v>
      </c>
      <c r="AU483" s="262" t="s">
        <v>215</v>
      </c>
      <c r="AV483" s="13" t="s">
        <v>88</v>
      </c>
      <c r="AW483" s="13" t="s">
        <v>36</v>
      </c>
      <c r="AX483" s="13" t="s">
        <v>81</v>
      </c>
      <c r="AY483" s="262" t="s">
        <v>203</v>
      </c>
    </row>
    <row r="484" s="14" customFormat="1">
      <c r="A484" s="14"/>
      <c r="B484" s="263"/>
      <c r="C484" s="264"/>
      <c r="D484" s="233" t="s">
        <v>357</v>
      </c>
      <c r="E484" s="265" t="s">
        <v>1</v>
      </c>
      <c r="F484" s="266" t="s">
        <v>701</v>
      </c>
      <c r="G484" s="264"/>
      <c r="H484" s="267">
        <v>5.1699999999999999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73" t="s">
        <v>357</v>
      </c>
      <c r="AU484" s="273" t="s">
        <v>215</v>
      </c>
      <c r="AV484" s="14" t="s">
        <v>90</v>
      </c>
      <c r="AW484" s="14" t="s">
        <v>36</v>
      </c>
      <c r="AX484" s="14" t="s">
        <v>81</v>
      </c>
      <c r="AY484" s="273" t="s">
        <v>203</v>
      </c>
    </row>
    <row r="485" s="14" customFormat="1">
      <c r="A485" s="14"/>
      <c r="B485" s="263"/>
      <c r="C485" s="264"/>
      <c r="D485" s="233" t="s">
        <v>357</v>
      </c>
      <c r="E485" s="265" t="s">
        <v>1</v>
      </c>
      <c r="F485" s="266" t="s">
        <v>702</v>
      </c>
      <c r="G485" s="264"/>
      <c r="H485" s="267">
        <v>0.69999999999999996</v>
      </c>
      <c r="I485" s="268"/>
      <c r="J485" s="264"/>
      <c r="K485" s="264"/>
      <c r="L485" s="269"/>
      <c r="M485" s="270"/>
      <c r="N485" s="271"/>
      <c r="O485" s="271"/>
      <c r="P485" s="271"/>
      <c r="Q485" s="271"/>
      <c r="R485" s="271"/>
      <c r="S485" s="271"/>
      <c r="T485" s="27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3" t="s">
        <v>357</v>
      </c>
      <c r="AU485" s="273" t="s">
        <v>215</v>
      </c>
      <c r="AV485" s="14" t="s">
        <v>90</v>
      </c>
      <c r="AW485" s="14" t="s">
        <v>36</v>
      </c>
      <c r="AX485" s="14" t="s">
        <v>81</v>
      </c>
      <c r="AY485" s="273" t="s">
        <v>203</v>
      </c>
    </row>
    <row r="486" s="14" customFormat="1">
      <c r="A486" s="14"/>
      <c r="B486" s="263"/>
      <c r="C486" s="264"/>
      <c r="D486" s="233" t="s">
        <v>357</v>
      </c>
      <c r="E486" s="265" t="s">
        <v>1</v>
      </c>
      <c r="F486" s="266" t="s">
        <v>703</v>
      </c>
      <c r="G486" s="264"/>
      <c r="H486" s="267">
        <v>7.9850000000000003</v>
      </c>
      <c r="I486" s="268"/>
      <c r="J486" s="264"/>
      <c r="K486" s="264"/>
      <c r="L486" s="269"/>
      <c r="M486" s="270"/>
      <c r="N486" s="271"/>
      <c r="O486" s="271"/>
      <c r="P486" s="271"/>
      <c r="Q486" s="271"/>
      <c r="R486" s="271"/>
      <c r="S486" s="271"/>
      <c r="T486" s="27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3" t="s">
        <v>357</v>
      </c>
      <c r="AU486" s="273" t="s">
        <v>215</v>
      </c>
      <c r="AV486" s="14" t="s">
        <v>90</v>
      </c>
      <c r="AW486" s="14" t="s">
        <v>36</v>
      </c>
      <c r="AX486" s="14" t="s">
        <v>81</v>
      </c>
      <c r="AY486" s="273" t="s">
        <v>203</v>
      </c>
    </row>
    <row r="487" s="14" customFormat="1">
      <c r="A487" s="14"/>
      <c r="B487" s="263"/>
      <c r="C487" s="264"/>
      <c r="D487" s="233" t="s">
        <v>357</v>
      </c>
      <c r="E487" s="265" t="s">
        <v>1</v>
      </c>
      <c r="F487" s="266" t="s">
        <v>702</v>
      </c>
      <c r="G487" s="264"/>
      <c r="H487" s="267">
        <v>0.69999999999999996</v>
      </c>
      <c r="I487" s="268"/>
      <c r="J487" s="264"/>
      <c r="K487" s="264"/>
      <c r="L487" s="269"/>
      <c r="M487" s="270"/>
      <c r="N487" s="271"/>
      <c r="O487" s="271"/>
      <c r="P487" s="271"/>
      <c r="Q487" s="271"/>
      <c r="R487" s="271"/>
      <c r="S487" s="271"/>
      <c r="T487" s="27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3" t="s">
        <v>357</v>
      </c>
      <c r="AU487" s="273" t="s">
        <v>215</v>
      </c>
      <c r="AV487" s="14" t="s">
        <v>90</v>
      </c>
      <c r="AW487" s="14" t="s">
        <v>36</v>
      </c>
      <c r="AX487" s="14" t="s">
        <v>81</v>
      </c>
      <c r="AY487" s="273" t="s">
        <v>203</v>
      </c>
    </row>
    <row r="488" s="16" customFormat="1">
      <c r="A488" s="16"/>
      <c r="B488" s="285"/>
      <c r="C488" s="286"/>
      <c r="D488" s="233" t="s">
        <v>357</v>
      </c>
      <c r="E488" s="287" t="s">
        <v>1</v>
      </c>
      <c r="F488" s="288" t="s">
        <v>366</v>
      </c>
      <c r="G488" s="286"/>
      <c r="H488" s="289">
        <v>72.674999999999997</v>
      </c>
      <c r="I488" s="290"/>
      <c r="J488" s="286"/>
      <c r="K488" s="286"/>
      <c r="L488" s="291"/>
      <c r="M488" s="292"/>
      <c r="N488" s="293"/>
      <c r="O488" s="293"/>
      <c r="P488" s="293"/>
      <c r="Q488" s="293"/>
      <c r="R488" s="293"/>
      <c r="S488" s="293"/>
      <c r="T488" s="294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95" t="s">
        <v>357</v>
      </c>
      <c r="AU488" s="295" t="s">
        <v>215</v>
      </c>
      <c r="AV488" s="16" t="s">
        <v>202</v>
      </c>
      <c r="AW488" s="16" t="s">
        <v>36</v>
      </c>
      <c r="AX488" s="16" t="s">
        <v>88</v>
      </c>
      <c r="AY488" s="295" t="s">
        <v>203</v>
      </c>
    </row>
    <row r="489" s="2" customFormat="1" ht="24.15" customHeight="1">
      <c r="A489" s="39"/>
      <c r="B489" s="40"/>
      <c r="C489" s="220" t="s">
        <v>704</v>
      </c>
      <c r="D489" s="220" t="s">
        <v>204</v>
      </c>
      <c r="E489" s="221" t="s">
        <v>705</v>
      </c>
      <c r="F489" s="222" t="s">
        <v>706</v>
      </c>
      <c r="G489" s="223" t="s">
        <v>493</v>
      </c>
      <c r="H489" s="224">
        <v>1.0800000000000001</v>
      </c>
      <c r="I489" s="225"/>
      <c r="J489" s="226">
        <f>ROUND(I489*H489,2)</f>
        <v>0</v>
      </c>
      <c r="K489" s="222" t="s">
        <v>352</v>
      </c>
      <c r="L489" s="45"/>
      <c r="M489" s="227" t="s">
        <v>1</v>
      </c>
      <c r="N489" s="228" t="s">
        <v>46</v>
      </c>
      <c r="O489" s="92"/>
      <c r="P489" s="229">
        <f>O489*H489</f>
        <v>0</v>
      </c>
      <c r="Q489" s="229">
        <v>1.0593999999999999</v>
      </c>
      <c r="R489" s="229">
        <f>Q489*H489</f>
        <v>1.1441520000000001</v>
      </c>
      <c r="S489" s="229">
        <v>0</v>
      </c>
      <c r="T489" s="23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1" t="s">
        <v>202</v>
      </c>
      <c r="AT489" s="231" t="s">
        <v>204</v>
      </c>
      <c r="AU489" s="231" t="s">
        <v>215</v>
      </c>
      <c r="AY489" s="18" t="s">
        <v>203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8" t="s">
        <v>88</v>
      </c>
      <c r="BK489" s="232">
        <f>ROUND(I489*H489,2)</f>
        <v>0</v>
      </c>
      <c r="BL489" s="18" t="s">
        <v>202</v>
      </c>
      <c r="BM489" s="231" t="s">
        <v>707</v>
      </c>
    </row>
    <row r="490" s="2" customFormat="1">
      <c r="A490" s="39"/>
      <c r="B490" s="40"/>
      <c r="C490" s="41"/>
      <c r="D490" s="233" t="s">
        <v>209</v>
      </c>
      <c r="E490" s="41"/>
      <c r="F490" s="234" t="s">
        <v>708</v>
      </c>
      <c r="G490" s="41"/>
      <c r="H490" s="41"/>
      <c r="I490" s="235"/>
      <c r="J490" s="41"/>
      <c r="K490" s="41"/>
      <c r="L490" s="45"/>
      <c r="M490" s="236"/>
      <c r="N490" s="237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209</v>
      </c>
      <c r="AU490" s="18" t="s">
        <v>215</v>
      </c>
    </row>
    <row r="491" s="2" customFormat="1">
      <c r="A491" s="39"/>
      <c r="B491" s="40"/>
      <c r="C491" s="41"/>
      <c r="D491" s="251" t="s">
        <v>355</v>
      </c>
      <c r="E491" s="41"/>
      <c r="F491" s="252" t="s">
        <v>709</v>
      </c>
      <c r="G491" s="41"/>
      <c r="H491" s="41"/>
      <c r="I491" s="235"/>
      <c r="J491" s="41"/>
      <c r="K491" s="41"/>
      <c r="L491" s="45"/>
      <c r="M491" s="236"/>
      <c r="N491" s="237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355</v>
      </c>
      <c r="AU491" s="18" t="s">
        <v>215</v>
      </c>
    </row>
    <row r="492" s="13" customFormat="1">
      <c r="A492" s="13"/>
      <c r="B492" s="253"/>
      <c r="C492" s="254"/>
      <c r="D492" s="233" t="s">
        <v>357</v>
      </c>
      <c r="E492" s="255" t="s">
        <v>1</v>
      </c>
      <c r="F492" s="256" t="s">
        <v>358</v>
      </c>
      <c r="G492" s="254"/>
      <c r="H492" s="255" t="s">
        <v>1</v>
      </c>
      <c r="I492" s="257"/>
      <c r="J492" s="254"/>
      <c r="K492" s="254"/>
      <c r="L492" s="258"/>
      <c r="M492" s="259"/>
      <c r="N492" s="260"/>
      <c r="O492" s="260"/>
      <c r="P492" s="260"/>
      <c r="Q492" s="260"/>
      <c r="R492" s="260"/>
      <c r="S492" s="260"/>
      <c r="T492" s="26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2" t="s">
        <v>357</v>
      </c>
      <c r="AU492" s="262" t="s">
        <v>215</v>
      </c>
      <c r="AV492" s="13" t="s">
        <v>88</v>
      </c>
      <c r="AW492" s="13" t="s">
        <v>36</v>
      </c>
      <c r="AX492" s="13" t="s">
        <v>81</v>
      </c>
      <c r="AY492" s="262" t="s">
        <v>203</v>
      </c>
    </row>
    <row r="493" s="13" customFormat="1">
      <c r="A493" s="13"/>
      <c r="B493" s="253"/>
      <c r="C493" s="254"/>
      <c r="D493" s="233" t="s">
        <v>357</v>
      </c>
      <c r="E493" s="255" t="s">
        <v>1</v>
      </c>
      <c r="F493" s="256" t="s">
        <v>710</v>
      </c>
      <c r="G493" s="254"/>
      <c r="H493" s="255" t="s">
        <v>1</v>
      </c>
      <c r="I493" s="257"/>
      <c r="J493" s="254"/>
      <c r="K493" s="254"/>
      <c r="L493" s="258"/>
      <c r="M493" s="259"/>
      <c r="N493" s="260"/>
      <c r="O493" s="260"/>
      <c r="P493" s="260"/>
      <c r="Q493" s="260"/>
      <c r="R493" s="260"/>
      <c r="S493" s="260"/>
      <c r="T493" s="261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2" t="s">
        <v>357</v>
      </c>
      <c r="AU493" s="262" t="s">
        <v>215</v>
      </c>
      <c r="AV493" s="13" t="s">
        <v>88</v>
      </c>
      <c r="AW493" s="13" t="s">
        <v>36</v>
      </c>
      <c r="AX493" s="13" t="s">
        <v>81</v>
      </c>
      <c r="AY493" s="262" t="s">
        <v>203</v>
      </c>
    </row>
    <row r="494" s="13" customFormat="1">
      <c r="A494" s="13"/>
      <c r="B494" s="253"/>
      <c r="C494" s="254"/>
      <c r="D494" s="233" t="s">
        <v>357</v>
      </c>
      <c r="E494" s="255" t="s">
        <v>1</v>
      </c>
      <c r="F494" s="256" t="s">
        <v>711</v>
      </c>
      <c r="G494" s="254"/>
      <c r="H494" s="255" t="s">
        <v>1</v>
      </c>
      <c r="I494" s="257"/>
      <c r="J494" s="254"/>
      <c r="K494" s="254"/>
      <c r="L494" s="258"/>
      <c r="M494" s="259"/>
      <c r="N494" s="260"/>
      <c r="O494" s="260"/>
      <c r="P494" s="260"/>
      <c r="Q494" s="260"/>
      <c r="R494" s="260"/>
      <c r="S494" s="260"/>
      <c r="T494" s="26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2" t="s">
        <v>357</v>
      </c>
      <c r="AU494" s="262" t="s">
        <v>215</v>
      </c>
      <c r="AV494" s="13" t="s">
        <v>88</v>
      </c>
      <c r="AW494" s="13" t="s">
        <v>36</v>
      </c>
      <c r="AX494" s="13" t="s">
        <v>81</v>
      </c>
      <c r="AY494" s="262" t="s">
        <v>203</v>
      </c>
    </row>
    <row r="495" s="13" customFormat="1">
      <c r="A495" s="13"/>
      <c r="B495" s="253"/>
      <c r="C495" s="254"/>
      <c r="D495" s="233" t="s">
        <v>357</v>
      </c>
      <c r="E495" s="255" t="s">
        <v>1</v>
      </c>
      <c r="F495" s="256" t="s">
        <v>386</v>
      </c>
      <c r="G495" s="254"/>
      <c r="H495" s="255" t="s">
        <v>1</v>
      </c>
      <c r="I495" s="257"/>
      <c r="J495" s="254"/>
      <c r="K495" s="254"/>
      <c r="L495" s="258"/>
      <c r="M495" s="259"/>
      <c r="N495" s="260"/>
      <c r="O495" s="260"/>
      <c r="P495" s="260"/>
      <c r="Q495" s="260"/>
      <c r="R495" s="260"/>
      <c r="S495" s="260"/>
      <c r="T495" s="26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2" t="s">
        <v>357</v>
      </c>
      <c r="AU495" s="262" t="s">
        <v>215</v>
      </c>
      <c r="AV495" s="13" t="s">
        <v>88</v>
      </c>
      <c r="AW495" s="13" t="s">
        <v>36</v>
      </c>
      <c r="AX495" s="13" t="s">
        <v>81</v>
      </c>
      <c r="AY495" s="262" t="s">
        <v>203</v>
      </c>
    </row>
    <row r="496" s="14" customFormat="1">
      <c r="A496" s="14"/>
      <c r="B496" s="263"/>
      <c r="C496" s="264"/>
      <c r="D496" s="233" t="s">
        <v>357</v>
      </c>
      <c r="E496" s="265" t="s">
        <v>1</v>
      </c>
      <c r="F496" s="266" t="s">
        <v>712</v>
      </c>
      <c r="G496" s="264"/>
      <c r="H496" s="267">
        <v>0.222</v>
      </c>
      <c r="I496" s="268"/>
      <c r="J496" s="264"/>
      <c r="K496" s="264"/>
      <c r="L496" s="269"/>
      <c r="M496" s="270"/>
      <c r="N496" s="271"/>
      <c r="O496" s="271"/>
      <c r="P496" s="271"/>
      <c r="Q496" s="271"/>
      <c r="R496" s="271"/>
      <c r="S496" s="271"/>
      <c r="T496" s="27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73" t="s">
        <v>357</v>
      </c>
      <c r="AU496" s="273" t="s">
        <v>215</v>
      </c>
      <c r="AV496" s="14" t="s">
        <v>90</v>
      </c>
      <c r="AW496" s="14" t="s">
        <v>36</v>
      </c>
      <c r="AX496" s="14" t="s">
        <v>81</v>
      </c>
      <c r="AY496" s="273" t="s">
        <v>203</v>
      </c>
    </row>
    <row r="497" s="14" customFormat="1">
      <c r="A497" s="14"/>
      <c r="B497" s="263"/>
      <c r="C497" s="264"/>
      <c r="D497" s="233" t="s">
        <v>357</v>
      </c>
      <c r="E497" s="265" t="s">
        <v>1</v>
      </c>
      <c r="F497" s="266" t="s">
        <v>713</v>
      </c>
      <c r="G497" s="264"/>
      <c r="H497" s="267">
        <v>0.066000000000000003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357</v>
      </c>
      <c r="AU497" s="273" t="s">
        <v>215</v>
      </c>
      <c r="AV497" s="14" t="s">
        <v>90</v>
      </c>
      <c r="AW497" s="14" t="s">
        <v>36</v>
      </c>
      <c r="AX497" s="14" t="s">
        <v>81</v>
      </c>
      <c r="AY497" s="273" t="s">
        <v>203</v>
      </c>
    </row>
    <row r="498" s="14" customFormat="1">
      <c r="A498" s="14"/>
      <c r="B498" s="263"/>
      <c r="C498" s="264"/>
      <c r="D498" s="233" t="s">
        <v>357</v>
      </c>
      <c r="E498" s="265" t="s">
        <v>1</v>
      </c>
      <c r="F498" s="266" t="s">
        <v>714</v>
      </c>
      <c r="G498" s="264"/>
      <c r="H498" s="267">
        <v>0.13</v>
      </c>
      <c r="I498" s="268"/>
      <c r="J498" s="264"/>
      <c r="K498" s="264"/>
      <c r="L498" s="269"/>
      <c r="M498" s="270"/>
      <c r="N498" s="271"/>
      <c r="O498" s="271"/>
      <c r="P498" s="271"/>
      <c r="Q498" s="271"/>
      <c r="R498" s="271"/>
      <c r="S498" s="271"/>
      <c r="T498" s="27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73" t="s">
        <v>357</v>
      </c>
      <c r="AU498" s="273" t="s">
        <v>215</v>
      </c>
      <c r="AV498" s="14" t="s">
        <v>90</v>
      </c>
      <c r="AW498" s="14" t="s">
        <v>36</v>
      </c>
      <c r="AX498" s="14" t="s">
        <v>81</v>
      </c>
      <c r="AY498" s="273" t="s">
        <v>203</v>
      </c>
    </row>
    <row r="499" s="13" customFormat="1">
      <c r="A499" s="13"/>
      <c r="B499" s="253"/>
      <c r="C499" s="254"/>
      <c r="D499" s="233" t="s">
        <v>357</v>
      </c>
      <c r="E499" s="255" t="s">
        <v>1</v>
      </c>
      <c r="F499" s="256" t="s">
        <v>390</v>
      </c>
      <c r="G499" s="254"/>
      <c r="H499" s="255" t="s">
        <v>1</v>
      </c>
      <c r="I499" s="257"/>
      <c r="J499" s="254"/>
      <c r="K499" s="254"/>
      <c r="L499" s="258"/>
      <c r="M499" s="259"/>
      <c r="N499" s="260"/>
      <c r="O499" s="260"/>
      <c r="P499" s="260"/>
      <c r="Q499" s="260"/>
      <c r="R499" s="260"/>
      <c r="S499" s="260"/>
      <c r="T499" s="26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2" t="s">
        <v>357</v>
      </c>
      <c r="AU499" s="262" t="s">
        <v>215</v>
      </c>
      <c r="AV499" s="13" t="s">
        <v>88</v>
      </c>
      <c r="AW499" s="13" t="s">
        <v>36</v>
      </c>
      <c r="AX499" s="13" t="s">
        <v>81</v>
      </c>
      <c r="AY499" s="262" t="s">
        <v>203</v>
      </c>
    </row>
    <row r="500" s="14" customFormat="1">
      <c r="A500" s="14"/>
      <c r="B500" s="263"/>
      <c r="C500" s="264"/>
      <c r="D500" s="233" t="s">
        <v>357</v>
      </c>
      <c r="E500" s="265" t="s">
        <v>1</v>
      </c>
      <c r="F500" s="266" t="s">
        <v>715</v>
      </c>
      <c r="G500" s="264"/>
      <c r="H500" s="267">
        <v>0.036999999999999998</v>
      </c>
      <c r="I500" s="268"/>
      <c r="J500" s="264"/>
      <c r="K500" s="264"/>
      <c r="L500" s="269"/>
      <c r="M500" s="270"/>
      <c r="N500" s="271"/>
      <c r="O500" s="271"/>
      <c r="P500" s="271"/>
      <c r="Q500" s="271"/>
      <c r="R500" s="271"/>
      <c r="S500" s="271"/>
      <c r="T500" s="27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3" t="s">
        <v>357</v>
      </c>
      <c r="AU500" s="273" t="s">
        <v>215</v>
      </c>
      <c r="AV500" s="14" t="s">
        <v>90</v>
      </c>
      <c r="AW500" s="14" t="s">
        <v>36</v>
      </c>
      <c r="AX500" s="14" t="s">
        <v>81</v>
      </c>
      <c r="AY500" s="273" t="s">
        <v>203</v>
      </c>
    </row>
    <row r="501" s="14" customFormat="1">
      <c r="A501" s="14"/>
      <c r="B501" s="263"/>
      <c r="C501" s="264"/>
      <c r="D501" s="233" t="s">
        <v>357</v>
      </c>
      <c r="E501" s="265" t="s">
        <v>1</v>
      </c>
      <c r="F501" s="266" t="s">
        <v>716</v>
      </c>
      <c r="G501" s="264"/>
      <c r="H501" s="267">
        <v>0.0050000000000000001</v>
      </c>
      <c r="I501" s="268"/>
      <c r="J501" s="264"/>
      <c r="K501" s="264"/>
      <c r="L501" s="269"/>
      <c r="M501" s="270"/>
      <c r="N501" s="271"/>
      <c r="O501" s="271"/>
      <c r="P501" s="271"/>
      <c r="Q501" s="271"/>
      <c r="R501" s="271"/>
      <c r="S501" s="271"/>
      <c r="T501" s="27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3" t="s">
        <v>357</v>
      </c>
      <c r="AU501" s="273" t="s">
        <v>215</v>
      </c>
      <c r="AV501" s="14" t="s">
        <v>90</v>
      </c>
      <c r="AW501" s="14" t="s">
        <v>36</v>
      </c>
      <c r="AX501" s="14" t="s">
        <v>81</v>
      </c>
      <c r="AY501" s="273" t="s">
        <v>203</v>
      </c>
    </row>
    <row r="502" s="14" customFormat="1">
      <c r="A502" s="14"/>
      <c r="B502" s="263"/>
      <c r="C502" s="264"/>
      <c r="D502" s="233" t="s">
        <v>357</v>
      </c>
      <c r="E502" s="265" t="s">
        <v>1</v>
      </c>
      <c r="F502" s="266" t="s">
        <v>717</v>
      </c>
      <c r="G502" s="264"/>
      <c r="H502" s="267">
        <v>0.057000000000000002</v>
      </c>
      <c r="I502" s="268"/>
      <c r="J502" s="264"/>
      <c r="K502" s="264"/>
      <c r="L502" s="269"/>
      <c r="M502" s="270"/>
      <c r="N502" s="271"/>
      <c r="O502" s="271"/>
      <c r="P502" s="271"/>
      <c r="Q502" s="271"/>
      <c r="R502" s="271"/>
      <c r="S502" s="271"/>
      <c r="T502" s="27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73" t="s">
        <v>357</v>
      </c>
      <c r="AU502" s="273" t="s">
        <v>215</v>
      </c>
      <c r="AV502" s="14" t="s">
        <v>90</v>
      </c>
      <c r="AW502" s="14" t="s">
        <v>36</v>
      </c>
      <c r="AX502" s="14" t="s">
        <v>81</v>
      </c>
      <c r="AY502" s="273" t="s">
        <v>203</v>
      </c>
    </row>
    <row r="503" s="14" customFormat="1">
      <c r="A503" s="14"/>
      <c r="B503" s="263"/>
      <c r="C503" s="264"/>
      <c r="D503" s="233" t="s">
        <v>357</v>
      </c>
      <c r="E503" s="265" t="s">
        <v>1</v>
      </c>
      <c r="F503" s="266" t="s">
        <v>716</v>
      </c>
      <c r="G503" s="264"/>
      <c r="H503" s="267">
        <v>0.0050000000000000001</v>
      </c>
      <c r="I503" s="268"/>
      <c r="J503" s="264"/>
      <c r="K503" s="264"/>
      <c r="L503" s="269"/>
      <c r="M503" s="270"/>
      <c r="N503" s="271"/>
      <c r="O503" s="271"/>
      <c r="P503" s="271"/>
      <c r="Q503" s="271"/>
      <c r="R503" s="271"/>
      <c r="S503" s="271"/>
      <c r="T503" s="27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3" t="s">
        <v>357</v>
      </c>
      <c r="AU503" s="273" t="s">
        <v>215</v>
      </c>
      <c r="AV503" s="14" t="s">
        <v>90</v>
      </c>
      <c r="AW503" s="14" t="s">
        <v>36</v>
      </c>
      <c r="AX503" s="14" t="s">
        <v>81</v>
      </c>
      <c r="AY503" s="273" t="s">
        <v>203</v>
      </c>
    </row>
    <row r="504" s="13" customFormat="1">
      <c r="A504" s="13"/>
      <c r="B504" s="253"/>
      <c r="C504" s="254"/>
      <c r="D504" s="233" t="s">
        <v>357</v>
      </c>
      <c r="E504" s="255" t="s">
        <v>1</v>
      </c>
      <c r="F504" s="256" t="s">
        <v>718</v>
      </c>
      <c r="G504" s="254"/>
      <c r="H504" s="255" t="s">
        <v>1</v>
      </c>
      <c r="I504" s="257"/>
      <c r="J504" s="254"/>
      <c r="K504" s="254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357</v>
      </c>
      <c r="AU504" s="262" t="s">
        <v>215</v>
      </c>
      <c r="AV504" s="13" t="s">
        <v>88</v>
      </c>
      <c r="AW504" s="13" t="s">
        <v>36</v>
      </c>
      <c r="AX504" s="13" t="s">
        <v>81</v>
      </c>
      <c r="AY504" s="262" t="s">
        <v>203</v>
      </c>
    </row>
    <row r="505" s="13" customFormat="1">
      <c r="A505" s="13"/>
      <c r="B505" s="253"/>
      <c r="C505" s="254"/>
      <c r="D505" s="233" t="s">
        <v>357</v>
      </c>
      <c r="E505" s="255" t="s">
        <v>1</v>
      </c>
      <c r="F505" s="256" t="s">
        <v>390</v>
      </c>
      <c r="G505" s="254"/>
      <c r="H505" s="255" t="s">
        <v>1</v>
      </c>
      <c r="I505" s="257"/>
      <c r="J505" s="254"/>
      <c r="K505" s="254"/>
      <c r="L505" s="258"/>
      <c r="M505" s="259"/>
      <c r="N505" s="260"/>
      <c r="O505" s="260"/>
      <c r="P505" s="260"/>
      <c r="Q505" s="260"/>
      <c r="R505" s="260"/>
      <c r="S505" s="260"/>
      <c r="T505" s="26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2" t="s">
        <v>357</v>
      </c>
      <c r="AU505" s="262" t="s">
        <v>215</v>
      </c>
      <c r="AV505" s="13" t="s">
        <v>88</v>
      </c>
      <c r="AW505" s="13" t="s">
        <v>36</v>
      </c>
      <c r="AX505" s="13" t="s">
        <v>81</v>
      </c>
      <c r="AY505" s="262" t="s">
        <v>203</v>
      </c>
    </row>
    <row r="506" s="14" customFormat="1">
      <c r="A506" s="14"/>
      <c r="B506" s="263"/>
      <c r="C506" s="264"/>
      <c r="D506" s="233" t="s">
        <v>357</v>
      </c>
      <c r="E506" s="265" t="s">
        <v>1</v>
      </c>
      <c r="F506" s="266" t="s">
        <v>719</v>
      </c>
      <c r="G506" s="264"/>
      <c r="H506" s="267">
        <v>0.059999999999999998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3" t="s">
        <v>357</v>
      </c>
      <c r="AU506" s="273" t="s">
        <v>215</v>
      </c>
      <c r="AV506" s="14" t="s">
        <v>90</v>
      </c>
      <c r="AW506" s="14" t="s">
        <v>36</v>
      </c>
      <c r="AX506" s="14" t="s">
        <v>81</v>
      </c>
      <c r="AY506" s="273" t="s">
        <v>203</v>
      </c>
    </row>
    <row r="507" s="14" customFormat="1">
      <c r="A507" s="14"/>
      <c r="B507" s="263"/>
      <c r="C507" s="264"/>
      <c r="D507" s="233" t="s">
        <v>357</v>
      </c>
      <c r="E507" s="265" t="s">
        <v>1</v>
      </c>
      <c r="F507" s="266" t="s">
        <v>720</v>
      </c>
      <c r="G507" s="264"/>
      <c r="H507" s="267">
        <v>0.021999999999999999</v>
      </c>
      <c r="I507" s="268"/>
      <c r="J507" s="264"/>
      <c r="K507" s="264"/>
      <c r="L507" s="269"/>
      <c r="M507" s="270"/>
      <c r="N507" s="271"/>
      <c r="O507" s="271"/>
      <c r="P507" s="271"/>
      <c r="Q507" s="271"/>
      <c r="R507" s="271"/>
      <c r="S507" s="271"/>
      <c r="T507" s="27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73" t="s">
        <v>357</v>
      </c>
      <c r="AU507" s="273" t="s">
        <v>215</v>
      </c>
      <c r="AV507" s="14" t="s">
        <v>90</v>
      </c>
      <c r="AW507" s="14" t="s">
        <v>36</v>
      </c>
      <c r="AX507" s="14" t="s">
        <v>81</v>
      </c>
      <c r="AY507" s="273" t="s">
        <v>203</v>
      </c>
    </row>
    <row r="508" s="13" customFormat="1">
      <c r="A508" s="13"/>
      <c r="B508" s="253"/>
      <c r="C508" s="254"/>
      <c r="D508" s="233" t="s">
        <v>357</v>
      </c>
      <c r="E508" s="255" t="s">
        <v>1</v>
      </c>
      <c r="F508" s="256" t="s">
        <v>721</v>
      </c>
      <c r="G508" s="254"/>
      <c r="H508" s="255" t="s">
        <v>1</v>
      </c>
      <c r="I508" s="257"/>
      <c r="J508" s="254"/>
      <c r="K508" s="254"/>
      <c r="L508" s="258"/>
      <c r="M508" s="259"/>
      <c r="N508" s="260"/>
      <c r="O508" s="260"/>
      <c r="P508" s="260"/>
      <c r="Q508" s="260"/>
      <c r="R508" s="260"/>
      <c r="S508" s="260"/>
      <c r="T508" s="26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2" t="s">
        <v>357</v>
      </c>
      <c r="AU508" s="262" t="s">
        <v>215</v>
      </c>
      <c r="AV508" s="13" t="s">
        <v>88</v>
      </c>
      <c r="AW508" s="13" t="s">
        <v>36</v>
      </c>
      <c r="AX508" s="13" t="s">
        <v>81</v>
      </c>
      <c r="AY508" s="262" t="s">
        <v>203</v>
      </c>
    </row>
    <row r="509" s="13" customFormat="1">
      <c r="A509" s="13"/>
      <c r="B509" s="253"/>
      <c r="C509" s="254"/>
      <c r="D509" s="233" t="s">
        <v>357</v>
      </c>
      <c r="E509" s="255" t="s">
        <v>1</v>
      </c>
      <c r="F509" s="256" t="s">
        <v>386</v>
      </c>
      <c r="G509" s="254"/>
      <c r="H509" s="255" t="s">
        <v>1</v>
      </c>
      <c r="I509" s="257"/>
      <c r="J509" s="254"/>
      <c r="K509" s="254"/>
      <c r="L509" s="258"/>
      <c r="M509" s="259"/>
      <c r="N509" s="260"/>
      <c r="O509" s="260"/>
      <c r="P509" s="260"/>
      <c r="Q509" s="260"/>
      <c r="R509" s="260"/>
      <c r="S509" s="260"/>
      <c r="T509" s="26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2" t="s">
        <v>357</v>
      </c>
      <c r="AU509" s="262" t="s">
        <v>215</v>
      </c>
      <c r="AV509" s="13" t="s">
        <v>88</v>
      </c>
      <c r="AW509" s="13" t="s">
        <v>36</v>
      </c>
      <c r="AX509" s="13" t="s">
        <v>81</v>
      </c>
      <c r="AY509" s="262" t="s">
        <v>203</v>
      </c>
    </row>
    <row r="510" s="14" customFormat="1">
      <c r="A510" s="14"/>
      <c r="B510" s="263"/>
      <c r="C510" s="264"/>
      <c r="D510" s="233" t="s">
        <v>357</v>
      </c>
      <c r="E510" s="265" t="s">
        <v>1</v>
      </c>
      <c r="F510" s="266" t="s">
        <v>722</v>
      </c>
      <c r="G510" s="264"/>
      <c r="H510" s="267">
        <v>0.252</v>
      </c>
      <c r="I510" s="268"/>
      <c r="J510" s="264"/>
      <c r="K510" s="264"/>
      <c r="L510" s="269"/>
      <c r="M510" s="270"/>
      <c r="N510" s="271"/>
      <c r="O510" s="271"/>
      <c r="P510" s="271"/>
      <c r="Q510" s="271"/>
      <c r="R510" s="271"/>
      <c r="S510" s="271"/>
      <c r="T510" s="27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3" t="s">
        <v>357</v>
      </c>
      <c r="AU510" s="273" t="s">
        <v>215</v>
      </c>
      <c r="AV510" s="14" t="s">
        <v>90</v>
      </c>
      <c r="AW510" s="14" t="s">
        <v>36</v>
      </c>
      <c r="AX510" s="14" t="s">
        <v>81</v>
      </c>
      <c r="AY510" s="273" t="s">
        <v>203</v>
      </c>
    </row>
    <row r="511" s="14" customFormat="1">
      <c r="A511" s="14"/>
      <c r="B511" s="263"/>
      <c r="C511" s="264"/>
      <c r="D511" s="233" t="s">
        <v>357</v>
      </c>
      <c r="E511" s="265" t="s">
        <v>1</v>
      </c>
      <c r="F511" s="266" t="s">
        <v>723</v>
      </c>
      <c r="G511" s="264"/>
      <c r="H511" s="267">
        <v>0.053999999999999999</v>
      </c>
      <c r="I511" s="268"/>
      <c r="J511" s="264"/>
      <c r="K511" s="264"/>
      <c r="L511" s="269"/>
      <c r="M511" s="270"/>
      <c r="N511" s="271"/>
      <c r="O511" s="271"/>
      <c r="P511" s="271"/>
      <c r="Q511" s="271"/>
      <c r="R511" s="271"/>
      <c r="S511" s="271"/>
      <c r="T511" s="27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73" t="s">
        <v>357</v>
      </c>
      <c r="AU511" s="273" t="s">
        <v>215</v>
      </c>
      <c r="AV511" s="14" t="s">
        <v>90</v>
      </c>
      <c r="AW511" s="14" t="s">
        <v>36</v>
      </c>
      <c r="AX511" s="14" t="s">
        <v>81</v>
      </c>
      <c r="AY511" s="273" t="s">
        <v>203</v>
      </c>
    </row>
    <row r="512" s="13" customFormat="1">
      <c r="A512" s="13"/>
      <c r="B512" s="253"/>
      <c r="C512" s="254"/>
      <c r="D512" s="233" t="s">
        <v>357</v>
      </c>
      <c r="E512" s="255" t="s">
        <v>1</v>
      </c>
      <c r="F512" s="256" t="s">
        <v>390</v>
      </c>
      <c r="G512" s="254"/>
      <c r="H512" s="255" t="s">
        <v>1</v>
      </c>
      <c r="I512" s="257"/>
      <c r="J512" s="254"/>
      <c r="K512" s="254"/>
      <c r="L512" s="258"/>
      <c r="M512" s="259"/>
      <c r="N512" s="260"/>
      <c r="O512" s="260"/>
      <c r="P512" s="260"/>
      <c r="Q512" s="260"/>
      <c r="R512" s="260"/>
      <c r="S512" s="260"/>
      <c r="T512" s="261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2" t="s">
        <v>357</v>
      </c>
      <c r="AU512" s="262" t="s">
        <v>215</v>
      </c>
      <c r="AV512" s="13" t="s">
        <v>88</v>
      </c>
      <c r="AW512" s="13" t="s">
        <v>36</v>
      </c>
      <c r="AX512" s="13" t="s">
        <v>81</v>
      </c>
      <c r="AY512" s="262" t="s">
        <v>203</v>
      </c>
    </row>
    <row r="513" s="14" customFormat="1">
      <c r="A513" s="14"/>
      <c r="B513" s="263"/>
      <c r="C513" s="264"/>
      <c r="D513" s="233" t="s">
        <v>357</v>
      </c>
      <c r="E513" s="265" t="s">
        <v>1</v>
      </c>
      <c r="F513" s="266" t="s">
        <v>724</v>
      </c>
      <c r="G513" s="264"/>
      <c r="H513" s="267">
        <v>0.071999999999999995</v>
      </c>
      <c r="I513" s="268"/>
      <c r="J513" s="264"/>
      <c r="K513" s="264"/>
      <c r="L513" s="269"/>
      <c r="M513" s="270"/>
      <c r="N513" s="271"/>
      <c r="O513" s="271"/>
      <c r="P513" s="271"/>
      <c r="Q513" s="271"/>
      <c r="R513" s="271"/>
      <c r="S513" s="271"/>
      <c r="T513" s="27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3" t="s">
        <v>357</v>
      </c>
      <c r="AU513" s="273" t="s">
        <v>215</v>
      </c>
      <c r="AV513" s="14" t="s">
        <v>90</v>
      </c>
      <c r="AW513" s="14" t="s">
        <v>36</v>
      </c>
      <c r="AX513" s="14" t="s">
        <v>81</v>
      </c>
      <c r="AY513" s="273" t="s">
        <v>203</v>
      </c>
    </row>
    <row r="514" s="15" customFormat="1">
      <c r="A514" s="15"/>
      <c r="B514" s="274"/>
      <c r="C514" s="275"/>
      <c r="D514" s="233" t="s">
        <v>357</v>
      </c>
      <c r="E514" s="276" t="s">
        <v>1</v>
      </c>
      <c r="F514" s="277" t="s">
        <v>364</v>
      </c>
      <c r="G514" s="275"/>
      <c r="H514" s="278">
        <v>0.98199999999999998</v>
      </c>
      <c r="I514" s="279"/>
      <c r="J514" s="275"/>
      <c r="K514" s="275"/>
      <c r="L514" s="280"/>
      <c r="M514" s="281"/>
      <c r="N514" s="282"/>
      <c r="O514" s="282"/>
      <c r="P514" s="282"/>
      <c r="Q514" s="282"/>
      <c r="R514" s="282"/>
      <c r="S514" s="282"/>
      <c r="T514" s="28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4" t="s">
        <v>357</v>
      </c>
      <c r="AU514" s="284" t="s">
        <v>215</v>
      </c>
      <c r="AV514" s="15" t="s">
        <v>215</v>
      </c>
      <c r="AW514" s="15" t="s">
        <v>36</v>
      </c>
      <c r="AX514" s="15" t="s">
        <v>81</v>
      </c>
      <c r="AY514" s="284" t="s">
        <v>203</v>
      </c>
    </row>
    <row r="515" s="14" customFormat="1">
      <c r="A515" s="14"/>
      <c r="B515" s="263"/>
      <c r="C515" s="264"/>
      <c r="D515" s="233" t="s">
        <v>357</v>
      </c>
      <c r="E515" s="265" t="s">
        <v>1</v>
      </c>
      <c r="F515" s="266" t="s">
        <v>725</v>
      </c>
      <c r="G515" s="264"/>
      <c r="H515" s="267">
        <v>0.098000000000000004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3" t="s">
        <v>357</v>
      </c>
      <c r="AU515" s="273" t="s">
        <v>215</v>
      </c>
      <c r="AV515" s="14" t="s">
        <v>90</v>
      </c>
      <c r="AW515" s="14" t="s">
        <v>36</v>
      </c>
      <c r="AX515" s="14" t="s">
        <v>81</v>
      </c>
      <c r="AY515" s="273" t="s">
        <v>203</v>
      </c>
    </row>
    <row r="516" s="16" customFormat="1">
      <c r="A516" s="16"/>
      <c r="B516" s="285"/>
      <c r="C516" s="286"/>
      <c r="D516" s="233" t="s">
        <v>357</v>
      </c>
      <c r="E516" s="287" t="s">
        <v>1</v>
      </c>
      <c r="F516" s="288" t="s">
        <v>366</v>
      </c>
      <c r="G516" s="286"/>
      <c r="H516" s="289">
        <v>1.0800000000000001</v>
      </c>
      <c r="I516" s="290"/>
      <c r="J516" s="286"/>
      <c r="K516" s="286"/>
      <c r="L516" s="291"/>
      <c r="M516" s="292"/>
      <c r="N516" s="293"/>
      <c r="O516" s="293"/>
      <c r="P516" s="293"/>
      <c r="Q516" s="293"/>
      <c r="R516" s="293"/>
      <c r="S516" s="293"/>
      <c r="T516" s="294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295" t="s">
        <v>357</v>
      </c>
      <c r="AU516" s="295" t="s">
        <v>215</v>
      </c>
      <c r="AV516" s="16" t="s">
        <v>202</v>
      </c>
      <c r="AW516" s="16" t="s">
        <v>36</v>
      </c>
      <c r="AX516" s="16" t="s">
        <v>88</v>
      </c>
      <c r="AY516" s="295" t="s">
        <v>203</v>
      </c>
    </row>
    <row r="517" s="11" customFormat="1" ht="22.8" customHeight="1">
      <c r="A517" s="11"/>
      <c r="B517" s="206"/>
      <c r="C517" s="207"/>
      <c r="D517" s="208" t="s">
        <v>80</v>
      </c>
      <c r="E517" s="249" t="s">
        <v>215</v>
      </c>
      <c r="F517" s="249" t="s">
        <v>726</v>
      </c>
      <c r="G517" s="207"/>
      <c r="H517" s="207"/>
      <c r="I517" s="210"/>
      <c r="J517" s="250">
        <f>BK517</f>
        <v>0</v>
      </c>
      <c r="K517" s="207"/>
      <c r="L517" s="212"/>
      <c r="M517" s="213"/>
      <c r="N517" s="214"/>
      <c r="O517" s="214"/>
      <c r="P517" s="215">
        <f>SUM(P518:P875)</f>
        <v>0</v>
      </c>
      <c r="Q517" s="214"/>
      <c r="R517" s="215">
        <f>SUM(R518:R875)</f>
        <v>183.30246495999998</v>
      </c>
      <c r="S517" s="214"/>
      <c r="T517" s="216">
        <f>SUM(T518:T875)</f>
        <v>0</v>
      </c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R517" s="217" t="s">
        <v>88</v>
      </c>
      <c r="AT517" s="218" t="s">
        <v>80</v>
      </c>
      <c r="AU517" s="218" t="s">
        <v>88</v>
      </c>
      <c r="AY517" s="217" t="s">
        <v>203</v>
      </c>
      <c r="BK517" s="219">
        <f>SUM(BK518:BK875)</f>
        <v>0</v>
      </c>
    </row>
    <row r="518" s="2" customFormat="1" ht="44.25" customHeight="1">
      <c r="A518" s="39"/>
      <c r="B518" s="40"/>
      <c r="C518" s="220" t="s">
        <v>727</v>
      </c>
      <c r="D518" s="220" t="s">
        <v>204</v>
      </c>
      <c r="E518" s="221" t="s">
        <v>728</v>
      </c>
      <c r="F518" s="222" t="s">
        <v>729</v>
      </c>
      <c r="G518" s="223" t="s">
        <v>290</v>
      </c>
      <c r="H518" s="224">
        <v>75.599999999999994</v>
      </c>
      <c r="I518" s="225"/>
      <c r="J518" s="226">
        <f>ROUND(I518*H518,2)</f>
        <v>0</v>
      </c>
      <c r="K518" s="222" t="s">
        <v>352</v>
      </c>
      <c r="L518" s="45"/>
      <c r="M518" s="227" t="s">
        <v>1</v>
      </c>
      <c r="N518" s="228" t="s">
        <v>46</v>
      </c>
      <c r="O518" s="92"/>
      <c r="P518" s="229">
        <f>O518*H518</f>
        <v>0</v>
      </c>
      <c r="Q518" s="229">
        <v>0.26952999999999999</v>
      </c>
      <c r="R518" s="229">
        <f>Q518*H518</f>
        <v>20.376467999999999</v>
      </c>
      <c r="S518" s="229">
        <v>0</v>
      </c>
      <c r="T518" s="23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1" t="s">
        <v>202</v>
      </c>
      <c r="AT518" s="231" t="s">
        <v>204</v>
      </c>
      <c r="AU518" s="231" t="s">
        <v>90</v>
      </c>
      <c r="AY518" s="18" t="s">
        <v>203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8" t="s">
        <v>88</v>
      </c>
      <c r="BK518" s="232">
        <f>ROUND(I518*H518,2)</f>
        <v>0</v>
      </c>
      <c r="BL518" s="18" t="s">
        <v>202</v>
      </c>
      <c r="BM518" s="231" t="s">
        <v>730</v>
      </c>
    </row>
    <row r="519" s="2" customFormat="1">
      <c r="A519" s="39"/>
      <c r="B519" s="40"/>
      <c r="C519" s="41"/>
      <c r="D519" s="233" t="s">
        <v>209</v>
      </c>
      <c r="E519" s="41"/>
      <c r="F519" s="234" t="s">
        <v>731</v>
      </c>
      <c r="G519" s="41"/>
      <c r="H519" s="41"/>
      <c r="I519" s="235"/>
      <c r="J519" s="41"/>
      <c r="K519" s="41"/>
      <c r="L519" s="45"/>
      <c r="M519" s="236"/>
      <c r="N519" s="237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209</v>
      </c>
      <c r="AU519" s="18" t="s">
        <v>90</v>
      </c>
    </row>
    <row r="520" s="2" customFormat="1">
      <c r="A520" s="39"/>
      <c r="B520" s="40"/>
      <c r="C520" s="41"/>
      <c r="D520" s="251" t="s">
        <v>355</v>
      </c>
      <c r="E520" s="41"/>
      <c r="F520" s="252" t="s">
        <v>732</v>
      </c>
      <c r="G520" s="41"/>
      <c r="H520" s="41"/>
      <c r="I520" s="235"/>
      <c r="J520" s="41"/>
      <c r="K520" s="41"/>
      <c r="L520" s="45"/>
      <c r="M520" s="236"/>
      <c r="N520" s="237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355</v>
      </c>
      <c r="AU520" s="18" t="s">
        <v>90</v>
      </c>
    </row>
    <row r="521" s="13" customFormat="1">
      <c r="A521" s="13"/>
      <c r="B521" s="253"/>
      <c r="C521" s="254"/>
      <c r="D521" s="233" t="s">
        <v>357</v>
      </c>
      <c r="E521" s="255" t="s">
        <v>1</v>
      </c>
      <c r="F521" s="256" t="s">
        <v>733</v>
      </c>
      <c r="G521" s="254"/>
      <c r="H521" s="255" t="s">
        <v>1</v>
      </c>
      <c r="I521" s="257"/>
      <c r="J521" s="254"/>
      <c r="K521" s="254"/>
      <c r="L521" s="258"/>
      <c r="M521" s="259"/>
      <c r="N521" s="260"/>
      <c r="O521" s="260"/>
      <c r="P521" s="260"/>
      <c r="Q521" s="260"/>
      <c r="R521" s="260"/>
      <c r="S521" s="260"/>
      <c r="T521" s="26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2" t="s">
        <v>357</v>
      </c>
      <c r="AU521" s="262" t="s">
        <v>90</v>
      </c>
      <c r="AV521" s="13" t="s">
        <v>88</v>
      </c>
      <c r="AW521" s="13" t="s">
        <v>36</v>
      </c>
      <c r="AX521" s="13" t="s">
        <v>81</v>
      </c>
      <c r="AY521" s="262" t="s">
        <v>203</v>
      </c>
    </row>
    <row r="522" s="13" customFormat="1">
      <c r="A522" s="13"/>
      <c r="B522" s="253"/>
      <c r="C522" s="254"/>
      <c r="D522" s="233" t="s">
        <v>357</v>
      </c>
      <c r="E522" s="255" t="s">
        <v>1</v>
      </c>
      <c r="F522" s="256" t="s">
        <v>734</v>
      </c>
      <c r="G522" s="254"/>
      <c r="H522" s="255" t="s">
        <v>1</v>
      </c>
      <c r="I522" s="257"/>
      <c r="J522" s="254"/>
      <c r="K522" s="254"/>
      <c r="L522" s="258"/>
      <c r="M522" s="259"/>
      <c r="N522" s="260"/>
      <c r="O522" s="260"/>
      <c r="P522" s="260"/>
      <c r="Q522" s="260"/>
      <c r="R522" s="260"/>
      <c r="S522" s="260"/>
      <c r="T522" s="261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2" t="s">
        <v>357</v>
      </c>
      <c r="AU522" s="262" t="s">
        <v>90</v>
      </c>
      <c r="AV522" s="13" t="s">
        <v>88</v>
      </c>
      <c r="AW522" s="13" t="s">
        <v>36</v>
      </c>
      <c r="AX522" s="13" t="s">
        <v>81</v>
      </c>
      <c r="AY522" s="262" t="s">
        <v>203</v>
      </c>
    </row>
    <row r="523" s="14" customFormat="1">
      <c r="A523" s="14"/>
      <c r="B523" s="263"/>
      <c r="C523" s="264"/>
      <c r="D523" s="233" t="s">
        <v>357</v>
      </c>
      <c r="E523" s="265" t="s">
        <v>1</v>
      </c>
      <c r="F523" s="266" t="s">
        <v>735</v>
      </c>
      <c r="G523" s="264"/>
      <c r="H523" s="267">
        <v>39</v>
      </c>
      <c r="I523" s="268"/>
      <c r="J523" s="264"/>
      <c r="K523" s="264"/>
      <c r="L523" s="269"/>
      <c r="M523" s="270"/>
      <c r="N523" s="271"/>
      <c r="O523" s="271"/>
      <c r="P523" s="271"/>
      <c r="Q523" s="271"/>
      <c r="R523" s="271"/>
      <c r="S523" s="271"/>
      <c r="T523" s="27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3" t="s">
        <v>357</v>
      </c>
      <c r="AU523" s="273" t="s">
        <v>90</v>
      </c>
      <c r="AV523" s="14" t="s">
        <v>90</v>
      </c>
      <c r="AW523" s="14" t="s">
        <v>36</v>
      </c>
      <c r="AX523" s="14" t="s">
        <v>81</v>
      </c>
      <c r="AY523" s="273" t="s">
        <v>203</v>
      </c>
    </row>
    <row r="524" s="14" customFormat="1">
      <c r="A524" s="14"/>
      <c r="B524" s="263"/>
      <c r="C524" s="264"/>
      <c r="D524" s="233" t="s">
        <v>357</v>
      </c>
      <c r="E524" s="265" t="s">
        <v>1</v>
      </c>
      <c r="F524" s="266" t="s">
        <v>736</v>
      </c>
      <c r="G524" s="264"/>
      <c r="H524" s="267">
        <v>-1.5</v>
      </c>
      <c r="I524" s="268"/>
      <c r="J524" s="264"/>
      <c r="K524" s="264"/>
      <c r="L524" s="269"/>
      <c r="M524" s="270"/>
      <c r="N524" s="271"/>
      <c r="O524" s="271"/>
      <c r="P524" s="271"/>
      <c r="Q524" s="271"/>
      <c r="R524" s="271"/>
      <c r="S524" s="271"/>
      <c r="T524" s="27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73" t="s">
        <v>357</v>
      </c>
      <c r="AU524" s="273" t="s">
        <v>90</v>
      </c>
      <c r="AV524" s="14" t="s">
        <v>90</v>
      </c>
      <c r="AW524" s="14" t="s">
        <v>36</v>
      </c>
      <c r="AX524" s="14" t="s">
        <v>81</v>
      </c>
      <c r="AY524" s="273" t="s">
        <v>203</v>
      </c>
    </row>
    <row r="525" s="14" customFormat="1">
      <c r="A525" s="14"/>
      <c r="B525" s="263"/>
      <c r="C525" s="264"/>
      <c r="D525" s="233" t="s">
        <v>357</v>
      </c>
      <c r="E525" s="265" t="s">
        <v>1</v>
      </c>
      <c r="F525" s="266" t="s">
        <v>737</v>
      </c>
      <c r="G525" s="264"/>
      <c r="H525" s="267">
        <v>-0.52500000000000002</v>
      </c>
      <c r="I525" s="268"/>
      <c r="J525" s="264"/>
      <c r="K525" s="264"/>
      <c r="L525" s="269"/>
      <c r="M525" s="270"/>
      <c r="N525" s="271"/>
      <c r="O525" s="271"/>
      <c r="P525" s="271"/>
      <c r="Q525" s="271"/>
      <c r="R525" s="271"/>
      <c r="S525" s="271"/>
      <c r="T525" s="27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3" t="s">
        <v>357</v>
      </c>
      <c r="AU525" s="273" t="s">
        <v>90</v>
      </c>
      <c r="AV525" s="14" t="s">
        <v>90</v>
      </c>
      <c r="AW525" s="14" t="s">
        <v>36</v>
      </c>
      <c r="AX525" s="14" t="s">
        <v>81</v>
      </c>
      <c r="AY525" s="273" t="s">
        <v>203</v>
      </c>
    </row>
    <row r="526" s="14" customFormat="1">
      <c r="A526" s="14"/>
      <c r="B526" s="263"/>
      <c r="C526" s="264"/>
      <c r="D526" s="233" t="s">
        <v>357</v>
      </c>
      <c r="E526" s="265" t="s">
        <v>1</v>
      </c>
      <c r="F526" s="266" t="s">
        <v>738</v>
      </c>
      <c r="G526" s="264"/>
      <c r="H526" s="267">
        <v>-0.375</v>
      </c>
      <c r="I526" s="268"/>
      <c r="J526" s="264"/>
      <c r="K526" s="264"/>
      <c r="L526" s="269"/>
      <c r="M526" s="270"/>
      <c r="N526" s="271"/>
      <c r="O526" s="271"/>
      <c r="P526" s="271"/>
      <c r="Q526" s="271"/>
      <c r="R526" s="271"/>
      <c r="S526" s="271"/>
      <c r="T526" s="27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3" t="s">
        <v>357</v>
      </c>
      <c r="AU526" s="273" t="s">
        <v>90</v>
      </c>
      <c r="AV526" s="14" t="s">
        <v>90</v>
      </c>
      <c r="AW526" s="14" t="s">
        <v>36</v>
      </c>
      <c r="AX526" s="14" t="s">
        <v>81</v>
      </c>
      <c r="AY526" s="273" t="s">
        <v>203</v>
      </c>
    </row>
    <row r="527" s="13" customFormat="1">
      <c r="A527" s="13"/>
      <c r="B527" s="253"/>
      <c r="C527" s="254"/>
      <c r="D527" s="233" t="s">
        <v>357</v>
      </c>
      <c r="E527" s="255" t="s">
        <v>1</v>
      </c>
      <c r="F527" s="256" t="s">
        <v>739</v>
      </c>
      <c r="G527" s="254"/>
      <c r="H527" s="255" t="s">
        <v>1</v>
      </c>
      <c r="I527" s="257"/>
      <c r="J527" s="254"/>
      <c r="K527" s="254"/>
      <c r="L527" s="258"/>
      <c r="M527" s="259"/>
      <c r="N527" s="260"/>
      <c r="O527" s="260"/>
      <c r="P527" s="260"/>
      <c r="Q527" s="260"/>
      <c r="R527" s="260"/>
      <c r="S527" s="260"/>
      <c r="T527" s="26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2" t="s">
        <v>357</v>
      </c>
      <c r="AU527" s="262" t="s">
        <v>90</v>
      </c>
      <c r="AV527" s="13" t="s">
        <v>88</v>
      </c>
      <c r="AW527" s="13" t="s">
        <v>36</v>
      </c>
      <c r="AX527" s="13" t="s">
        <v>81</v>
      </c>
      <c r="AY527" s="262" t="s">
        <v>203</v>
      </c>
    </row>
    <row r="528" s="14" customFormat="1">
      <c r="A528" s="14"/>
      <c r="B528" s="263"/>
      <c r="C528" s="264"/>
      <c r="D528" s="233" t="s">
        <v>357</v>
      </c>
      <c r="E528" s="265" t="s">
        <v>1</v>
      </c>
      <c r="F528" s="266" t="s">
        <v>740</v>
      </c>
      <c r="G528" s="264"/>
      <c r="H528" s="267">
        <v>39</v>
      </c>
      <c r="I528" s="268"/>
      <c r="J528" s="264"/>
      <c r="K528" s="264"/>
      <c r="L528" s="269"/>
      <c r="M528" s="270"/>
      <c r="N528" s="271"/>
      <c r="O528" s="271"/>
      <c r="P528" s="271"/>
      <c r="Q528" s="271"/>
      <c r="R528" s="271"/>
      <c r="S528" s="271"/>
      <c r="T528" s="27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73" t="s">
        <v>357</v>
      </c>
      <c r="AU528" s="273" t="s">
        <v>90</v>
      </c>
      <c r="AV528" s="14" t="s">
        <v>90</v>
      </c>
      <c r="AW528" s="14" t="s">
        <v>36</v>
      </c>
      <c r="AX528" s="14" t="s">
        <v>81</v>
      </c>
      <c r="AY528" s="273" t="s">
        <v>203</v>
      </c>
    </row>
    <row r="529" s="16" customFormat="1">
      <c r="A529" s="16"/>
      <c r="B529" s="285"/>
      <c r="C529" s="286"/>
      <c r="D529" s="233" t="s">
        <v>357</v>
      </c>
      <c r="E529" s="287" t="s">
        <v>1</v>
      </c>
      <c r="F529" s="288" t="s">
        <v>366</v>
      </c>
      <c r="G529" s="286"/>
      <c r="H529" s="289">
        <v>75.599999999999994</v>
      </c>
      <c r="I529" s="290"/>
      <c r="J529" s="286"/>
      <c r="K529" s="286"/>
      <c r="L529" s="291"/>
      <c r="M529" s="292"/>
      <c r="N529" s="293"/>
      <c r="O529" s="293"/>
      <c r="P529" s="293"/>
      <c r="Q529" s="293"/>
      <c r="R529" s="293"/>
      <c r="S529" s="293"/>
      <c r="T529" s="294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295" t="s">
        <v>357</v>
      </c>
      <c r="AU529" s="295" t="s">
        <v>90</v>
      </c>
      <c r="AV529" s="16" t="s">
        <v>202</v>
      </c>
      <c r="AW529" s="16" t="s">
        <v>36</v>
      </c>
      <c r="AX529" s="16" t="s">
        <v>88</v>
      </c>
      <c r="AY529" s="295" t="s">
        <v>203</v>
      </c>
    </row>
    <row r="530" s="2" customFormat="1" ht="24.15" customHeight="1">
      <c r="A530" s="39"/>
      <c r="B530" s="40"/>
      <c r="C530" s="220" t="s">
        <v>741</v>
      </c>
      <c r="D530" s="220" t="s">
        <v>204</v>
      </c>
      <c r="E530" s="221" t="s">
        <v>742</v>
      </c>
      <c r="F530" s="222" t="s">
        <v>743</v>
      </c>
      <c r="G530" s="223" t="s">
        <v>415</v>
      </c>
      <c r="H530" s="224">
        <v>78</v>
      </c>
      <c r="I530" s="225"/>
      <c r="J530" s="226">
        <f>ROUND(I530*H530,2)</f>
        <v>0</v>
      </c>
      <c r="K530" s="222" t="s">
        <v>352</v>
      </c>
      <c r="L530" s="45"/>
      <c r="M530" s="227" t="s">
        <v>1</v>
      </c>
      <c r="N530" s="228" t="s">
        <v>46</v>
      </c>
      <c r="O530" s="92"/>
      <c r="P530" s="229">
        <f>O530*H530</f>
        <v>0</v>
      </c>
      <c r="Q530" s="229">
        <v>0.023529999999999999</v>
      </c>
      <c r="R530" s="229">
        <f>Q530*H530</f>
        <v>1.83534</v>
      </c>
      <c r="S530" s="229">
        <v>0</v>
      </c>
      <c r="T530" s="23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1" t="s">
        <v>202</v>
      </c>
      <c r="AT530" s="231" t="s">
        <v>204</v>
      </c>
      <c r="AU530" s="231" t="s">
        <v>90</v>
      </c>
      <c r="AY530" s="18" t="s">
        <v>203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8" t="s">
        <v>88</v>
      </c>
      <c r="BK530" s="232">
        <f>ROUND(I530*H530,2)</f>
        <v>0</v>
      </c>
      <c r="BL530" s="18" t="s">
        <v>202</v>
      </c>
      <c r="BM530" s="231" t="s">
        <v>744</v>
      </c>
    </row>
    <row r="531" s="2" customFormat="1">
      <c r="A531" s="39"/>
      <c r="B531" s="40"/>
      <c r="C531" s="41"/>
      <c r="D531" s="233" t="s">
        <v>209</v>
      </c>
      <c r="E531" s="41"/>
      <c r="F531" s="234" t="s">
        <v>745</v>
      </c>
      <c r="G531" s="41"/>
      <c r="H531" s="41"/>
      <c r="I531" s="235"/>
      <c r="J531" s="41"/>
      <c r="K531" s="41"/>
      <c r="L531" s="45"/>
      <c r="M531" s="236"/>
      <c r="N531" s="237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209</v>
      </c>
      <c r="AU531" s="18" t="s">
        <v>90</v>
      </c>
    </row>
    <row r="532" s="2" customFormat="1">
      <c r="A532" s="39"/>
      <c r="B532" s="40"/>
      <c r="C532" s="41"/>
      <c r="D532" s="251" t="s">
        <v>355</v>
      </c>
      <c r="E532" s="41"/>
      <c r="F532" s="252" t="s">
        <v>746</v>
      </c>
      <c r="G532" s="41"/>
      <c r="H532" s="41"/>
      <c r="I532" s="235"/>
      <c r="J532" s="41"/>
      <c r="K532" s="41"/>
      <c r="L532" s="45"/>
      <c r="M532" s="236"/>
      <c r="N532" s="237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355</v>
      </c>
      <c r="AU532" s="18" t="s">
        <v>90</v>
      </c>
    </row>
    <row r="533" s="13" customFormat="1">
      <c r="A533" s="13"/>
      <c r="B533" s="253"/>
      <c r="C533" s="254"/>
      <c r="D533" s="233" t="s">
        <v>357</v>
      </c>
      <c r="E533" s="255" t="s">
        <v>1</v>
      </c>
      <c r="F533" s="256" t="s">
        <v>733</v>
      </c>
      <c r="G533" s="254"/>
      <c r="H533" s="255" t="s">
        <v>1</v>
      </c>
      <c r="I533" s="257"/>
      <c r="J533" s="254"/>
      <c r="K533" s="254"/>
      <c r="L533" s="258"/>
      <c r="M533" s="259"/>
      <c r="N533" s="260"/>
      <c r="O533" s="260"/>
      <c r="P533" s="260"/>
      <c r="Q533" s="260"/>
      <c r="R533" s="260"/>
      <c r="S533" s="260"/>
      <c r="T533" s="26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2" t="s">
        <v>357</v>
      </c>
      <c r="AU533" s="262" t="s">
        <v>90</v>
      </c>
      <c r="AV533" s="13" t="s">
        <v>88</v>
      </c>
      <c r="AW533" s="13" t="s">
        <v>36</v>
      </c>
      <c r="AX533" s="13" t="s">
        <v>81</v>
      </c>
      <c r="AY533" s="262" t="s">
        <v>203</v>
      </c>
    </row>
    <row r="534" s="13" customFormat="1">
      <c r="A534" s="13"/>
      <c r="B534" s="253"/>
      <c r="C534" s="254"/>
      <c r="D534" s="233" t="s">
        <v>357</v>
      </c>
      <c r="E534" s="255" t="s">
        <v>1</v>
      </c>
      <c r="F534" s="256" t="s">
        <v>747</v>
      </c>
      <c r="G534" s="254"/>
      <c r="H534" s="255" t="s">
        <v>1</v>
      </c>
      <c r="I534" s="257"/>
      <c r="J534" s="254"/>
      <c r="K534" s="254"/>
      <c r="L534" s="258"/>
      <c r="M534" s="259"/>
      <c r="N534" s="260"/>
      <c r="O534" s="260"/>
      <c r="P534" s="260"/>
      <c r="Q534" s="260"/>
      <c r="R534" s="260"/>
      <c r="S534" s="260"/>
      <c r="T534" s="26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2" t="s">
        <v>357</v>
      </c>
      <c r="AU534" s="262" t="s">
        <v>90</v>
      </c>
      <c r="AV534" s="13" t="s">
        <v>88</v>
      </c>
      <c r="AW534" s="13" t="s">
        <v>36</v>
      </c>
      <c r="AX534" s="13" t="s">
        <v>81</v>
      </c>
      <c r="AY534" s="262" t="s">
        <v>203</v>
      </c>
    </row>
    <row r="535" s="14" customFormat="1">
      <c r="A535" s="14"/>
      <c r="B535" s="263"/>
      <c r="C535" s="264"/>
      <c r="D535" s="233" t="s">
        <v>357</v>
      </c>
      <c r="E535" s="265" t="s">
        <v>1</v>
      </c>
      <c r="F535" s="266" t="s">
        <v>748</v>
      </c>
      <c r="G535" s="264"/>
      <c r="H535" s="267">
        <v>78</v>
      </c>
      <c r="I535" s="268"/>
      <c r="J535" s="264"/>
      <c r="K535" s="264"/>
      <c r="L535" s="269"/>
      <c r="M535" s="270"/>
      <c r="N535" s="271"/>
      <c r="O535" s="271"/>
      <c r="P535" s="271"/>
      <c r="Q535" s="271"/>
      <c r="R535" s="271"/>
      <c r="S535" s="271"/>
      <c r="T535" s="27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3" t="s">
        <v>357</v>
      </c>
      <c r="AU535" s="273" t="s">
        <v>90</v>
      </c>
      <c r="AV535" s="14" t="s">
        <v>90</v>
      </c>
      <c r="AW535" s="14" t="s">
        <v>36</v>
      </c>
      <c r="AX535" s="14" t="s">
        <v>81</v>
      </c>
      <c r="AY535" s="273" t="s">
        <v>203</v>
      </c>
    </row>
    <row r="536" s="16" customFormat="1">
      <c r="A536" s="16"/>
      <c r="B536" s="285"/>
      <c r="C536" s="286"/>
      <c r="D536" s="233" t="s">
        <v>357</v>
      </c>
      <c r="E536" s="287" t="s">
        <v>1</v>
      </c>
      <c r="F536" s="288" t="s">
        <v>366</v>
      </c>
      <c r="G536" s="286"/>
      <c r="H536" s="289">
        <v>78</v>
      </c>
      <c r="I536" s="290"/>
      <c r="J536" s="286"/>
      <c r="K536" s="286"/>
      <c r="L536" s="291"/>
      <c r="M536" s="292"/>
      <c r="N536" s="293"/>
      <c r="O536" s="293"/>
      <c r="P536" s="293"/>
      <c r="Q536" s="293"/>
      <c r="R536" s="293"/>
      <c r="S536" s="293"/>
      <c r="T536" s="294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295" t="s">
        <v>357</v>
      </c>
      <c r="AU536" s="295" t="s">
        <v>90</v>
      </c>
      <c r="AV536" s="16" t="s">
        <v>202</v>
      </c>
      <c r="AW536" s="16" t="s">
        <v>36</v>
      </c>
      <c r="AX536" s="16" t="s">
        <v>88</v>
      </c>
      <c r="AY536" s="295" t="s">
        <v>203</v>
      </c>
    </row>
    <row r="537" s="2" customFormat="1" ht="44.25" customHeight="1">
      <c r="A537" s="39"/>
      <c r="B537" s="40"/>
      <c r="C537" s="220" t="s">
        <v>749</v>
      </c>
      <c r="D537" s="220" t="s">
        <v>204</v>
      </c>
      <c r="E537" s="221" t="s">
        <v>750</v>
      </c>
      <c r="F537" s="222" t="s">
        <v>751</v>
      </c>
      <c r="G537" s="223" t="s">
        <v>290</v>
      </c>
      <c r="H537" s="224">
        <v>188.90799999999999</v>
      </c>
      <c r="I537" s="225"/>
      <c r="J537" s="226">
        <f>ROUND(I537*H537,2)</f>
        <v>0</v>
      </c>
      <c r="K537" s="222" t="s">
        <v>352</v>
      </c>
      <c r="L537" s="45"/>
      <c r="M537" s="227" t="s">
        <v>1</v>
      </c>
      <c r="N537" s="228" t="s">
        <v>46</v>
      </c>
      <c r="O537" s="92"/>
      <c r="P537" s="229">
        <f>O537*H537</f>
        <v>0</v>
      </c>
      <c r="Q537" s="229">
        <v>0.36473</v>
      </c>
      <c r="R537" s="229">
        <f>Q537*H537</f>
        <v>68.900414839999996</v>
      </c>
      <c r="S537" s="229">
        <v>0</v>
      </c>
      <c r="T537" s="23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1" t="s">
        <v>202</v>
      </c>
      <c r="AT537" s="231" t="s">
        <v>204</v>
      </c>
      <c r="AU537" s="231" t="s">
        <v>90</v>
      </c>
      <c r="AY537" s="18" t="s">
        <v>203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8" t="s">
        <v>88</v>
      </c>
      <c r="BK537" s="232">
        <f>ROUND(I537*H537,2)</f>
        <v>0</v>
      </c>
      <c r="BL537" s="18" t="s">
        <v>202</v>
      </c>
      <c r="BM537" s="231" t="s">
        <v>752</v>
      </c>
    </row>
    <row r="538" s="2" customFormat="1">
      <c r="A538" s="39"/>
      <c r="B538" s="40"/>
      <c r="C538" s="41"/>
      <c r="D538" s="233" t="s">
        <v>209</v>
      </c>
      <c r="E538" s="41"/>
      <c r="F538" s="234" t="s">
        <v>753</v>
      </c>
      <c r="G538" s="41"/>
      <c r="H538" s="41"/>
      <c r="I538" s="235"/>
      <c r="J538" s="41"/>
      <c r="K538" s="41"/>
      <c r="L538" s="45"/>
      <c r="M538" s="236"/>
      <c r="N538" s="237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209</v>
      </c>
      <c r="AU538" s="18" t="s">
        <v>90</v>
      </c>
    </row>
    <row r="539" s="2" customFormat="1">
      <c r="A539" s="39"/>
      <c r="B539" s="40"/>
      <c r="C539" s="41"/>
      <c r="D539" s="251" t="s">
        <v>355</v>
      </c>
      <c r="E539" s="41"/>
      <c r="F539" s="252" t="s">
        <v>754</v>
      </c>
      <c r="G539" s="41"/>
      <c r="H539" s="41"/>
      <c r="I539" s="235"/>
      <c r="J539" s="41"/>
      <c r="K539" s="41"/>
      <c r="L539" s="45"/>
      <c r="M539" s="236"/>
      <c r="N539" s="237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355</v>
      </c>
      <c r="AU539" s="18" t="s">
        <v>90</v>
      </c>
    </row>
    <row r="540" s="13" customFormat="1">
      <c r="A540" s="13"/>
      <c r="B540" s="253"/>
      <c r="C540" s="254"/>
      <c r="D540" s="233" t="s">
        <v>357</v>
      </c>
      <c r="E540" s="255" t="s">
        <v>1</v>
      </c>
      <c r="F540" s="256" t="s">
        <v>733</v>
      </c>
      <c r="G540" s="254"/>
      <c r="H540" s="255" t="s">
        <v>1</v>
      </c>
      <c r="I540" s="257"/>
      <c r="J540" s="254"/>
      <c r="K540" s="254"/>
      <c r="L540" s="258"/>
      <c r="M540" s="259"/>
      <c r="N540" s="260"/>
      <c r="O540" s="260"/>
      <c r="P540" s="260"/>
      <c r="Q540" s="260"/>
      <c r="R540" s="260"/>
      <c r="S540" s="260"/>
      <c r="T540" s="26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2" t="s">
        <v>357</v>
      </c>
      <c r="AU540" s="262" t="s">
        <v>90</v>
      </c>
      <c r="AV540" s="13" t="s">
        <v>88</v>
      </c>
      <c r="AW540" s="13" t="s">
        <v>36</v>
      </c>
      <c r="AX540" s="13" t="s">
        <v>81</v>
      </c>
      <c r="AY540" s="262" t="s">
        <v>203</v>
      </c>
    </row>
    <row r="541" s="13" customFormat="1">
      <c r="A541" s="13"/>
      <c r="B541" s="253"/>
      <c r="C541" s="254"/>
      <c r="D541" s="233" t="s">
        <v>357</v>
      </c>
      <c r="E541" s="255" t="s">
        <v>1</v>
      </c>
      <c r="F541" s="256" t="s">
        <v>755</v>
      </c>
      <c r="G541" s="254"/>
      <c r="H541" s="255" t="s">
        <v>1</v>
      </c>
      <c r="I541" s="257"/>
      <c r="J541" s="254"/>
      <c r="K541" s="254"/>
      <c r="L541" s="258"/>
      <c r="M541" s="259"/>
      <c r="N541" s="260"/>
      <c r="O541" s="260"/>
      <c r="P541" s="260"/>
      <c r="Q541" s="260"/>
      <c r="R541" s="260"/>
      <c r="S541" s="260"/>
      <c r="T541" s="26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2" t="s">
        <v>357</v>
      </c>
      <c r="AU541" s="262" t="s">
        <v>90</v>
      </c>
      <c r="AV541" s="13" t="s">
        <v>88</v>
      </c>
      <c r="AW541" s="13" t="s">
        <v>36</v>
      </c>
      <c r="AX541" s="13" t="s">
        <v>81</v>
      </c>
      <c r="AY541" s="262" t="s">
        <v>203</v>
      </c>
    </row>
    <row r="542" s="14" customFormat="1">
      <c r="A542" s="14"/>
      <c r="B542" s="263"/>
      <c r="C542" s="264"/>
      <c r="D542" s="233" t="s">
        <v>357</v>
      </c>
      <c r="E542" s="265" t="s">
        <v>1</v>
      </c>
      <c r="F542" s="266" t="s">
        <v>756</v>
      </c>
      <c r="G542" s="264"/>
      <c r="H542" s="267">
        <v>234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3" t="s">
        <v>357</v>
      </c>
      <c r="AU542" s="273" t="s">
        <v>90</v>
      </c>
      <c r="AV542" s="14" t="s">
        <v>90</v>
      </c>
      <c r="AW542" s="14" t="s">
        <v>36</v>
      </c>
      <c r="AX542" s="14" t="s">
        <v>81</v>
      </c>
      <c r="AY542" s="273" t="s">
        <v>203</v>
      </c>
    </row>
    <row r="543" s="14" customFormat="1">
      <c r="A543" s="14"/>
      <c r="B543" s="263"/>
      <c r="C543" s="264"/>
      <c r="D543" s="233" t="s">
        <v>357</v>
      </c>
      <c r="E543" s="265" t="s">
        <v>1</v>
      </c>
      <c r="F543" s="266" t="s">
        <v>757</v>
      </c>
      <c r="G543" s="264"/>
      <c r="H543" s="267">
        <v>-13.125</v>
      </c>
      <c r="I543" s="268"/>
      <c r="J543" s="264"/>
      <c r="K543" s="264"/>
      <c r="L543" s="269"/>
      <c r="M543" s="270"/>
      <c r="N543" s="271"/>
      <c r="O543" s="271"/>
      <c r="P543" s="271"/>
      <c r="Q543" s="271"/>
      <c r="R543" s="271"/>
      <c r="S543" s="271"/>
      <c r="T543" s="27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73" t="s">
        <v>357</v>
      </c>
      <c r="AU543" s="273" t="s">
        <v>90</v>
      </c>
      <c r="AV543" s="14" t="s">
        <v>90</v>
      </c>
      <c r="AW543" s="14" t="s">
        <v>36</v>
      </c>
      <c r="AX543" s="14" t="s">
        <v>81</v>
      </c>
      <c r="AY543" s="273" t="s">
        <v>203</v>
      </c>
    </row>
    <row r="544" s="14" customFormat="1">
      <c r="A544" s="14"/>
      <c r="B544" s="263"/>
      <c r="C544" s="264"/>
      <c r="D544" s="233" t="s">
        <v>357</v>
      </c>
      <c r="E544" s="265" t="s">
        <v>1</v>
      </c>
      <c r="F544" s="266" t="s">
        <v>758</v>
      </c>
      <c r="G544" s="264"/>
      <c r="H544" s="267">
        <v>-1.74</v>
      </c>
      <c r="I544" s="268"/>
      <c r="J544" s="264"/>
      <c r="K544" s="264"/>
      <c r="L544" s="269"/>
      <c r="M544" s="270"/>
      <c r="N544" s="271"/>
      <c r="O544" s="271"/>
      <c r="P544" s="271"/>
      <c r="Q544" s="271"/>
      <c r="R544" s="271"/>
      <c r="S544" s="271"/>
      <c r="T544" s="27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3" t="s">
        <v>357</v>
      </c>
      <c r="AU544" s="273" t="s">
        <v>90</v>
      </c>
      <c r="AV544" s="14" t="s">
        <v>90</v>
      </c>
      <c r="AW544" s="14" t="s">
        <v>36</v>
      </c>
      <c r="AX544" s="14" t="s">
        <v>81</v>
      </c>
      <c r="AY544" s="273" t="s">
        <v>203</v>
      </c>
    </row>
    <row r="545" s="14" customFormat="1">
      <c r="A545" s="14"/>
      <c r="B545" s="263"/>
      <c r="C545" s="264"/>
      <c r="D545" s="233" t="s">
        <v>357</v>
      </c>
      <c r="E545" s="265" t="s">
        <v>1</v>
      </c>
      <c r="F545" s="266" t="s">
        <v>759</v>
      </c>
      <c r="G545" s="264"/>
      <c r="H545" s="267">
        <v>-16.5</v>
      </c>
      <c r="I545" s="268"/>
      <c r="J545" s="264"/>
      <c r="K545" s="264"/>
      <c r="L545" s="269"/>
      <c r="M545" s="270"/>
      <c r="N545" s="271"/>
      <c r="O545" s="271"/>
      <c r="P545" s="271"/>
      <c r="Q545" s="271"/>
      <c r="R545" s="271"/>
      <c r="S545" s="271"/>
      <c r="T545" s="27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3" t="s">
        <v>357</v>
      </c>
      <c r="AU545" s="273" t="s">
        <v>90</v>
      </c>
      <c r="AV545" s="14" t="s">
        <v>90</v>
      </c>
      <c r="AW545" s="14" t="s">
        <v>36</v>
      </c>
      <c r="AX545" s="14" t="s">
        <v>81</v>
      </c>
      <c r="AY545" s="273" t="s">
        <v>203</v>
      </c>
    </row>
    <row r="546" s="14" customFormat="1">
      <c r="A546" s="14"/>
      <c r="B546" s="263"/>
      <c r="C546" s="264"/>
      <c r="D546" s="233" t="s">
        <v>357</v>
      </c>
      <c r="E546" s="265" t="s">
        <v>1</v>
      </c>
      <c r="F546" s="266" t="s">
        <v>760</v>
      </c>
      <c r="G546" s="264"/>
      <c r="H546" s="267">
        <v>-2.222</v>
      </c>
      <c r="I546" s="268"/>
      <c r="J546" s="264"/>
      <c r="K546" s="264"/>
      <c r="L546" s="269"/>
      <c r="M546" s="270"/>
      <c r="N546" s="271"/>
      <c r="O546" s="271"/>
      <c r="P546" s="271"/>
      <c r="Q546" s="271"/>
      <c r="R546" s="271"/>
      <c r="S546" s="271"/>
      <c r="T546" s="27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73" t="s">
        <v>357</v>
      </c>
      <c r="AU546" s="273" t="s">
        <v>90</v>
      </c>
      <c r="AV546" s="14" t="s">
        <v>90</v>
      </c>
      <c r="AW546" s="14" t="s">
        <v>36</v>
      </c>
      <c r="AX546" s="14" t="s">
        <v>81</v>
      </c>
      <c r="AY546" s="273" t="s">
        <v>203</v>
      </c>
    </row>
    <row r="547" s="14" customFormat="1">
      <c r="A547" s="14"/>
      <c r="B547" s="263"/>
      <c r="C547" s="264"/>
      <c r="D547" s="233" t="s">
        <v>357</v>
      </c>
      <c r="E547" s="265" t="s">
        <v>1</v>
      </c>
      <c r="F547" s="266" t="s">
        <v>761</v>
      </c>
      <c r="G547" s="264"/>
      <c r="H547" s="267">
        <v>-7.8300000000000001</v>
      </c>
      <c r="I547" s="268"/>
      <c r="J547" s="264"/>
      <c r="K547" s="264"/>
      <c r="L547" s="269"/>
      <c r="M547" s="270"/>
      <c r="N547" s="271"/>
      <c r="O547" s="271"/>
      <c r="P547" s="271"/>
      <c r="Q547" s="271"/>
      <c r="R547" s="271"/>
      <c r="S547" s="271"/>
      <c r="T547" s="27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73" t="s">
        <v>357</v>
      </c>
      <c r="AU547" s="273" t="s">
        <v>90</v>
      </c>
      <c r="AV547" s="14" t="s">
        <v>90</v>
      </c>
      <c r="AW547" s="14" t="s">
        <v>36</v>
      </c>
      <c r="AX547" s="14" t="s">
        <v>81</v>
      </c>
      <c r="AY547" s="273" t="s">
        <v>203</v>
      </c>
    </row>
    <row r="548" s="14" customFormat="1">
      <c r="A548" s="14"/>
      <c r="B548" s="263"/>
      <c r="C548" s="264"/>
      <c r="D548" s="233" t="s">
        <v>357</v>
      </c>
      <c r="E548" s="265" t="s">
        <v>1</v>
      </c>
      <c r="F548" s="266" t="s">
        <v>762</v>
      </c>
      <c r="G548" s="264"/>
      <c r="H548" s="267">
        <v>-3.6749999999999998</v>
      </c>
      <c r="I548" s="268"/>
      <c r="J548" s="264"/>
      <c r="K548" s="264"/>
      <c r="L548" s="269"/>
      <c r="M548" s="270"/>
      <c r="N548" s="271"/>
      <c r="O548" s="271"/>
      <c r="P548" s="271"/>
      <c r="Q548" s="271"/>
      <c r="R548" s="271"/>
      <c r="S548" s="271"/>
      <c r="T548" s="27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3" t="s">
        <v>357</v>
      </c>
      <c r="AU548" s="273" t="s">
        <v>90</v>
      </c>
      <c r="AV548" s="14" t="s">
        <v>90</v>
      </c>
      <c r="AW548" s="14" t="s">
        <v>36</v>
      </c>
      <c r="AX548" s="14" t="s">
        <v>81</v>
      </c>
      <c r="AY548" s="273" t="s">
        <v>203</v>
      </c>
    </row>
    <row r="549" s="16" customFormat="1">
      <c r="A549" s="16"/>
      <c r="B549" s="285"/>
      <c r="C549" s="286"/>
      <c r="D549" s="233" t="s">
        <v>357</v>
      </c>
      <c r="E549" s="287" t="s">
        <v>1</v>
      </c>
      <c r="F549" s="288" t="s">
        <v>366</v>
      </c>
      <c r="G549" s="286"/>
      <c r="H549" s="289">
        <v>188.90799999999999</v>
      </c>
      <c r="I549" s="290"/>
      <c r="J549" s="286"/>
      <c r="K549" s="286"/>
      <c r="L549" s="291"/>
      <c r="M549" s="292"/>
      <c r="N549" s="293"/>
      <c r="O549" s="293"/>
      <c r="P549" s="293"/>
      <c r="Q549" s="293"/>
      <c r="R549" s="293"/>
      <c r="S549" s="293"/>
      <c r="T549" s="294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95" t="s">
        <v>357</v>
      </c>
      <c r="AU549" s="295" t="s">
        <v>90</v>
      </c>
      <c r="AV549" s="16" t="s">
        <v>202</v>
      </c>
      <c r="AW549" s="16" t="s">
        <v>36</v>
      </c>
      <c r="AX549" s="16" t="s">
        <v>88</v>
      </c>
      <c r="AY549" s="295" t="s">
        <v>203</v>
      </c>
    </row>
    <row r="550" s="2" customFormat="1" ht="37.8" customHeight="1">
      <c r="A550" s="39"/>
      <c r="B550" s="40"/>
      <c r="C550" s="220" t="s">
        <v>763</v>
      </c>
      <c r="D550" s="220" t="s">
        <v>204</v>
      </c>
      <c r="E550" s="221" t="s">
        <v>764</v>
      </c>
      <c r="F550" s="222" t="s">
        <v>765</v>
      </c>
      <c r="G550" s="223" t="s">
        <v>415</v>
      </c>
      <c r="H550" s="224">
        <v>11</v>
      </c>
      <c r="I550" s="225"/>
      <c r="J550" s="226">
        <f>ROUND(I550*H550,2)</f>
        <v>0</v>
      </c>
      <c r="K550" s="222" t="s">
        <v>352</v>
      </c>
      <c r="L550" s="45"/>
      <c r="M550" s="227" t="s">
        <v>1</v>
      </c>
      <c r="N550" s="228" t="s">
        <v>46</v>
      </c>
      <c r="O550" s="92"/>
      <c r="P550" s="229">
        <f>O550*H550</f>
        <v>0</v>
      </c>
      <c r="Q550" s="229">
        <v>0.066919999999999993</v>
      </c>
      <c r="R550" s="229">
        <f>Q550*H550</f>
        <v>0.73611999999999989</v>
      </c>
      <c r="S550" s="229">
        <v>0</v>
      </c>
      <c r="T550" s="23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1" t="s">
        <v>202</v>
      </c>
      <c r="AT550" s="231" t="s">
        <v>204</v>
      </c>
      <c r="AU550" s="231" t="s">
        <v>90</v>
      </c>
      <c r="AY550" s="18" t="s">
        <v>203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8" t="s">
        <v>88</v>
      </c>
      <c r="BK550" s="232">
        <f>ROUND(I550*H550,2)</f>
        <v>0</v>
      </c>
      <c r="BL550" s="18" t="s">
        <v>202</v>
      </c>
      <c r="BM550" s="231" t="s">
        <v>766</v>
      </c>
    </row>
    <row r="551" s="2" customFormat="1">
      <c r="A551" s="39"/>
      <c r="B551" s="40"/>
      <c r="C551" s="41"/>
      <c r="D551" s="233" t="s">
        <v>209</v>
      </c>
      <c r="E551" s="41"/>
      <c r="F551" s="234" t="s">
        <v>767</v>
      </c>
      <c r="G551" s="41"/>
      <c r="H551" s="41"/>
      <c r="I551" s="235"/>
      <c r="J551" s="41"/>
      <c r="K551" s="41"/>
      <c r="L551" s="45"/>
      <c r="M551" s="236"/>
      <c r="N551" s="237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209</v>
      </c>
      <c r="AU551" s="18" t="s">
        <v>90</v>
      </c>
    </row>
    <row r="552" s="2" customFormat="1">
      <c r="A552" s="39"/>
      <c r="B552" s="40"/>
      <c r="C552" s="41"/>
      <c r="D552" s="251" t="s">
        <v>355</v>
      </c>
      <c r="E552" s="41"/>
      <c r="F552" s="252" t="s">
        <v>768</v>
      </c>
      <c r="G552" s="41"/>
      <c r="H552" s="41"/>
      <c r="I552" s="235"/>
      <c r="J552" s="41"/>
      <c r="K552" s="41"/>
      <c r="L552" s="45"/>
      <c r="M552" s="236"/>
      <c r="N552" s="237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355</v>
      </c>
      <c r="AU552" s="18" t="s">
        <v>90</v>
      </c>
    </row>
    <row r="553" s="13" customFormat="1">
      <c r="A553" s="13"/>
      <c r="B553" s="253"/>
      <c r="C553" s="254"/>
      <c r="D553" s="233" t="s">
        <v>357</v>
      </c>
      <c r="E553" s="255" t="s">
        <v>1</v>
      </c>
      <c r="F553" s="256" t="s">
        <v>733</v>
      </c>
      <c r="G553" s="254"/>
      <c r="H553" s="255" t="s">
        <v>1</v>
      </c>
      <c r="I553" s="257"/>
      <c r="J553" s="254"/>
      <c r="K553" s="254"/>
      <c r="L553" s="258"/>
      <c r="M553" s="259"/>
      <c r="N553" s="260"/>
      <c r="O553" s="260"/>
      <c r="P553" s="260"/>
      <c r="Q553" s="260"/>
      <c r="R553" s="260"/>
      <c r="S553" s="260"/>
      <c r="T553" s="26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2" t="s">
        <v>357</v>
      </c>
      <c r="AU553" s="262" t="s">
        <v>90</v>
      </c>
      <c r="AV553" s="13" t="s">
        <v>88</v>
      </c>
      <c r="AW553" s="13" t="s">
        <v>36</v>
      </c>
      <c r="AX553" s="13" t="s">
        <v>81</v>
      </c>
      <c r="AY553" s="262" t="s">
        <v>203</v>
      </c>
    </row>
    <row r="554" s="14" customFormat="1">
      <c r="A554" s="14"/>
      <c r="B554" s="263"/>
      <c r="C554" s="264"/>
      <c r="D554" s="233" t="s">
        <v>357</v>
      </c>
      <c r="E554" s="265" t="s">
        <v>1</v>
      </c>
      <c r="F554" s="266" t="s">
        <v>254</v>
      </c>
      <c r="G554" s="264"/>
      <c r="H554" s="267">
        <v>11</v>
      </c>
      <c r="I554" s="268"/>
      <c r="J554" s="264"/>
      <c r="K554" s="264"/>
      <c r="L554" s="269"/>
      <c r="M554" s="270"/>
      <c r="N554" s="271"/>
      <c r="O554" s="271"/>
      <c r="P554" s="271"/>
      <c r="Q554" s="271"/>
      <c r="R554" s="271"/>
      <c r="S554" s="271"/>
      <c r="T554" s="27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3" t="s">
        <v>357</v>
      </c>
      <c r="AU554" s="273" t="s">
        <v>90</v>
      </c>
      <c r="AV554" s="14" t="s">
        <v>90</v>
      </c>
      <c r="AW554" s="14" t="s">
        <v>36</v>
      </c>
      <c r="AX554" s="14" t="s">
        <v>81</v>
      </c>
      <c r="AY554" s="273" t="s">
        <v>203</v>
      </c>
    </row>
    <row r="555" s="16" customFormat="1">
      <c r="A555" s="16"/>
      <c r="B555" s="285"/>
      <c r="C555" s="286"/>
      <c r="D555" s="233" t="s">
        <v>357</v>
      </c>
      <c r="E555" s="287" t="s">
        <v>1</v>
      </c>
      <c r="F555" s="288" t="s">
        <v>366</v>
      </c>
      <c r="G555" s="286"/>
      <c r="H555" s="289">
        <v>11</v>
      </c>
      <c r="I555" s="290"/>
      <c r="J555" s="286"/>
      <c r="K555" s="286"/>
      <c r="L555" s="291"/>
      <c r="M555" s="292"/>
      <c r="N555" s="293"/>
      <c r="O555" s="293"/>
      <c r="P555" s="293"/>
      <c r="Q555" s="293"/>
      <c r="R555" s="293"/>
      <c r="S555" s="293"/>
      <c r="T555" s="294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95" t="s">
        <v>357</v>
      </c>
      <c r="AU555" s="295" t="s">
        <v>90</v>
      </c>
      <c r="AV555" s="16" t="s">
        <v>202</v>
      </c>
      <c r="AW555" s="16" t="s">
        <v>36</v>
      </c>
      <c r="AX555" s="16" t="s">
        <v>88</v>
      </c>
      <c r="AY555" s="295" t="s">
        <v>203</v>
      </c>
    </row>
    <row r="556" s="2" customFormat="1" ht="44.25" customHeight="1">
      <c r="A556" s="39"/>
      <c r="B556" s="40"/>
      <c r="C556" s="220" t="s">
        <v>769</v>
      </c>
      <c r="D556" s="220" t="s">
        <v>204</v>
      </c>
      <c r="E556" s="221" t="s">
        <v>770</v>
      </c>
      <c r="F556" s="222" t="s">
        <v>771</v>
      </c>
      <c r="G556" s="223" t="s">
        <v>290</v>
      </c>
      <c r="H556" s="224">
        <v>31.649999999999999</v>
      </c>
      <c r="I556" s="225"/>
      <c r="J556" s="226">
        <f>ROUND(I556*H556,2)</f>
        <v>0</v>
      </c>
      <c r="K556" s="222" t="s">
        <v>352</v>
      </c>
      <c r="L556" s="45"/>
      <c r="M556" s="227" t="s">
        <v>1</v>
      </c>
      <c r="N556" s="228" t="s">
        <v>46</v>
      </c>
      <c r="O556" s="92"/>
      <c r="P556" s="229">
        <f>O556*H556</f>
        <v>0</v>
      </c>
      <c r="Q556" s="229">
        <v>0.20885999999999999</v>
      </c>
      <c r="R556" s="229">
        <f>Q556*H556</f>
        <v>6.6104189999999994</v>
      </c>
      <c r="S556" s="229">
        <v>0</v>
      </c>
      <c r="T556" s="23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1" t="s">
        <v>202</v>
      </c>
      <c r="AT556" s="231" t="s">
        <v>204</v>
      </c>
      <c r="AU556" s="231" t="s">
        <v>90</v>
      </c>
      <c r="AY556" s="18" t="s">
        <v>203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8" t="s">
        <v>88</v>
      </c>
      <c r="BK556" s="232">
        <f>ROUND(I556*H556,2)</f>
        <v>0</v>
      </c>
      <c r="BL556" s="18" t="s">
        <v>202</v>
      </c>
      <c r="BM556" s="231" t="s">
        <v>772</v>
      </c>
    </row>
    <row r="557" s="2" customFormat="1">
      <c r="A557" s="39"/>
      <c r="B557" s="40"/>
      <c r="C557" s="41"/>
      <c r="D557" s="233" t="s">
        <v>209</v>
      </c>
      <c r="E557" s="41"/>
      <c r="F557" s="234" t="s">
        <v>773</v>
      </c>
      <c r="G557" s="41"/>
      <c r="H557" s="41"/>
      <c r="I557" s="235"/>
      <c r="J557" s="41"/>
      <c r="K557" s="41"/>
      <c r="L557" s="45"/>
      <c r="M557" s="236"/>
      <c r="N557" s="237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209</v>
      </c>
      <c r="AU557" s="18" t="s">
        <v>90</v>
      </c>
    </row>
    <row r="558" s="2" customFormat="1">
      <c r="A558" s="39"/>
      <c r="B558" s="40"/>
      <c r="C558" s="41"/>
      <c r="D558" s="251" t="s">
        <v>355</v>
      </c>
      <c r="E558" s="41"/>
      <c r="F558" s="252" t="s">
        <v>774</v>
      </c>
      <c r="G558" s="41"/>
      <c r="H558" s="41"/>
      <c r="I558" s="235"/>
      <c r="J558" s="41"/>
      <c r="K558" s="41"/>
      <c r="L558" s="45"/>
      <c r="M558" s="236"/>
      <c r="N558" s="237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355</v>
      </c>
      <c r="AU558" s="18" t="s">
        <v>90</v>
      </c>
    </row>
    <row r="559" s="13" customFormat="1">
      <c r="A559" s="13"/>
      <c r="B559" s="253"/>
      <c r="C559" s="254"/>
      <c r="D559" s="233" t="s">
        <v>357</v>
      </c>
      <c r="E559" s="255" t="s">
        <v>1</v>
      </c>
      <c r="F559" s="256" t="s">
        <v>733</v>
      </c>
      <c r="G559" s="254"/>
      <c r="H559" s="255" t="s">
        <v>1</v>
      </c>
      <c r="I559" s="257"/>
      <c r="J559" s="254"/>
      <c r="K559" s="254"/>
      <c r="L559" s="258"/>
      <c r="M559" s="259"/>
      <c r="N559" s="260"/>
      <c r="O559" s="260"/>
      <c r="P559" s="260"/>
      <c r="Q559" s="260"/>
      <c r="R559" s="260"/>
      <c r="S559" s="260"/>
      <c r="T559" s="26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2" t="s">
        <v>357</v>
      </c>
      <c r="AU559" s="262" t="s">
        <v>90</v>
      </c>
      <c r="AV559" s="13" t="s">
        <v>88</v>
      </c>
      <c r="AW559" s="13" t="s">
        <v>36</v>
      </c>
      <c r="AX559" s="13" t="s">
        <v>81</v>
      </c>
      <c r="AY559" s="262" t="s">
        <v>203</v>
      </c>
    </row>
    <row r="560" s="14" customFormat="1">
      <c r="A560" s="14"/>
      <c r="B560" s="263"/>
      <c r="C560" s="264"/>
      <c r="D560" s="233" t="s">
        <v>357</v>
      </c>
      <c r="E560" s="265" t="s">
        <v>1</v>
      </c>
      <c r="F560" s="266" t="s">
        <v>775</v>
      </c>
      <c r="G560" s="264"/>
      <c r="H560" s="267">
        <v>35.75</v>
      </c>
      <c r="I560" s="268"/>
      <c r="J560" s="264"/>
      <c r="K560" s="264"/>
      <c r="L560" s="269"/>
      <c r="M560" s="270"/>
      <c r="N560" s="271"/>
      <c r="O560" s="271"/>
      <c r="P560" s="271"/>
      <c r="Q560" s="271"/>
      <c r="R560" s="271"/>
      <c r="S560" s="271"/>
      <c r="T560" s="27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73" t="s">
        <v>357</v>
      </c>
      <c r="AU560" s="273" t="s">
        <v>90</v>
      </c>
      <c r="AV560" s="14" t="s">
        <v>90</v>
      </c>
      <c r="AW560" s="14" t="s">
        <v>36</v>
      </c>
      <c r="AX560" s="14" t="s">
        <v>81</v>
      </c>
      <c r="AY560" s="273" t="s">
        <v>203</v>
      </c>
    </row>
    <row r="561" s="14" customFormat="1">
      <c r="A561" s="14"/>
      <c r="B561" s="263"/>
      <c r="C561" s="264"/>
      <c r="D561" s="233" t="s">
        <v>357</v>
      </c>
      <c r="E561" s="265" t="s">
        <v>1</v>
      </c>
      <c r="F561" s="266" t="s">
        <v>776</v>
      </c>
      <c r="G561" s="264"/>
      <c r="H561" s="267">
        <v>-1.845</v>
      </c>
      <c r="I561" s="268"/>
      <c r="J561" s="264"/>
      <c r="K561" s="264"/>
      <c r="L561" s="269"/>
      <c r="M561" s="270"/>
      <c r="N561" s="271"/>
      <c r="O561" s="271"/>
      <c r="P561" s="271"/>
      <c r="Q561" s="271"/>
      <c r="R561" s="271"/>
      <c r="S561" s="271"/>
      <c r="T561" s="27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73" t="s">
        <v>357</v>
      </c>
      <c r="AU561" s="273" t="s">
        <v>90</v>
      </c>
      <c r="AV561" s="14" t="s">
        <v>90</v>
      </c>
      <c r="AW561" s="14" t="s">
        <v>36</v>
      </c>
      <c r="AX561" s="14" t="s">
        <v>81</v>
      </c>
      <c r="AY561" s="273" t="s">
        <v>203</v>
      </c>
    </row>
    <row r="562" s="14" customFormat="1">
      <c r="A562" s="14"/>
      <c r="B562" s="263"/>
      <c r="C562" s="264"/>
      <c r="D562" s="233" t="s">
        <v>357</v>
      </c>
      <c r="E562" s="265" t="s">
        <v>1</v>
      </c>
      <c r="F562" s="266" t="s">
        <v>777</v>
      </c>
      <c r="G562" s="264"/>
      <c r="H562" s="267">
        <v>-2.2549999999999999</v>
      </c>
      <c r="I562" s="268"/>
      <c r="J562" s="264"/>
      <c r="K562" s="264"/>
      <c r="L562" s="269"/>
      <c r="M562" s="270"/>
      <c r="N562" s="271"/>
      <c r="O562" s="271"/>
      <c r="P562" s="271"/>
      <c r="Q562" s="271"/>
      <c r="R562" s="271"/>
      <c r="S562" s="271"/>
      <c r="T562" s="27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73" t="s">
        <v>357</v>
      </c>
      <c r="AU562" s="273" t="s">
        <v>90</v>
      </c>
      <c r="AV562" s="14" t="s">
        <v>90</v>
      </c>
      <c r="AW562" s="14" t="s">
        <v>36</v>
      </c>
      <c r="AX562" s="14" t="s">
        <v>81</v>
      </c>
      <c r="AY562" s="273" t="s">
        <v>203</v>
      </c>
    </row>
    <row r="563" s="16" customFormat="1">
      <c r="A563" s="16"/>
      <c r="B563" s="285"/>
      <c r="C563" s="286"/>
      <c r="D563" s="233" t="s">
        <v>357</v>
      </c>
      <c r="E563" s="287" t="s">
        <v>1</v>
      </c>
      <c r="F563" s="288" t="s">
        <v>366</v>
      </c>
      <c r="G563" s="286"/>
      <c r="H563" s="289">
        <v>31.649999999999999</v>
      </c>
      <c r="I563" s="290"/>
      <c r="J563" s="286"/>
      <c r="K563" s="286"/>
      <c r="L563" s="291"/>
      <c r="M563" s="292"/>
      <c r="N563" s="293"/>
      <c r="O563" s="293"/>
      <c r="P563" s="293"/>
      <c r="Q563" s="293"/>
      <c r="R563" s="293"/>
      <c r="S563" s="293"/>
      <c r="T563" s="294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95" t="s">
        <v>357</v>
      </c>
      <c r="AU563" s="295" t="s">
        <v>90</v>
      </c>
      <c r="AV563" s="16" t="s">
        <v>202</v>
      </c>
      <c r="AW563" s="16" t="s">
        <v>36</v>
      </c>
      <c r="AX563" s="16" t="s">
        <v>88</v>
      </c>
      <c r="AY563" s="295" t="s">
        <v>203</v>
      </c>
    </row>
    <row r="564" s="2" customFormat="1" ht="24.15" customHeight="1">
      <c r="A564" s="39"/>
      <c r="B564" s="40"/>
      <c r="C564" s="220" t="s">
        <v>778</v>
      </c>
      <c r="D564" s="220" t="s">
        <v>204</v>
      </c>
      <c r="E564" s="221" t="s">
        <v>779</v>
      </c>
      <c r="F564" s="222" t="s">
        <v>780</v>
      </c>
      <c r="G564" s="223" t="s">
        <v>415</v>
      </c>
      <c r="H564" s="224">
        <v>11</v>
      </c>
      <c r="I564" s="225"/>
      <c r="J564" s="226">
        <f>ROUND(I564*H564,2)</f>
        <v>0</v>
      </c>
      <c r="K564" s="222" t="s">
        <v>352</v>
      </c>
      <c r="L564" s="45"/>
      <c r="M564" s="227" t="s">
        <v>1</v>
      </c>
      <c r="N564" s="228" t="s">
        <v>46</v>
      </c>
      <c r="O564" s="92"/>
      <c r="P564" s="229">
        <f>O564*H564</f>
        <v>0</v>
      </c>
      <c r="Q564" s="229">
        <v>0.01856</v>
      </c>
      <c r="R564" s="229">
        <f>Q564*H564</f>
        <v>0.20416000000000001</v>
      </c>
      <c r="S564" s="229">
        <v>0</v>
      </c>
      <c r="T564" s="23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1" t="s">
        <v>202</v>
      </c>
      <c r="AT564" s="231" t="s">
        <v>204</v>
      </c>
      <c r="AU564" s="231" t="s">
        <v>90</v>
      </c>
      <c r="AY564" s="18" t="s">
        <v>203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8" t="s">
        <v>88</v>
      </c>
      <c r="BK564" s="232">
        <f>ROUND(I564*H564,2)</f>
        <v>0</v>
      </c>
      <c r="BL564" s="18" t="s">
        <v>202</v>
      </c>
      <c r="BM564" s="231" t="s">
        <v>781</v>
      </c>
    </row>
    <row r="565" s="2" customFormat="1">
      <c r="A565" s="39"/>
      <c r="B565" s="40"/>
      <c r="C565" s="41"/>
      <c r="D565" s="233" t="s">
        <v>209</v>
      </c>
      <c r="E565" s="41"/>
      <c r="F565" s="234" t="s">
        <v>782</v>
      </c>
      <c r="G565" s="41"/>
      <c r="H565" s="41"/>
      <c r="I565" s="235"/>
      <c r="J565" s="41"/>
      <c r="K565" s="41"/>
      <c r="L565" s="45"/>
      <c r="M565" s="236"/>
      <c r="N565" s="237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209</v>
      </c>
      <c r="AU565" s="18" t="s">
        <v>90</v>
      </c>
    </row>
    <row r="566" s="2" customFormat="1">
      <c r="A566" s="39"/>
      <c r="B566" s="40"/>
      <c r="C566" s="41"/>
      <c r="D566" s="251" t="s">
        <v>355</v>
      </c>
      <c r="E566" s="41"/>
      <c r="F566" s="252" t="s">
        <v>783</v>
      </c>
      <c r="G566" s="41"/>
      <c r="H566" s="41"/>
      <c r="I566" s="235"/>
      <c r="J566" s="41"/>
      <c r="K566" s="41"/>
      <c r="L566" s="45"/>
      <c r="M566" s="236"/>
      <c r="N566" s="237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355</v>
      </c>
      <c r="AU566" s="18" t="s">
        <v>90</v>
      </c>
    </row>
    <row r="567" s="13" customFormat="1">
      <c r="A567" s="13"/>
      <c r="B567" s="253"/>
      <c r="C567" s="254"/>
      <c r="D567" s="233" t="s">
        <v>357</v>
      </c>
      <c r="E567" s="255" t="s">
        <v>1</v>
      </c>
      <c r="F567" s="256" t="s">
        <v>733</v>
      </c>
      <c r="G567" s="254"/>
      <c r="H567" s="255" t="s">
        <v>1</v>
      </c>
      <c r="I567" s="257"/>
      <c r="J567" s="254"/>
      <c r="K567" s="254"/>
      <c r="L567" s="258"/>
      <c r="M567" s="259"/>
      <c r="N567" s="260"/>
      <c r="O567" s="260"/>
      <c r="P567" s="260"/>
      <c r="Q567" s="260"/>
      <c r="R567" s="260"/>
      <c r="S567" s="260"/>
      <c r="T567" s="26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2" t="s">
        <v>357</v>
      </c>
      <c r="AU567" s="262" t="s">
        <v>90</v>
      </c>
      <c r="AV567" s="13" t="s">
        <v>88</v>
      </c>
      <c r="AW567" s="13" t="s">
        <v>36</v>
      </c>
      <c r="AX567" s="13" t="s">
        <v>81</v>
      </c>
      <c r="AY567" s="262" t="s">
        <v>203</v>
      </c>
    </row>
    <row r="568" s="14" customFormat="1">
      <c r="A568" s="14"/>
      <c r="B568" s="263"/>
      <c r="C568" s="264"/>
      <c r="D568" s="233" t="s">
        <v>357</v>
      </c>
      <c r="E568" s="265" t="s">
        <v>1</v>
      </c>
      <c r="F568" s="266" t="s">
        <v>254</v>
      </c>
      <c r="G568" s="264"/>
      <c r="H568" s="267">
        <v>11</v>
      </c>
      <c r="I568" s="268"/>
      <c r="J568" s="264"/>
      <c r="K568" s="264"/>
      <c r="L568" s="269"/>
      <c r="M568" s="270"/>
      <c r="N568" s="271"/>
      <c r="O568" s="271"/>
      <c r="P568" s="271"/>
      <c r="Q568" s="271"/>
      <c r="R568" s="271"/>
      <c r="S568" s="271"/>
      <c r="T568" s="27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3" t="s">
        <v>357</v>
      </c>
      <c r="AU568" s="273" t="s">
        <v>90</v>
      </c>
      <c r="AV568" s="14" t="s">
        <v>90</v>
      </c>
      <c r="AW568" s="14" t="s">
        <v>36</v>
      </c>
      <c r="AX568" s="14" t="s">
        <v>81</v>
      </c>
      <c r="AY568" s="273" t="s">
        <v>203</v>
      </c>
    </row>
    <row r="569" s="16" customFormat="1">
      <c r="A569" s="16"/>
      <c r="B569" s="285"/>
      <c r="C569" s="286"/>
      <c r="D569" s="233" t="s">
        <v>357</v>
      </c>
      <c r="E569" s="287" t="s">
        <v>1</v>
      </c>
      <c r="F569" s="288" t="s">
        <v>366</v>
      </c>
      <c r="G569" s="286"/>
      <c r="H569" s="289">
        <v>11</v>
      </c>
      <c r="I569" s="290"/>
      <c r="J569" s="286"/>
      <c r="K569" s="286"/>
      <c r="L569" s="291"/>
      <c r="M569" s="292"/>
      <c r="N569" s="293"/>
      <c r="O569" s="293"/>
      <c r="P569" s="293"/>
      <c r="Q569" s="293"/>
      <c r="R569" s="293"/>
      <c r="S569" s="293"/>
      <c r="T569" s="294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95" t="s">
        <v>357</v>
      </c>
      <c r="AU569" s="295" t="s">
        <v>90</v>
      </c>
      <c r="AV569" s="16" t="s">
        <v>202</v>
      </c>
      <c r="AW569" s="16" t="s">
        <v>36</v>
      </c>
      <c r="AX569" s="16" t="s">
        <v>88</v>
      </c>
      <c r="AY569" s="295" t="s">
        <v>203</v>
      </c>
    </row>
    <row r="570" s="2" customFormat="1" ht="37.8" customHeight="1">
      <c r="A570" s="39"/>
      <c r="B570" s="40"/>
      <c r="C570" s="220" t="s">
        <v>784</v>
      </c>
      <c r="D570" s="220" t="s">
        <v>204</v>
      </c>
      <c r="E570" s="221" t="s">
        <v>764</v>
      </c>
      <c r="F570" s="222" t="s">
        <v>765</v>
      </c>
      <c r="G570" s="223" t="s">
        <v>415</v>
      </c>
      <c r="H570" s="224">
        <v>16.699999999999999</v>
      </c>
      <c r="I570" s="225"/>
      <c r="J570" s="226">
        <f>ROUND(I570*H570,2)</f>
        <v>0</v>
      </c>
      <c r="K570" s="222" t="s">
        <v>352</v>
      </c>
      <c r="L570" s="45"/>
      <c r="M570" s="227" t="s">
        <v>1</v>
      </c>
      <c r="N570" s="228" t="s">
        <v>46</v>
      </c>
      <c r="O570" s="92"/>
      <c r="P570" s="229">
        <f>O570*H570</f>
        <v>0</v>
      </c>
      <c r="Q570" s="229">
        <v>0.066919999999999993</v>
      </c>
      <c r="R570" s="229">
        <f>Q570*H570</f>
        <v>1.1175639999999998</v>
      </c>
      <c r="S570" s="229">
        <v>0</v>
      </c>
      <c r="T570" s="23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1" t="s">
        <v>202</v>
      </c>
      <c r="AT570" s="231" t="s">
        <v>204</v>
      </c>
      <c r="AU570" s="231" t="s">
        <v>90</v>
      </c>
      <c r="AY570" s="18" t="s">
        <v>203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8" t="s">
        <v>88</v>
      </c>
      <c r="BK570" s="232">
        <f>ROUND(I570*H570,2)</f>
        <v>0</v>
      </c>
      <c r="BL570" s="18" t="s">
        <v>202</v>
      </c>
      <c r="BM570" s="231" t="s">
        <v>785</v>
      </c>
    </row>
    <row r="571" s="2" customFormat="1">
      <c r="A571" s="39"/>
      <c r="B571" s="40"/>
      <c r="C571" s="41"/>
      <c r="D571" s="233" t="s">
        <v>209</v>
      </c>
      <c r="E571" s="41"/>
      <c r="F571" s="234" t="s">
        <v>767</v>
      </c>
      <c r="G571" s="41"/>
      <c r="H571" s="41"/>
      <c r="I571" s="235"/>
      <c r="J571" s="41"/>
      <c r="K571" s="41"/>
      <c r="L571" s="45"/>
      <c r="M571" s="236"/>
      <c r="N571" s="237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209</v>
      </c>
      <c r="AU571" s="18" t="s">
        <v>90</v>
      </c>
    </row>
    <row r="572" s="2" customFormat="1">
      <c r="A572" s="39"/>
      <c r="B572" s="40"/>
      <c r="C572" s="41"/>
      <c r="D572" s="251" t="s">
        <v>355</v>
      </c>
      <c r="E572" s="41"/>
      <c r="F572" s="252" t="s">
        <v>768</v>
      </c>
      <c r="G572" s="41"/>
      <c r="H572" s="41"/>
      <c r="I572" s="235"/>
      <c r="J572" s="41"/>
      <c r="K572" s="41"/>
      <c r="L572" s="45"/>
      <c r="M572" s="236"/>
      <c r="N572" s="237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355</v>
      </c>
      <c r="AU572" s="18" t="s">
        <v>90</v>
      </c>
    </row>
    <row r="573" s="13" customFormat="1">
      <c r="A573" s="13"/>
      <c r="B573" s="253"/>
      <c r="C573" s="254"/>
      <c r="D573" s="233" t="s">
        <v>357</v>
      </c>
      <c r="E573" s="255" t="s">
        <v>1</v>
      </c>
      <c r="F573" s="256" t="s">
        <v>733</v>
      </c>
      <c r="G573" s="254"/>
      <c r="H573" s="255" t="s">
        <v>1</v>
      </c>
      <c r="I573" s="257"/>
      <c r="J573" s="254"/>
      <c r="K573" s="254"/>
      <c r="L573" s="258"/>
      <c r="M573" s="259"/>
      <c r="N573" s="260"/>
      <c r="O573" s="260"/>
      <c r="P573" s="260"/>
      <c r="Q573" s="260"/>
      <c r="R573" s="260"/>
      <c r="S573" s="260"/>
      <c r="T573" s="26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2" t="s">
        <v>357</v>
      </c>
      <c r="AU573" s="262" t="s">
        <v>90</v>
      </c>
      <c r="AV573" s="13" t="s">
        <v>88</v>
      </c>
      <c r="AW573" s="13" t="s">
        <v>36</v>
      </c>
      <c r="AX573" s="13" t="s">
        <v>81</v>
      </c>
      <c r="AY573" s="262" t="s">
        <v>203</v>
      </c>
    </row>
    <row r="574" s="14" customFormat="1">
      <c r="A574" s="14"/>
      <c r="B574" s="263"/>
      <c r="C574" s="264"/>
      <c r="D574" s="233" t="s">
        <v>357</v>
      </c>
      <c r="E574" s="265" t="s">
        <v>1</v>
      </c>
      <c r="F574" s="266" t="s">
        <v>786</v>
      </c>
      <c r="G574" s="264"/>
      <c r="H574" s="267">
        <v>16.699999999999999</v>
      </c>
      <c r="I574" s="268"/>
      <c r="J574" s="264"/>
      <c r="K574" s="264"/>
      <c r="L574" s="269"/>
      <c r="M574" s="270"/>
      <c r="N574" s="271"/>
      <c r="O574" s="271"/>
      <c r="P574" s="271"/>
      <c r="Q574" s="271"/>
      <c r="R574" s="271"/>
      <c r="S574" s="271"/>
      <c r="T574" s="27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73" t="s">
        <v>357</v>
      </c>
      <c r="AU574" s="273" t="s">
        <v>90</v>
      </c>
      <c r="AV574" s="14" t="s">
        <v>90</v>
      </c>
      <c r="AW574" s="14" t="s">
        <v>36</v>
      </c>
      <c r="AX574" s="14" t="s">
        <v>81</v>
      </c>
      <c r="AY574" s="273" t="s">
        <v>203</v>
      </c>
    </row>
    <row r="575" s="16" customFormat="1">
      <c r="A575" s="16"/>
      <c r="B575" s="285"/>
      <c r="C575" s="286"/>
      <c r="D575" s="233" t="s">
        <v>357</v>
      </c>
      <c r="E575" s="287" t="s">
        <v>1</v>
      </c>
      <c r="F575" s="288" t="s">
        <v>366</v>
      </c>
      <c r="G575" s="286"/>
      <c r="H575" s="289">
        <v>16.699999999999999</v>
      </c>
      <c r="I575" s="290"/>
      <c r="J575" s="286"/>
      <c r="K575" s="286"/>
      <c r="L575" s="291"/>
      <c r="M575" s="292"/>
      <c r="N575" s="293"/>
      <c r="O575" s="293"/>
      <c r="P575" s="293"/>
      <c r="Q575" s="293"/>
      <c r="R575" s="293"/>
      <c r="S575" s="293"/>
      <c r="T575" s="294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95" t="s">
        <v>357</v>
      </c>
      <c r="AU575" s="295" t="s">
        <v>90</v>
      </c>
      <c r="AV575" s="16" t="s">
        <v>202</v>
      </c>
      <c r="AW575" s="16" t="s">
        <v>36</v>
      </c>
      <c r="AX575" s="16" t="s">
        <v>88</v>
      </c>
      <c r="AY575" s="295" t="s">
        <v>203</v>
      </c>
    </row>
    <row r="576" s="2" customFormat="1" ht="24.15" customHeight="1">
      <c r="A576" s="39"/>
      <c r="B576" s="40"/>
      <c r="C576" s="220" t="s">
        <v>787</v>
      </c>
      <c r="D576" s="220" t="s">
        <v>204</v>
      </c>
      <c r="E576" s="221" t="s">
        <v>788</v>
      </c>
      <c r="F576" s="222" t="s">
        <v>789</v>
      </c>
      <c r="G576" s="223" t="s">
        <v>290</v>
      </c>
      <c r="H576" s="224">
        <v>40.311999999999998</v>
      </c>
      <c r="I576" s="225"/>
      <c r="J576" s="226">
        <f>ROUND(I576*H576,2)</f>
        <v>0</v>
      </c>
      <c r="K576" s="222" t="s">
        <v>352</v>
      </c>
      <c r="L576" s="45"/>
      <c r="M576" s="227" t="s">
        <v>1</v>
      </c>
      <c r="N576" s="228" t="s">
        <v>46</v>
      </c>
      <c r="O576" s="92"/>
      <c r="P576" s="229">
        <f>O576*H576</f>
        <v>0</v>
      </c>
      <c r="Q576" s="229">
        <v>0.26878000000000002</v>
      </c>
      <c r="R576" s="229">
        <f>Q576*H576</f>
        <v>10.835059360000001</v>
      </c>
      <c r="S576" s="229">
        <v>0</v>
      </c>
      <c r="T576" s="23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31" t="s">
        <v>202</v>
      </c>
      <c r="AT576" s="231" t="s">
        <v>204</v>
      </c>
      <c r="AU576" s="231" t="s">
        <v>90</v>
      </c>
      <c r="AY576" s="18" t="s">
        <v>203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8" t="s">
        <v>88</v>
      </c>
      <c r="BK576" s="232">
        <f>ROUND(I576*H576,2)</f>
        <v>0</v>
      </c>
      <c r="BL576" s="18" t="s">
        <v>202</v>
      </c>
      <c r="BM576" s="231" t="s">
        <v>790</v>
      </c>
    </row>
    <row r="577" s="2" customFormat="1">
      <c r="A577" s="39"/>
      <c r="B577" s="40"/>
      <c r="C577" s="41"/>
      <c r="D577" s="233" t="s">
        <v>209</v>
      </c>
      <c r="E577" s="41"/>
      <c r="F577" s="234" t="s">
        <v>791</v>
      </c>
      <c r="G577" s="41"/>
      <c r="H577" s="41"/>
      <c r="I577" s="235"/>
      <c r="J577" s="41"/>
      <c r="K577" s="41"/>
      <c r="L577" s="45"/>
      <c r="M577" s="236"/>
      <c r="N577" s="237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209</v>
      </c>
      <c r="AU577" s="18" t="s">
        <v>90</v>
      </c>
    </row>
    <row r="578" s="2" customFormat="1">
      <c r="A578" s="39"/>
      <c r="B578" s="40"/>
      <c r="C578" s="41"/>
      <c r="D578" s="251" t="s">
        <v>355</v>
      </c>
      <c r="E578" s="41"/>
      <c r="F578" s="252" t="s">
        <v>792</v>
      </c>
      <c r="G578" s="41"/>
      <c r="H578" s="41"/>
      <c r="I578" s="235"/>
      <c r="J578" s="41"/>
      <c r="K578" s="41"/>
      <c r="L578" s="45"/>
      <c r="M578" s="236"/>
      <c r="N578" s="237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355</v>
      </c>
      <c r="AU578" s="18" t="s">
        <v>90</v>
      </c>
    </row>
    <row r="579" s="13" customFormat="1">
      <c r="A579" s="13"/>
      <c r="B579" s="253"/>
      <c r="C579" s="254"/>
      <c r="D579" s="233" t="s">
        <v>357</v>
      </c>
      <c r="E579" s="255" t="s">
        <v>1</v>
      </c>
      <c r="F579" s="256" t="s">
        <v>733</v>
      </c>
      <c r="G579" s="254"/>
      <c r="H579" s="255" t="s">
        <v>1</v>
      </c>
      <c r="I579" s="257"/>
      <c r="J579" s="254"/>
      <c r="K579" s="254"/>
      <c r="L579" s="258"/>
      <c r="M579" s="259"/>
      <c r="N579" s="260"/>
      <c r="O579" s="260"/>
      <c r="P579" s="260"/>
      <c r="Q579" s="260"/>
      <c r="R579" s="260"/>
      <c r="S579" s="260"/>
      <c r="T579" s="26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2" t="s">
        <v>357</v>
      </c>
      <c r="AU579" s="262" t="s">
        <v>90</v>
      </c>
      <c r="AV579" s="13" t="s">
        <v>88</v>
      </c>
      <c r="AW579" s="13" t="s">
        <v>36</v>
      </c>
      <c r="AX579" s="13" t="s">
        <v>81</v>
      </c>
      <c r="AY579" s="262" t="s">
        <v>203</v>
      </c>
    </row>
    <row r="580" s="14" customFormat="1">
      <c r="A580" s="14"/>
      <c r="B580" s="263"/>
      <c r="C580" s="264"/>
      <c r="D580" s="233" t="s">
        <v>357</v>
      </c>
      <c r="E580" s="265" t="s">
        <v>1</v>
      </c>
      <c r="F580" s="266" t="s">
        <v>793</v>
      </c>
      <c r="G580" s="264"/>
      <c r="H580" s="267">
        <v>54.274999999999999</v>
      </c>
      <c r="I580" s="268"/>
      <c r="J580" s="264"/>
      <c r="K580" s="264"/>
      <c r="L580" s="269"/>
      <c r="M580" s="270"/>
      <c r="N580" s="271"/>
      <c r="O580" s="271"/>
      <c r="P580" s="271"/>
      <c r="Q580" s="271"/>
      <c r="R580" s="271"/>
      <c r="S580" s="271"/>
      <c r="T580" s="27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3" t="s">
        <v>357</v>
      </c>
      <c r="AU580" s="273" t="s">
        <v>90</v>
      </c>
      <c r="AV580" s="14" t="s">
        <v>90</v>
      </c>
      <c r="AW580" s="14" t="s">
        <v>36</v>
      </c>
      <c r="AX580" s="14" t="s">
        <v>81</v>
      </c>
      <c r="AY580" s="273" t="s">
        <v>203</v>
      </c>
    </row>
    <row r="581" s="14" customFormat="1">
      <c r="A581" s="14"/>
      <c r="B581" s="263"/>
      <c r="C581" s="264"/>
      <c r="D581" s="233" t="s">
        <v>357</v>
      </c>
      <c r="E581" s="265" t="s">
        <v>1</v>
      </c>
      <c r="F581" s="266" t="s">
        <v>794</v>
      </c>
      <c r="G581" s="264"/>
      <c r="H581" s="267">
        <v>-3.2000000000000002</v>
      </c>
      <c r="I581" s="268"/>
      <c r="J581" s="264"/>
      <c r="K581" s="264"/>
      <c r="L581" s="269"/>
      <c r="M581" s="270"/>
      <c r="N581" s="271"/>
      <c r="O581" s="271"/>
      <c r="P581" s="271"/>
      <c r="Q581" s="271"/>
      <c r="R581" s="271"/>
      <c r="S581" s="271"/>
      <c r="T581" s="27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73" t="s">
        <v>357</v>
      </c>
      <c r="AU581" s="273" t="s">
        <v>90</v>
      </c>
      <c r="AV581" s="14" t="s">
        <v>90</v>
      </c>
      <c r="AW581" s="14" t="s">
        <v>36</v>
      </c>
      <c r="AX581" s="14" t="s">
        <v>81</v>
      </c>
      <c r="AY581" s="273" t="s">
        <v>203</v>
      </c>
    </row>
    <row r="582" s="14" customFormat="1">
      <c r="A582" s="14"/>
      <c r="B582" s="263"/>
      <c r="C582" s="264"/>
      <c r="D582" s="233" t="s">
        <v>357</v>
      </c>
      <c r="E582" s="265" t="s">
        <v>1</v>
      </c>
      <c r="F582" s="266" t="s">
        <v>795</v>
      </c>
      <c r="G582" s="264"/>
      <c r="H582" s="267">
        <v>-5.4000000000000004</v>
      </c>
      <c r="I582" s="268"/>
      <c r="J582" s="264"/>
      <c r="K582" s="264"/>
      <c r="L582" s="269"/>
      <c r="M582" s="270"/>
      <c r="N582" s="271"/>
      <c r="O582" s="271"/>
      <c r="P582" s="271"/>
      <c r="Q582" s="271"/>
      <c r="R582" s="271"/>
      <c r="S582" s="271"/>
      <c r="T582" s="27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73" t="s">
        <v>357</v>
      </c>
      <c r="AU582" s="273" t="s">
        <v>90</v>
      </c>
      <c r="AV582" s="14" t="s">
        <v>90</v>
      </c>
      <c r="AW582" s="14" t="s">
        <v>36</v>
      </c>
      <c r="AX582" s="14" t="s">
        <v>81</v>
      </c>
      <c r="AY582" s="273" t="s">
        <v>203</v>
      </c>
    </row>
    <row r="583" s="14" customFormat="1">
      <c r="A583" s="14"/>
      <c r="B583" s="263"/>
      <c r="C583" s="264"/>
      <c r="D583" s="233" t="s">
        <v>357</v>
      </c>
      <c r="E583" s="265" t="s">
        <v>1</v>
      </c>
      <c r="F583" s="266" t="s">
        <v>796</v>
      </c>
      <c r="G583" s="264"/>
      <c r="H583" s="267">
        <v>-5.3630000000000004</v>
      </c>
      <c r="I583" s="268"/>
      <c r="J583" s="264"/>
      <c r="K583" s="264"/>
      <c r="L583" s="269"/>
      <c r="M583" s="270"/>
      <c r="N583" s="271"/>
      <c r="O583" s="271"/>
      <c r="P583" s="271"/>
      <c r="Q583" s="271"/>
      <c r="R583" s="271"/>
      <c r="S583" s="271"/>
      <c r="T583" s="27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73" t="s">
        <v>357</v>
      </c>
      <c r="AU583" s="273" t="s">
        <v>90</v>
      </c>
      <c r="AV583" s="14" t="s">
        <v>90</v>
      </c>
      <c r="AW583" s="14" t="s">
        <v>36</v>
      </c>
      <c r="AX583" s="14" t="s">
        <v>81</v>
      </c>
      <c r="AY583" s="273" t="s">
        <v>203</v>
      </c>
    </row>
    <row r="584" s="16" customFormat="1">
      <c r="A584" s="16"/>
      <c r="B584" s="285"/>
      <c r="C584" s="286"/>
      <c r="D584" s="233" t="s">
        <v>357</v>
      </c>
      <c r="E584" s="287" t="s">
        <v>1</v>
      </c>
      <c r="F584" s="288" t="s">
        <v>366</v>
      </c>
      <c r="G584" s="286"/>
      <c r="H584" s="289">
        <v>40.311999999999998</v>
      </c>
      <c r="I584" s="290"/>
      <c r="J584" s="286"/>
      <c r="K584" s="286"/>
      <c r="L584" s="291"/>
      <c r="M584" s="292"/>
      <c r="N584" s="293"/>
      <c r="O584" s="293"/>
      <c r="P584" s="293"/>
      <c r="Q584" s="293"/>
      <c r="R584" s="293"/>
      <c r="S584" s="293"/>
      <c r="T584" s="294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T584" s="295" t="s">
        <v>357</v>
      </c>
      <c r="AU584" s="295" t="s">
        <v>90</v>
      </c>
      <c r="AV584" s="16" t="s">
        <v>202</v>
      </c>
      <c r="AW584" s="16" t="s">
        <v>36</v>
      </c>
      <c r="AX584" s="16" t="s">
        <v>88</v>
      </c>
      <c r="AY584" s="295" t="s">
        <v>203</v>
      </c>
    </row>
    <row r="585" s="2" customFormat="1" ht="24.15" customHeight="1">
      <c r="A585" s="39"/>
      <c r="B585" s="40"/>
      <c r="C585" s="220" t="s">
        <v>797</v>
      </c>
      <c r="D585" s="220" t="s">
        <v>204</v>
      </c>
      <c r="E585" s="221" t="s">
        <v>779</v>
      </c>
      <c r="F585" s="222" t="s">
        <v>780</v>
      </c>
      <c r="G585" s="223" t="s">
        <v>415</v>
      </c>
      <c r="H585" s="224">
        <v>16.699999999999999</v>
      </c>
      <c r="I585" s="225"/>
      <c r="J585" s="226">
        <f>ROUND(I585*H585,2)</f>
        <v>0</v>
      </c>
      <c r="K585" s="222" t="s">
        <v>352</v>
      </c>
      <c r="L585" s="45"/>
      <c r="M585" s="227" t="s">
        <v>1</v>
      </c>
      <c r="N585" s="228" t="s">
        <v>46</v>
      </c>
      <c r="O585" s="92"/>
      <c r="P585" s="229">
        <f>O585*H585</f>
        <v>0</v>
      </c>
      <c r="Q585" s="229">
        <v>0.01856</v>
      </c>
      <c r="R585" s="229">
        <f>Q585*H585</f>
        <v>0.30995200000000001</v>
      </c>
      <c r="S585" s="229">
        <v>0</v>
      </c>
      <c r="T585" s="230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1" t="s">
        <v>202</v>
      </c>
      <c r="AT585" s="231" t="s">
        <v>204</v>
      </c>
      <c r="AU585" s="231" t="s">
        <v>90</v>
      </c>
      <c r="AY585" s="18" t="s">
        <v>203</v>
      </c>
      <c r="BE585" s="232">
        <f>IF(N585="základní",J585,0)</f>
        <v>0</v>
      </c>
      <c r="BF585" s="232">
        <f>IF(N585="snížená",J585,0)</f>
        <v>0</v>
      </c>
      <c r="BG585" s="232">
        <f>IF(N585="zákl. přenesená",J585,0)</f>
        <v>0</v>
      </c>
      <c r="BH585" s="232">
        <f>IF(N585="sníž. přenesená",J585,0)</f>
        <v>0</v>
      </c>
      <c r="BI585" s="232">
        <f>IF(N585="nulová",J585,0)</f>
        <v>0</v>
      </c>
      <c r="BJ585" s="18" t="s">
        <v>88</v>
      </c>
      <c r="BK585" s="232">
        <f>ROUND(I585*H585,2)</f>
        <v>0</v>
      </c>
      <c r="BL585" s="18" t="s">
        <v>202</v>
      </c>
      <c r="BM585" s="231" t="s">
        <v>798</v>
      </c>
    </row>
    <row r="586" s="2" customFormat="1">
      <c r="A586" s="39"/>
      <c r="B586" s="40"/>
      <c r="C586" s="41"/>
      <c r="D586" s="233" t="s">
        <v>209</v>
      </c>
      <c r="E586" s="41"/>
      <c r="F586" s="234" t="s">
        <v>782</v>
      </c>
      <c r="G586" s="41"/>
      <c r="H586" s="41"/>
      <c r="I586" s="235"/>
      <c r="J586" s="41"/>
      <c r="K586" s="41"/>
      <c r="L586" s="45"/>
      <c r="M586" s="236"/>
      <c r="N586" s="237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209</v>
      </c>
      <c r="AU586" s="18" t="s">
        <v>90</v>
      </c>
    </row>
    <row r="587" s="2" customFormat="1">
      <c r="A587" s="39"/>
      <c r="B587" s="40"/>
      <c r="C587" s="41"/>
      <c r="D587" s="251" t="s">
        <v>355</v>
      </c>
      <c r="E587" s="41"/>
      <c r="F587" s="252" t="s">
        <v>783</v>
      </c>
      <c r="G587" s="41"/>
      <c r="H587" s="41"/>
      <c r="I587" s="235"/>
      <c r="J587" s="41"/>
      <c r="K587" s="41"/>
      <c r="L587" s="45"/>
      <c r="M587" s="236"/>
      <c r="N587" s="237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355</v>
      </c>
      <c r="AU587" s="18" t="s">
        <v>90</v>
      </c>
    </row>
    <row r="588" s="13" customFormat="1">
      <c r="A588" s="13"/>
      <c r="B588" s="253"/>
      <c r="C588" s="254"/>
      <c r="D588" s="233" t="s">
        <v>357</v>
      </c>
      <c r="E588" s="255" t="s">
        <v>1</v>
      </c>
      <c r="F588" s="256" t="s">
        <v>733</v>
      </c>
      <c r="G588" s="254"/>
      <c r="H588" s="255" t="s">
        <v>1</v>
      </c>
      <c r="I588" s="257"/>
      <c r="J588" s="254"/>
      <c r="K588" s="254"/>
      <c r="L588" s="258"/>
      <c r="M588" s="259"/>
      <c r="N588" s="260"/>
      <c r="O588" s="260"/>
      <c r="P588" s="260"/>
      <c r="Q588" s="260"/>
      <c r="R588" s="260"/>
      <c r="S588" s="260"/>
      <c r="T588" s="26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2" t="s">
        <v>357</v>
      </c>
      <c r="AU588" s="262" t="s">
        <v>90</v>
      </c>
      <c r="AV588" s="13" t="s">
        <v>88</v>
      </c>
      <c r="AW588" s="13" t="s">
        <v>36</v>
      </c>
      <c r="AX588" s="13" t="s">
        <v>81</v>
      </c>
      <c r="AY588" s="262" t="s">
        <v>203</v>
      </c>
    </row>
    <row r="589" s="14" customFormat="1">
      <c r="A589" s="14"/>
      <c r="B589" s="263"/>
      <c r="C589" s="264"/>
      <c r="D589" s="233" t="s">
        <v>357</v>
      </c>
      <c r="E589" s="265" t="s">
        <v>1</v>
      </c>
      <c r="F589" s="266" t="s">
        <v>786</v>
      </c>
      <c r="G589" s="264"/>
      <c r="H589" s="267">
        <v>16.699999999999999</v>
      </c>
      <c r="I589" s="268"/>
      <c r="J589" s="264"/>
      <c r="K589" s="264"/>
      <c r="L589" s="269"/>
      <c r="M589" s="270"/>
      <c r="N589" s="271"/>
      <c r="O589" s="271"/>
      <c r="P589" s="271"/>
      <c r="Q589" s="271"/>
      <c r="R589" s="271"/>
      <c r="S589" s="271"/>
      <c r="T589" s="27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73" t="s">
        <v>357</v>
      </c>
      <c r="AU589" s="273" t="s">
        <v>90</v>
      </c>
      <c r="AV589" s="14" t="s">
        <v>90</v>
      </c>
      <c r="AW589" s="14" t="s">
        <v>36</v>
      </c>
      <c r="AX589" s="14" t="s">
        <v>81</v>
      </c>
      <c r="AY589" s="273" t="s">
        <v>203</v>
      </c>
    </row>
    <row r="590" s="16" customFormat="1">
      <c r="A590" s="16"/>
      <c r="B590" s="285"/>
      <c r="C590" s="286"/>
      <c r="D590" s="233" t="s">
        <v>357</v>
      </c>
      <c r="E590" s="287" t="s">
        <v>1</v>
      </c>
      <c r="F590" s="288" t="s">
        <v>366</v>
      </c>
      <c r="G590" s="286"/>
      <c r="H590" s="289">
        <v>16.699999999999999</v>
      </c>
      <c r="I590" s="290"/>
      <c r="J590" s="286"/>
      <c r="K590" s="286"/>
      <c r="L590" s="291"/>
      <c r="M590" s="292"/>
      <c r="N590" s="293"/>
      <c r="O590" s="293"/>
      <c r="P590" s="293"/>
      <c r="Q590" s="293"/>
      <c r="R590" s="293"/>
      <c r="S590" s="293"/>
      <c r="T590" s="294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T590" s="295" t="s">
        <v>357</v>
      </c>
      <c r="AU590" s="295" t="s">
        <v>90</v>
      </c>
      <c r="AV590" s="16" t="s">
        <v>202</v>
      </c>
      <c r="AW590" s="16" t="s">
        <v>36</v>
      </c>
      <c r="AX590" s="16" t="s">
        <v>88</v>
      </c>
      <c r="AY590" s="295" t="s">
        <v>203</v>
      </c>
    </row>
    <row r="591" s="2" customFormat="1" ht="33" customHeight="1">
      <c r="A591" s="39"/>
      <c r="B591" s="40"/>
      <c r="C591" s="220" t="s">
        <v>799</v>
      </c>
      <c r="D591" s="220" t="s">
        <v>204</v>
      </c>
      <c r="E591" s="221" t="s">
        <v>800</v>
      </c>
      <c r="F591" s="222" t="s">
        <v>801</v>
      </c>
      <c r="G591" s="223" t="s">
        <v>290</v>
      </c>
      <c r="H591" s="224">
        <v>80.099999999999994</v>
      </c>
      <c r="I591" s="225"/>
      <c r="J591" s="226">
        <f>ROUND(I591*H591,2)</f>
        <v>0</v>
      </c>
      <c r="K591" s="222" t="s">
        <v>1</v>
      </c>
      <c r="L591" s="45"/>
      <c r="M591" s="227" t="s">
        <v>1</v>
      </c>
      <c r="N591" s="228" t="s">
        <v>46</v>
      </c>
      <c r="O591" s="92"/>
      <c r="P591" s="229">
        <f>O591*H591</f>
        <v>0</v>
      </c>
      <c r="Q591" s="229">
        <v>0.19692000000000001</v>
      </c>
      <c r="R591" s="229">
        <f>Q591*H591</f>
        <v>15.773292</v>
      </c>
      <c r="S591" s="229">
        <v>0</v>
      </c>
      <c r="T591" s="23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1" t="s">
        <v>202</v>
      </c>
      <c r="AT591" s="231" t="s">
        <v>204</v>
      </c>
      <c r="AU591" s="231" t="s">
        <v>90</v>
      </c>
      <c r="AY591" s="18" t="s">
        <v>203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8" t="s">
        <v>88</v>
      </c>
      <c r="BK591" s="232">
        <f>ROUND(I591*H591,2)</f>
        <v>0</v>
      </c>
      <c r="BL591" s="18" t="s">
        <v>202</v>
      </c>
      <c r="BM591" s="231" t="s">
        <v>802</v>
      </c>
    </row>
    <row r="592" s="13" customFormat="1">
      <c r="A592" s="13"/>
      <c r="B592" s="253"/>
      <c r="C592" s="254"/>
      <c r="D592" s="233" t="s">
        <v>357</v>
      </c>
      <c r="E592" s="255" t="s">
        <v>1</v>
      </c>
      <c r="F592" s="256" t="s">
        <v>733</v>
      </c>
      <c r="G592" s="254"/>
      <c r="H592" s="255" t="s">
        <v>1</v>
      </c>
      <c r="I592" s="257"/>
      <c r="J592" s="254"/>
      <c r="K592" s="254"/>
      <c r="L592" s="258"/>
      <c r="M592" s="259"/>
      <c r="N592" s="260"/>
      <c r="O592" s="260"/>
      <c r="P592" s="260"/>
      <c r="Q592" s="260"/>
      <c r="R592" s="260"/>
      <c r="S592" s="260"/>
      <c r="T592" s="26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2" t="s">
        <v>357</v>
      </c>
      <c r="AU592" s="262" t="s">
        <v>90</v>
      </c>
      <c r="AV592" s="13" t="s">
        <v>88</v>
      </c>
      <c r="AW592" s="13" t="s">
        <v>36</v>
      </c>
      <c r="AX592" s="13" t="s">
        <v>81</v>
      </c>
      <c r="AY592" s="262" t="s">
        <v>203</v>
      </c>
    </row>
    <row r="593" s="14" customFormat="1">
      <c r="A593" s="14"/>
      <c r="B593" s="263"/>
      <c r="C593" s="264"/>
      <c r="D593" s="233" t="s">
        <v>357</v>
      </c>
      <c r="E593" s="265" t="s">
        <v>1</v>
      </c>
      <c r="F593" s="266" t="s">
        <v>803</v>
      </c>
      <c r="G593" s="264"/>
      <c r="H593" s="267">
        <v>85.5</v>
      </c>
      <c r="I593" s="268"/>
      <c r="J593" s="264"/>
      <c r="K593" s="264"/>
      <c r="L593" s="269"/>
      <c r="M593" s="270"/>
      <c r="N593" s="271"/>
      <c r="O593" s="271"/>
      <c r="P593" s="271"/>
      <c r="Q593" s="271"/>
      <c r="R593" s="271"/>
      <c r="S593" s="271"/>
      <c r="T593" s="27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73" t="s">
        <v>357</v>
      </c>
      <c r="AU593" s="273" t="s">
        <v>90</v>
      </c>
      <c r="AV593" s="14" t="s">
        <v>90</v>
      </c>
      <c r="AW593" s="14" t="s">
        <v>36</v>
      </c>
      <c r="AX593" s="14" t="s">
        <v>81</v>
      </c>
      <c r="AY593" s="273" t="s">
        <v>203</v>
      </c>
    </row>
    <row r="594" s="14" customFormat="1">
      <c r="A594" s="14"/>
      <c r="B594" s="263"/>
      <c r="C594" s="264"/>
      <c r="D594" s="233" t="s">
        <v>357</v>
      </c>
      <c r="E594" s="265" t="s">
        <v>1</v>
      </c>
      <c r="F594" s="266" t="s">
        <v>795</v>
      </c>
      <c r="G594" s="264"/>
      <c r="H594" s="267">
        <v>-5.4000000000000004</v>
      </c>
      <c r="I594" s="268"/>
      <c r="J594" s="264"/>
      <c r="K594" s="264"/>
      <c r="L594" s="269"/>
      <c r="M594" s="270"/>
      <c r="N594" s="271"/>
      <c r="O594" s="271"/>
      <c r="P594" s="271"/>
      <c r="Q594" s="271"/>
      <c r="R594" s="271"/>
      <c r="S594" s="271"/>
      <c r="T594" s="27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3" t="s">
        <v>357</v>
      </c>
      <c r="AU594" s="273" t="s">
        <v>90</v>
      </c>
      <c r="AV594" s="14" t="s">
        <v>90</v>
      </c>
      <c r="AW594" s="14" t="s">
        <v>36</v>
      </c>
      <c r="AX594" s="14" t="s">
        <v>81</v>
      </c>
      <c r="AY594" s="273" t="s">
        <v>203</v>
      </c>
    </row>
    <row r="595" s="16" customFormat="1">
      <c r="A595" s="16"/>
      <c r="B595" s="285"/>
      <c r="C595" s="286"/>
      <c r="D595" s="233" t="s">
        <v>357</v>
      </c>
      <c r="E595" s="287" t="s">
        <v>1</v>
      </c>
      <c r="F595" s="288" t="s">
        <v>366</v>
      </c>
      <c r="G595" s="286"/>
      <c r="H595" s="289">
        <v>80.099999999999994</v>
      </c>
      <c r="I595" s="290"/>
      <c r="J595" s="286"/>
      <c r="K595" s="286"/>
      <c r="L595" s="291"/>
      <c r="M595" s="292"/>
      <c r="N595" s="293"/>
      <c r="O595" s="293"/>
      <c r="P595" s="293"/>
      <c r="Q595" s="293"/>
      <c r="R595" s="293"/>
      <c r="S595" s="293"/>
      <c r="T595" s="294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95" t="s">
        <v>357</v>
      </c>
      <c r="AU595" s="295" t="s">
        <v>90</v>
      </c>
      <c r="AV595" s="16" t="s">
        <v>202</v>
      </c>
      <c r="AW595" s="16" t="s">
        <v>36</v>
      </c>
      <c r="AX595" s="16" t="s">
        <v>88</v>
      </c>
      <c r="AY595" s="295" t="s">
        <v>203</v>
      </c>
    </row>
    <row r="596" s="2" customFormat="1" ht="24.15" customHeight="1">
      <c r="A596" s="39"/>
      <c r="B596" s="40"/>
      <c r="C596" s="220" t="s">
        <v>804</v>
      </c>
      <c r="D596" s="220" t="s">
        <v>204</v>
      </c>
      <c r="E596" s="221" t="s">
        <v>805</v>
      </c>
      <c r="F596" s="222" t="s">
        <v>806</v>
      </c>
      <c r="G596" s="223" t="s">
        <v>415</v>
      </c>
      <c r="H596" s="224">
        <v>22.800000000000001</v>
      </c>
      <c r="I596" s="225"/>
      <c r="J596" s="226">
        <f>ROUND(I596*H596,2)</f>
        <v>0</v>
      </c>
      <c r="K596" s="222" t="s">
        <v>352</v>
      </c>
      <c r="L596" s="45"/>
      <c r="M596" s="227" t="s">
        <v>1</v>
      </c>
      <c r="N596" s="228" t="s">
        <v>46</v>
      </c>
      <c r="O596" s="92"/>
      <c r="P596" s="229">
        <f>O596*H596</f>
        <v>0</v>
      </c>
      <c r="Q596" s="229">
        <v>0.0124</v>
      </c>
      <c r="R596" s="229">
        <f>Q596*H596</f>
        <v>0.28271999999999997</v>
      </c>
      <c r="S596" s="229">
        <v>0</v>
      </c>
      <c r="T596" s="23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1" t="s">
        <v>202</v>
      </c>
      <c r="AT596" s="231" t="s">
        <v>204</v>
      </c>
      <c r="AU596" s="231" t="s">
        <v>90</v>
      </c>
      <c r="AY596" s="18" t="s">
        <v>203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8" t="s">
        <v>88</v>
      </c>
      <c r="BK596" s="232">
        <f>ROUND(I596*H596,2)</f>
        <v>0</v>
      </c>
      <c r="BL596" s="18" t="s">
        <v>202</v>
      </c>
      <c r="BM596" s="231" t="s">
        <v>807</v>
      </c>
    </row>
    <row r="597" s="2" customFormat="1">
      <c r="A597" s="39"/>
      <c r="B597" s="40"/>
      <c r="C597" s="41"/>
      <c r="D597" s="233" t="s">
        <v>209</v>
      </c>
      <c r="E597" s="41"/>
      <c r="F597" s="234" t="s">
        <v>808</v>
      </c>
      <c r="G597" s="41"/>
      <c r="H597" s="41"/>
      <c r="I597" s="235"/>
      <c r="J597" s="41"/>
      <c r="K597" s="41"/>
      <c r="L597" s="45"/>
      <c r="M597" s="236"/>
      <c r="N597" s="237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209</v>
      </c>
      <c r="AU597" s="18" t="s">
        <v>90</v>
      </c>
    </row>
    <row r="598" s="2" customFormat="1">
      <c r="A598" s="39"/>
      <c r="B598" s="40"/>
      <c r="C598" s="41"/>
      <c r="D598" s="251" t="s">
        <v>355</v>
      </c>
      <c r="E598" s="41"/>
      <c r="F598" s="252" t="s">
        <v>809</v>
      </c>
      <c r="G598" s="41"/>
      <c r="H598" s="41"/>
      <c r="I598" s="235"/>
      <c r="J598" s="41"/>
      <c r="K598" s="41"/>
      <c r="L598" s="45"/>
      <c r="M598" s="236"/>
      <c r="N598" s="237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355</v>
      </c>
      <c r="AU598" s="18" t="s">
        <v>90</v>
      </c>
    </row>
    <row r="599" s="13" customFormat="1">
      <c r="A599" s="13"/>
      <c r="B599" s="253"/>
      <c r="C599" s="254"/>
      <c r="D599" s="233" t="s">
        <v>357</v>
      </c>
      <c r="E599" s="255" t="s">
        <v>1</v>
      </c>
      <c r="F599" s="256" t="s">
        <v>733</v>
      </c>
      <c r="G599" s="254"/>
      <c r="H599" s="255" t="s">
        <v>1</v>
      </c>
      <c r="I599" s="257"/>
      <c r="J599" s="254"/>
      <c r="K599" s="254"/>
      <c r="L599" s="258"/>
      <c r="M599" s="259"/>
      <c r="N599" s="260"/>
      <c r="O599" s="260"/>
      <c r="P599" s="260"/>
      <c r="Q599" s="260"/>
      <c r="R599" s="260"/>
      <c r="S599" s="260"/>
      <c r="T599" s="26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62" t="s">
        <v>357</v>
      </c>
      <c r="AU599" s="262" t="s">
        <v>90</v>
      </c>
      <c r="AV599" s="13" t="s">
        <v>88</v>
      </c>
      <c r="AW599" s="13" t="s">
        <v>36</v>
      </c>
      <c r="AX599" s="13" t="s">
        <v>81</v>
      </c>
      <c r="AY599" s="262" t="s">
        <v>203</v>
      </c>
    </row>
    <row r="600" s="14" customFormat="1">
      <c r="A600" s="14"/>
      <c r="B600" s="263"/>
      <c r="C600" s="264"/>
      <c r="D600" s="233" t="s">
        <v>357</v>
      </c>
      <c r="E600" s="265" t="s">
        <v>1</v>
      </c>
      <c r="F600" s="266" t="s">
        <v>810</v>
      </c>
      <c r="G600" s="264"/>
      <c r="H600" s="267">
        <v>22.800000000000001</v>
      </c>
      <c r="I600" s="268"/>
      <c r="J600" s="264"/>
      <c r="K600" s="264"/>
      <c r="L600" s="269"/>
      <c r="M600" s="270"/>
      <c r="N600" s="271"/>
      <c r="O600" s="271"/>
      <c r="P600" s="271"/>
      <c r="Q600" s="271"/>
      <c r="R600" s="271"/>
      <c r="S600" s="271"/>
      <c r="T600" s="27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3" t="s">
        <v>357</v>
      </c>
      <c r="AU600" s="273" t="s">
        <v>90</v>
      </c>
      <c r="AV600" s="14" t="s">
        <v>90</v>
      </c>
      <c r="AW600" s="14" t="s">
        <v>36</v>
      </c>
      <c r="AX600" s="14" t="s">
        <v>81</v>
      </c>
      <c r="AY600" s="273" t="s">
        <v>203</v>
      </c>
    </row>
    <row r="601" s="16" customFormat="1">
      <c r="A601" s="16"/>
      <c r="B601" s="285"/>
      <c r="C601" s="286"/>
      <c r="D601" s="233" t="s">
        <v>357</v>
      </c>
      <c r="E601" s="287" t="s">
        <v>1</v>
      </c>
      <c r="F601" s="288" t="s">
        <v>366</v>
      </c>
      <c r="G601" s="286"/>
      <c r="H601" s="289">
        <v>22.800000000000001</v>
      </c>
      <c r="I601" s="290"/>
      <c r="J601" s="286"/>
      <c r="K601" s="286"/>
      <c r="L601" s="291"/>
      <c r="M601" s="292"/>
      <c r="N601" s="293"/>
      <c r="O601" s="293"/>
      <c r="P601" s="293"/>
      <c r="Q601" s="293"/>
      <c r="R601" s="293"/>
      <c r="S601" s="293"/>
      <c r="T601" s="294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T601" s="295" t="s">
        <v>357</v>
      </c>
      <c r="AU601" s="295" t="s">
        <v>90</v>
      </c>
      <c r="AV601" s="16" t="s">
        <v>202</v>
      </c>
      <c r="AW601" s="16" t="s">
        <v>36</v>
      </c>
      <c r="AX601" s="16" t="s">
        <v>88</v>
      </c>
      <c r="AY601" s="295" t="s">
        <v>203</v>
      </c>
    </row>
    <row r="602" s="2" customFormat="1" ht="37.8" customHeight="1">
      <c r="A602" s="39"/>
      <c r="B602" s="40"/>
      <c r="C602" s="220" t="s">
        <v>811</v>
      </c>
      <c r="D602" s="220" t="s">
        <v>204</v>
      </c>
      <c r="E602" s="221" t="s">
        <v>812</v>
      </c>
      <c r="F602" s="222" t="s">
        <v>813</v>
      </c>
      <c r="G602" s="223" t="s">
        <v>290</v>
      </c>
      <c r="H602" s="224">
        <v>39</v>
      </c>
      <c r="I602" s="225"/>
      <c r="J602" s="226">
        <f>ROUND(I602*H602,2)</f>
        <v>0</v>
      </c>
      <c r="K602" s="222" t="s">
        <v>1</v>
      </c>
      <c r="L602" s="45"/>
      <c r="M602" s="227" t="s">
        <v>1</v>
      </c>
      <c r="N602" s="228" t="s">
        <v>46</v>
      </c>
      <c r="O602" s="92"/>
      <c r="P602" s="229">
        <f>O602*H602</f>
        <v>0</v>
      </c>
      <c r="Q602" s="229">
        <v>0.20885999999999999</v>
      </c>
      <c r="R602" s="229">
        <f>Q602*H602</f>
        <v>8.1455400000000004</v>
      </c>
      <c r="S602" s="229">
        <v>0</v>
      </c>
      <c r="T602" s="23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1" t="s">
        <v>202</v>
      </c>
      <c r="AT602" s="231" t="s">
        <v>204</v>
      </c>
      <c r="AU602" s="231" t="s">
        <v>90</v>
      </c>
      <c r="AY602" s="18" t="s">
        <v>203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8" t="s">
        <v>88</v>
      </c>
      <c r="BK602" s="232">
        <f>ROUND(I602*H602,2)</f>
        <v>0</v>
      </c>
      <c r="BL602" s="18" t="s">
        <v>202</v>
      </c>
      <c r="BM602" s="231" t="s">
        <v>814</v>
      </c>
    </row>
    <row r="603" s="13" customFormat="1">
      <c r="A603" s="13"/>
      <c r="B603" s="253"/>
      <c r="C603" s="254"/>
      <c r="D603" s="233" t="s">
        <v>357</v>
      </c>
      <c r="E603" s="255" t="s">
        <v>1</v>
      </c>
      <c r="F603" s="256" t="s">
        <v>815</v>
      </c>
      <c r="G603" s="254"/>
      <c r="H603" s="255" t="s">
        <v>1</v>
      </c>
      <c r="I603" s="257"/>
      <c r="J603" s="254"/>
      <c r="K603" s="254"/>
      <c r="L603" s="258"/>
      <c r="M603" s="259"/>
      <c r="N603" s="260"/>
      <c r="O603" s="260"/>
      <c r="P603" s="260"/>
      <c r="Q603" s="260"/>
      <c r="R603" s="260"/>
      <c r="S603" s="260"/>
      <c r="T603" s="26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2" t="s">
        <v>357</v>
      </c>
      <c r="AU603" s="262" t="s">
        <v>90</v>
      </c>
      <c r="AV603" s="13" t="s">
        <v>88</v>
      </c>
      <c r="AW603" s="13" t="s">
        <v>36</v>
      </c>
      <c r="AX603" s="13" t="s">
        <v>81</v>
      </c>
      <c r="AY603" s="262" t="s">
        <v>203</v>
      </c>
    </row>
    <row r="604" s="13" customFormat="1">
      <c r="A604" s="13"/>
      <c r="B604" s="253"/>
      <c r="C604" s="254"/>
      <c r="D604" s="233" t="s">
        <v>357</v>
      </c>
      <c r="E604" s="255" t="s">
        <v>1</v>
      </c>
      <c r="F604" s="256" t="s">
        <v>816</v>
      </c>
      <c r="G604" s="254"/>
      <c r="H604" s="255" t="s">
        <v>1</v>
      </c>
      <c r="I604" s="257"/>
      <c r="J604" s="254"/>
      <c r="K604" s="254"/>
      <c r="L604" s="258"/>
      <c r="M604" s="259"/>
      <c r="N604" s="260"/>
      <c r="O604" s="260"/>
      <c r="P604" s="260"/>
      <c r="Q604" s="260"/>
      <c r="R604" s="260"/>
      <c r="S604" s="260"/>
      <c r="T604" s="26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2" t="s">
        <v>357</v>
      </c>
      <c r="AU604" s="262" t="s">
        <v>90</v>
      </c>
      <c r="AV604" s="13" t="s">
        <v>88</v>
      </c>
      <c r="AW604" s="13" t="s">
        <v>36</v>
      </c>
      <c r="AX604" s="13" t="s">
        <v>81</v>
      </c>
      <c r="AY604" s="262" t="s">
        <v>203</v>
      </c>
    </row>
    <row r="605" s="14" customFormat="1">
      <c r="A605" s="14"/>
      <c r="B605" s="263"/>
      <c r="C605" s="264"/>
      <c r="D605" s="233" t="s">
        <v>357</v>
      </c>
      <c r="E605" s="265" t="s">
        <v>1</v>
      </c>
      <c r="F605" s="266" t="s">
        <v>735</v>
      </c>
      <c r="G605" s="264"/>
      <c r="H605" s="267">
        <v>39</v>
      </c>
      <c r="I605" s="268"/>
      <c r="J605" s="264"/>
      <c r="K605" s="264"/>
      <c r="L605" s="269"/>
      <c r="M605" s="270"/>
      <c r="N605" s="271"/>
      <c r="O605" s="271"/>
      <c r="P605" s="271"/>
      <c r="Q605" s="271"/>
      <c r="R605" s="271"/>
      <c r="S605" s="271"/>
      <c r="T605" s="27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73" t="s">
        <v>357</v>
      </c>
      <c r="AU605" s="273" t="s">
        <v>90</v>
      </c>
      <c r="AV605" s="14" t="s">
        <v>90</v>
      </c>
      <c r="AW605" s="14" t="s">
        <v>36</v>
      </c>
      <c r="AX605" s="14" t="s">
        <v>81</v>
      </c>
      <c r="AY605" s="273" t="s">
        <v>203</v>
      </c>
    </row>
    <row r="606" s="16" customFormat="1">
      <c r="A606" s="16"/>
      <c r="B606" s="285"/>
      <c r="C606" s="286"/>
      <c r="D606" s="233" t="s">
        <v>357</v>
      </c>
      <c r="E606" s="287" t="s">
        <v>1</v>
      </c>
      <c r="F606" s="288" t="s">
        <v>366</v>
      </c>
      <c r="G606" s="286"/>
      <c r="H606" s="289">
        <v>39</v>
      </c>
      <c r="I606" s="290"/>
      <c r="J606" s="286"/>
      <c r="K606" s="286"/>
      <c r="L606" s="291"/>
      <c r="M606" s="292"/>
      <c r="N606" s="293"/>
      <c r="O606" s="293"/>
      <c r="P606" s="293"/>
      <c r="Q606" s="293"/>
      <c r="R606" s="293"/>
      <c r="S606" s="293"/>
      <c r="T606" s="294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95" t="s">
        <v>357</v>
      </c>
      <c r="AU606" s="295" t="s">
        <v>90</v>
      </c>
      <c r="AV606" s="16" t="s">
        <v>202</v>
      </c>
      <c r="AW606" s="16" t="s">
        <v>36</v>
      </c>
      <c r="AX606" s="16" t="s">
        <v>88</v>
      </c>
      <c r="AY606" s="295" t="s">
        <v>203</v>
      </c>
    </row>
    <row r="607" s="2" customFormat="1" ht="24.15" customHeight="1">
      <c r="A607" s="39"/>
      <c r="B607" s="40"/>
      <c r="C607" s="220" t="s">
        <v>817</v>
      </c>
      <c r="D607" s="220" t="s">
        <v>204</v>
      </c>
      <c r="E607" s="221" t="s">
        <v>818</v>
      </c>
      <c r="F607" s="222" t="s">
        <v>819</v>
      </c>
      <c r="G607" s="223" t="s">
        <v>415</v>
      </c>
      <c r="H607" s="224">
        <v>71.540000000000006</v>
      </c>
      <c r="I607" s="225"/>
      <c r="J607" s="226">
        <f>ROUND(I607*H607,2)</f>
        <v>0</v>
      </c>
      <c r="K607" s="222" t="s">
        <v>352</v>
      </c>
      <c r="L607" s="45"/>
      <c r="M607" s="227" t="s">
        <v>1</v>
      </c>
      <c r="N607" s="228" t="s">
        <v>46</v>
      </c>
      <c r="O607" s="92"/>
      <c r="P607" s="229">
        <f>O607*H607</f>
        <v>0</v>
      </c>
      <c r="Q607" s="229">
        <v>0.0014400000000000001</v>
      </c>
      <c r="R607" s="229">
        <f>Q607*H607</f>
        <v>0.10301760000000002</v>
      </c>
      <c r="S607" s="229">
        <v>0</v>
      </c>
      <c r="T607" s="23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1" t="s">
        <v>202</v>
      </c>
      <c r="AT607" s="231" t="s">
        <v>204</v>
      </c>
      <c r="AU607" s="231" t="s">
        <v>90</v>
      </c>
      <c r="AY607" s="18" t="s">
        <v>203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8" t="s">
        <v>88</v>
      </c>
      <c r="BK607" s="232">
        <f>ROUND(I607*H607,2)</f>
        <v>0</v>
      </c>
      <c r="BL607" s="18" t="s">
        <v>202</v>
      </c>
      <c r="BM607" s="231" t="s">
        <v>820</v>
      </c>
    </row>
    <row r="608" s="2" customFormat="1">
      <c r="A608" s="39"/>
      <c r="B608" s="40"/>
      <c r="C608" s="41"/>
      <c r="D608" s="233" t="s">
        <v>209</v>
      </c>
      <c r="E608" s="41"/>
      <c r="F608" s="234" t="s">
        <v>821</v>
      </c>
      <c r="G608" s="41"/>
      <c r="H608" s="41"/>
      <c r="I608" s="235"/>
      <c r="J608" s="41"/>
      <c r="K608" s="41"/>
      <c r="L608" s="45"/>
      <c r="M608" s="236"/>
      <c r="N608" s="237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209</v>
      </c>
      <c r="AU608" s="18" t="s">
        <v>90</v>
      </c>
    </row>
    <row r="609" s="2" customFormat="1">
      <c r="A609" s="39"/>
      <c r="B609" s="40"/>
      <c r="C609" s="41"/>
      <c r="D609" s="251" t="s">
        <v>355</v>
      </c>
      <c r="E609" s="41"/>
      <c r="F609" s="252" t="s">
        <v>822</v>
      </c>
      <c r="G609" s="41"/>
      <c r="H609" s="41"/>
      <c r="I609" s="235"/>
      <c r="J609" s="41"/>
      <c r="K609" s="41"/>
      <c r="L609" s="45"/>
      <c r="M609" s="236"/>
      <c r="N609" s="237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355</v>
      </c>
      <c r="AU609" s="18" t="s">
        <v>90</v>
      </c>
    </row>
    <row r="610" s="13" customFormat="1">
      <c r="A610" s="13"/>
      <c r="B610" s="253"/>
      <c r="C610" s="254"/>
      <c r="D610" s="233" t="s">
        <v>357</v>
      </c>
      <c r="E610" s="255" t="s">
        <v>1</v>
      </c>
      <c r="F610" s="256" t="s">
        <v>823</v>
      </c>
      <c r="G610" s="254"/>
      <c r="H610" s="255" t="s">
        <v>1</v>
      </c>
      <c r="I610" s="257"/>
      <c r="J610" s="254"/>
      <c r="K610" s="254"/>
      <c r="L610" s="258"/>
      <c r="M610" s="259"/>
      <c r="N610" s="260"/>
      <c r="O610" s="260"/>
      <c r="P610" s="260"/>
      <c r="Q610" s="260"/>
      <c r="R610" s="260"/>
      <c r="S610" s="260"/>
      <c r="T610" s="26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2" t="s">
        <v>357</v>
      </c>
      <c r="AU610" s="262" t="s">
        <v>90</v>
      </c>
      <c r="AV610" s="13" t="s">
        <v>88</v>
      </c>
      <c r="AW610" s="13" t="s">
        <v>36</v>
      </c>
      <c r="AX610" s="13" t="s">
        <v>81</v>
      </c>
      <c r="AY610" s="262" t="s">
        <v>203</v>
      </c>
    </row>
    <row r="611" s="13" customFormat="1">
      <c r="A611" s="13"/>
      <c r="B611" s="253"/>
      <c r="C611" s="254"/>
      <c r="D611" s="233" t="s">
        <v>357</v>
      </c>
      <c r="E611" s="255" t="s">
        <v>1</v>
      </c>
      <c r="F611" s="256" t="s">
        <v>755</v>
      </c>
      <c r="G611" s="254"/>
      <c r="H611" s="255" t="s">
        <v>1</v>
      </c>
      <c r="I611" s="257"/>
      <c r="J611" s="254"/>
      <c r="K611" s="254"/>
      <c r="L611" s="258"/>
      <c r="M611" s="259"/>
      <c r="N611" s="260"/>
      <c r="O611" s="260"/>
      <c r="P611" s="260"/>
      <c r="Q611" s="260"/>
      <c r="R611" s="260"/>
      <c r="S611" s="260"/>
      <c r="T611" s="26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2" t="s">
        <v>357</v>
      </c>
      <c r="AU611" s="262" t="s">
        <v>90</v>
      </c>
      <c r="AV611" s="13" t="s">
        <v>88</v>
      </c>
      <c r="AW611" s="13" t="s">
        <v>36</v>
      </c>
      <c r="AX611" s="13" t="s">
        <v>81</v>
      </c>
      <c r="AY611" s="262" t="s">
        <v>203</v>
      </c>
    </row>
    <row r="612" s="14" customFormat="1">
      <c r="A612" s="14"/>
      <c r="B612" s="263"/>
      <c r="C612" s="264"/>
      <c r="D612" s="233" t="s">
        <v>357</v>
      </c>
      <c r="E612" s="265" t="s">
        <v>1</v>
      </c>
      <c r="F612" s="266" t="s">
        <v>824</v>
      </c>
      <c r="G612" s="264"/>
      <c r="H612" s="267">
        <v>28.5</v>
      </c>
      <c r="I612" s="268"/>
      <c r="J612" s="264"/>
      <c r="K612" s="264"/>
      <c r="L612" s="269"/>
      <c r="M612" s="270"/>
      <c r="N612" s="271"/>
      <c r="O612" s="271"/>
      <c r="P612" s="271"/>
      <c r="Q612" s="271"/>
      <c r="R612" s="271"/>
      <c r="S612" s="271"/>
      <c r="T612" s="27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3" t="s">
        <v>357</v>
      </c>
      <c r="AU612" s="273" t="s">
        <v>90</v>
      </c>
      <c r="AV612" s="14" t="s">
        <v>90</v>
      </c>
      <c r="AW612" s="14" t="s">
        <v>36</v>
      </c>
      <c r="AX612" s="14" t="s">
        <v>81</v>
      </c>
      <c r="AY612" s="273" t="s">
        <v>203</v>
      </c>
    </row>
    <row r="613" s="14" customFormat="1">
      <c r="A613" s="14"/>
      <c r="B613" s="263"/>
      <c r="C613" s="264"/>
      <c r="D613" s="233" t="s">
        <v>357</v>
      </c>
      <c r="E613" s="265" t="s">
        <v>1</v>
      </c>
      <c r="F613" s="266" t="s">
        <v>825</v>
      </c>
      <c r="G613" s="264"/>
      <c r="H613" s="267">
        <v>5.5199999999999996</v>
      </c>
      <c r="I613" s="268"/>
      <c r="J613" s="264"/>
      <c r="K613" s="264"/>
      <c r="L613" s="269"/>
      <c r="M613" s="270"/>
      <c r="N613" s="271"/>
      <c r="O613" s="271"/>
      <c r="P613" s="271"/>
      <c r="Q613" s="271"/>
      <c r="R613" s="271"/>
      <c r="S613" s="271"/>
      <c r="T613" s="27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3" t="s">
        <v>357</v>
      </c>
      <c r="AU613" s="273" t="s">
        <v>90</v>
      </c>
      <c r="AV613" s="14" t="s">
        <v>90</v>
      </c>
      <c r="AW613" s="14" t="s">
        <v>36</v>
      </c>
      <c r="AX613" s="14" t="s">
        <v>81</v>
      </c>
      <c r="AY613" s="273" t="s">
        <v>203</v>
      </c>
    </row>
    <row r="614" s="14" customFormat="1">
      <c r="A614" s="14"/>
      <c r="B614" s="263"/>
      <c r="C614" s="264"/>
      <c r="D614" s="233" t="s">
        <v>357</v>
      </c>
      <c r="E614" s="265" t="s">
        <v>1</v>
      </c>
      <c r="F614" s="266" t="s">
        <v>826</v>
      </c>
      <c r="G614" s="264"/>
      <c r="H614" s="267">
        <v>5.6399999999999997</v>
      </c>
      <c r="I614" s="268"/>
      <c r="J614" s="264"/>
      <c r="K614" s="264"/>
      <c r="L614" s="269"/>
      <c r="M614" s="270"/>
      <c r="N614" s="271"/>
      <c r="O614" s="271"/>
      <c r="P614" s="271"/>
      <c r="Q614" s="271"/>
      <c r="R614" s="271"/>
      <c r="S614" s="271"/>
      <c r="T614" s="27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73" t="s">
        <v>357</v>
      </c>
      <c r="AU614" s="273" t="s">
        <v>90</v>
      </c>
      <c r="AV614" s="14" t="s">
        <v>90</v>
      </c>
      <c r="AW614" s="14" t="s">
        <v>36</v>
      </c>
      <c r="AX614" s="14" t="s">
        <v>81</v>
      </c>
      <c r="AY614" s="273" t="s">
        <v>203</v>
      </c>
    </row>
    <row r="615" s="14" customFormat="1">
      <c r="A615" s="14"/>
      <c r="B615" s="263"/>
      <c r="C615" s="264"/>
      <c r="D615" s="233" t="s">
        <v>357</v>
      </c>
      <c r="E615" s="265" t="s">
        <v>1</v>
      </c>
      <c r="F615" s="266" t="s">
        <v>827</v>
      </c>
      <c r="G615" s="264"/>
      <c r="H615" s="267">
        <v>24.84</v>
      </c>
      <c r="I615" s="268"/>
      <c r="J615" s="264"/>
      <c r="K615" s="264"/>
      <c r="L615" s="269"/>
      <c r="M615" s="270"/>
      <c r="N615" s="271"/>
      <c r="O615" s="271"/>
      <c r="P615" s="271"/>
      <c r="Q615" s="271"/>
      <c r="R615" s="271"/>
      <c r="S615" s="271"/>
      <c r="T615" s="27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3" t="s">
        <v>357</v>
      </c>
      <c r="AU615" s="273" t="s">
        <v>90</v>
      </c>
      <c r="AV615" s="14" t="s">
        <v>90</v>
      </c>
      <c r="AW615" s="14" t="s">
        <v>36</v>
      </c>
      <c r="AX615" s="14" t="s">
        <v>81</v>
      </c>
      <c r="AY615" s="273" t="s">
        <v>203</v>
      </c>
    </row>
    <row r="616" s="14" customFormat="1">
      <c r="A616" s="14"/>
      <c r="B616" s="263"/>
      <c r="C616" s="264"/>
      <c r="D616" s="233" t="s">
        <v>357</v>
      </c>
      <c r="E616" s="265" t="s">
        <v>1</v>
      </c>
      <c r="F616" s="266" t="s">
        <v>828</v>
      </c>
      <c r="G616" s="264"/>
      <c r="H616" s="267">
        <v>7.04</v>
      </c>
      <c r="I616" s="268"/>
      <c r="J616" s="264"/>
      <c r="K616" s="264"/>
      <c r="L616" s="269"/>
      <c r="M616" s="270"/>
      <c r="N616" s="271"/>
      <c r="O616" s="271"/>
      <c r="P616" s="271"/>
      <c r="Q616" s="271"/>
      <c r="R616" s="271"/>
      <c r="S616" s="271"/>
      <c r="T616" s="27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73" t="s">
        <v>357</v>
      </c>
      <c r="AU616" s="273" t="s">
        <v>90</v>
      </c>
      <c r="AV616" s="14" t="s">
        <v>90</v>
      </c>
      <c r="AW616" s="14" t="s">
        <v>36</v>
      </c>
      <c r="AX616" s="14" t="s">
        <v>81</v>
      </c>
      <c r="AY616" s="273" t="s">
        <v>203</v>
      </c>
    </row>
    <row r="617" s="16" customFormat="1">
      <c r="A617" s="16"/>
      <c r="B617" s="285"/>
      <c r="C617" s="286"/>
      <c r="D617" s="233" t="s">
        <v>357</v>
      </c>
      <c r="E617" s="287" t="s">
        <v>1</v>
      </c>
      <c r="F617" s="288" t="s">
        <v>366</v>
      </c>
      <c r="G617" s="286"/>
      <c r="H617" s="289">
        <v>71.540000000000006</v>
      </c>
      <c r="I617" s="290"/>
      <c r="J617" s="286"/>
      <c r="K617" s="286"/>
      <c r="L617" s="291"/>
      <c r="M617" s="292"/>
      <c r="N617" s="293"/>
      <c r="O617" s="293"/>
      <c r="P617" s="293"/>
      <c r="Q617" s="293"/>
      <c r="R617" s="293"/>
      <c r="S617" s="293"/>
      <c r="T617" s="294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T617" s="295" t="s">
        <v>357</v>
      </c>
      <c r="AU617" s="295" t="s">
        <v>90</v>
      </c>
      <c r="AV617" s="16" t="s">
        <v>202</v>
      </c>
      <c r="AW617" s="16" t="s">
        <v>36</v>
      </c>
      <c r="AX617" s="16" t="s">
        <v>88</v>
      </c>
      <c r="AY617" s="295" t="s">
        <v>203</v>
      </c>
    </row>
    <row r="618" s="2" customFormat="1" ht="21.75" customHeight="1">
      <c r="A618" s="39"/>
      <c r="B618" s="40"/>
      <c r="C618" s="220" t="s">
        <v>829</v>
      </c>
      <c r="D618" s="220" t="s">
        <v>204</v>
      </c>
      <c r="E618" s="221" t="s">
        <v>830</v>
      </c>
      <c r="F618" s="222" t="s">
        <v>831</v>
      </c>
      <c r="G618" s="223" t="s">
        <v>647</v>
      </c>
      <c r="H618" s="224">
        <v>5</v>
      </c>
      <c r="I618" s="225"/>
      <c r="J618" s="226">
        <f>ROUND(I618*H618,2)</f>
        <v>0</v>
      </c>
      <c r="K618" s="222" t="s">
        <v>352</v>
      </c>
      <c r="L618" s="45"/>
      <c r="M618" s="227" t="s">
        <v>1</v>
      </c>
      <c r="N618" s="228" t="s">
        <v>46</v>
      </c>
      <c r="O618" s="92"/>
      <c r="P618" s="229">
        <f>O618*H618</f>
        <v>0</v>
      </c>
      <c r="Q618" s="229">
        <v>0.0068799999999999998</v>
      </c>
      <c r="R618" s="229">
        <f>Q618*H618</f>
        <v>0.0344</v>
      </c>
      <c r="S618" s="229">
        <v>0</v>
      </c>
      <c r="T618" s="23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31" t="s">
        <v>202</v>
      </c>
      <c r="AT618" s="231" t="s">
        <v>204</v>
      </c>
      <c r="AU618" s="231" t="s">
        <v>90</v>
      </c>
      <c r="AY618" s="18" t="s">
        <v>203</v>
      </c>
      <c r="BE618" s="232">
        <f>IF(N618="základní",J618,0)</f>
        <v>0</v>
      </c>
      <c r="BF618" s="232">
        <f>IF(N618="snížená",J618,0)</f>
        <v>0</v>
      </c>
      <c r="BG618" s="232">
        <f>IF(N618="zákl. přenesená",J618,0)</f>
        <v>0</v>
      </c>
      <c r="BH618" s="232">
        <f>IF(N618="sníž. přenesená",J618,0)</f>
        <v>0</v>
      </c>
      <c r="BI618" s="232">
        <f>IF(N618="nulová",J618,0)</f>
        <v>0</v>
      </c>
      <c r="BJ618" s="18" t="s">
        <v>88</v>
      </c>
      <c r="BK618" s="232">
        <f>ROUND(I618*H618,2)</f>
        <v>0</v>
      </c>
      <c r="BL618" s="18" t="s">
        <v>202</v>
      </c>
      <c r="BM618" s="231" t="s">
        <v>832</v>
      </c>
    </row>
    <row r="619" s="2" customFormat="1">
      <c r="A619" s="39"/>
      <c r="B619" s="40"/>
      <c r="C619" s="41"/>
      <c r="D619" s="233" t="s">
        <v>209</v>
      </c>
      <c r="E619" s="41"/>
      <c r="F619" s="234" t="s">
        <v>831</v>
      </c>
      <c r="G619" s="41"/>
      <c r="H619" s="41"/>
      <c r="I619" s="235"/>
      <c r="J619" s="41"/>
      <c r="K619" s="41"/>
      <c r="L619" s="45"/>
      <c r="M619" s="236"/>
      <c r="N619" s="237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209</v>
      </c>
      <c r="AU619" s="18" t="s">
        <v>90</v>
      </c>
    </row>
    <row r="620" s="2" customFormat="1">
      <c r="A620" s="39"/>
      <c r="B620" s="40"/>
      <c r="C620" s="41"/>
      <c r="D620" s="251" t="s">
        <v>355</v>
      </c>
      <c r="E620" s="41"/>
      <c r="F620" s="252" t="s">
        <v>833</v>
      </c>
      <c r="G620" s="41"/>
      <c r="H620" s="41"/>
      <c r="I620" s="235"/>
      <c r="J620" s="41"/>
      <c r="K620" s="41"/>
      <c r="L620" s="45"/>
      <c r="M620" s="236"/>
      <c r="N620" s="237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355</v>
      </c>
      <c r="AU620" s="18" t="s">
        <v>90</v>
      </c>
    </row>
    <row r="621" s="2" customFormat="1" ht="21.75" customHeight="1">
      <c r="A621" s="39"/>
      <c r="B621" s="40"/>
      <c r="C621" s="296" t="s">
        <v>834</v>
      </c>
      <c r="D621" s="296" t="s">
        <v>553</v>
      </c>
      <c r="E621" s="297" t="s">
        <v>835</v>
      </c>
      <c r="F621" s="298" t="s">
        <v>836</v>
      </c>
      <c r="G621" s="299" t="s">
        <v>647</v>
      </c>
      <c r="H621" s="300">
        <v>5</v>
      </c>
      <c r="I621" s="301"/>
      <c r="J621" s="302">
        <f>ROUND(I621*H621,2)</f>
        <v>0</v>
      </c>
      <c r="K621" s="298" t="s">
        <v>1</v>
      </c>
      <c r="L621" s="303"/>
      <c r="M621" s="304" t="s">
        <v>1</v>
      </c>
      <c r="N621" s="305" t="s">
        <v>46</v>
      </c>
      <c r="O621" s="92"/>
      <c r="P621" s="229">
        <f>O621*H621</f>
        <v>0</v>
      </c>
      <c r="Q621" s="229">
        <v>0.044999999999999998</v>
      </c>
      <c r="R621" s="229">
        <f>Q621*H621</f>
        <v>0.22499999999999998</v>
      </c>
      <c r="S621" s="229">
        <v>0</v>
      </c>
      <c r="T621" s="23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1" t="s">
        <v>239</v>
      </c>
      <c r="AT621" s="231" t="s">
        <v>553</v>
      </c>
      <c r="AU621" s="231" t="s">
        <v>90</v>
      </c>
      <c r="AY621" s="18" t="s">
        <v>203</v>
      </c>
      <c r="BE621" s="232">
        <f>IF(N621="základní",J621,0)</f>
        <v>0</v>
      </c>
      <c r="BF621" s="232">
        <f>IF(N621="snížená",J621,0)</f>
        <v>0</v>
      </c>
      <c r="BG621" s="232">
        <f>IF(N621="zákl. přenesená",J621,0)</f>
        <v>0</v>
      </c>
      <c r="BH621" s="232">
        <f>IF(N621="sníž. přenesená",J621,0)</f>
        <v>0</v>
      </c>
      <c r="BI621" s="232">
        <f>IF(N621="nulová",J621,0)</f>
        <v>0</v>
      </c>
      <c r="BJ621" s="18" t="s">
        <v>88</v>
      </c>
      <c r="BK621" s="232">
        <f>ROUND(I621*H621,2)</f>
        <v>0</v>
      </c>
      <c r="BL621" s="18" t="s">
        <v>202</v>
      </c>
      <c r="BM621" s="231" t="s">
        <v>837</v>
      </c>
    </row>
    <row r="622" s="2" customFormat="1" ht="21.75" customHeight="1">
      <c r="A622" s="39"/>
      <c r="B622" s="40"/>
      <c r="C622" s="220" t="s">
        <v>838</v>
      </c>
      <c r="D622" s="220" t="s">
        <v>204</v>
      </c>
      <c r="E622" s="221" t="s">
        <v>839</v>
      </c>
      <c r="F622" s="222" t="s">
        <v>840</v>
      </c>
      <c r="G622" s="223" t="s">
        <v>647</v>
      </c>
      <c r="H622" s="224">
        <v>4</v>
      </c>
      <c r="I622" s="225"/>
      <c r="J622" s="226">
        <f>ROUND(I622*H622,2)</f>
        <v>0</v>
      </c>
      <c r="K622" s="222" t="s">
        <v>352</v>
      </c>
      <c r="L622" s="45"/>
      <c r="M622" s="227" t="s">
        <v>1</v>
      </c>
      <c r="N622" s="228" t="s">
        <v>46</v>
      </c>
      <c r="O622" s="92"/>
      <c r="P622" s="229">
        <f>O622*H622</f>
        <v>0</v>
      </c>
      <c r="Q622" s="229">
        <v>0.022780000000000002</v>
      </c>
      <c r="R622" s="229">
        <f>Q622*H622</f>
        <v>0.091120000000000007</v>
      </c>
      <c r="S622" s="229">
        <v>0</v>
      </c>
      <c r="T622" s="230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1" t="s">
        <v>202</v>
      </c>
      <c r="AT622" s="231" t="s">
        <v>204</v>
      </c>
      <c r="AU622" s="231" t="s">
        <v>90</v>
      </c>
      <c r="AY622" s="18" t="s">
        <v>203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8" t="s">
        <v>88</v>
      </c>
      <c r="BK622" s="232">
        <f>ROUND(I622*H622,2)</f>
        <v>0</v>
      </c>
      <c r="BL622" s="18" t="s">
        <v>202</v>
      </c>
      <c r="BM622" s="231" t="s">
        <v>841</v>
      </c>
    </row>
    <row r="623" s="2" customFormat="1">
      <c r="A623" s="39"/>
      <c r="B623" s="40"/>
      <c r="C623" s="41"/>
      <c r="D623" s="233" t="s">
        <v>209</v>
      </c>
      <c r="E623" s="41"/>
      <c r="F623" s="234" t="s">
        <v>842</v>
      </c>
      <c r="G623" s="41"/>
      <c r="H623" s="41"/>
      <c r="I623" s="235"/>
      <c r="J623" s="41"/>
      <c r="K623" s="41"/>
      <c r="L623" s="45"/>
      <c r="M623" s="236"/>
      <c r="N623" s="237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209</v>
      </c>
      <c r="AU623" s="18" t="s">
        <v>90</v>
      </c>
    </row>
    <row r="624" s="2" customFormat="1">
      <c r="A624" s="39"/>
      <c r="B624" s="40"/>
      <c r="C624" s="41"/>
      <c r="D624" s="251" t="s">
        <v>355</v>
      </c>
      <c r="E624" s="41"/>
      <c r="F624" s="252" t="s">
        <v>843</v>
      </c>
      <c r="G624" s="41"/>
      <c r="H624" s="41"/>
      <c r="I624" s="235"/>
      <c r="J624" s="41"/>
      <c r="K624" s="41"/>
      <c r="L624" s="45"/>
      <c r="M624" s="236"/>
      <c r="N624" s="237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355</v>
      </c>
      <c r="AU624" s="18" t="s">
        <v>90</v>
      </c>
    </row>
    <row r="625" s="13" customFormat="1">
      <c r="A625" s="13"/>
      <c r="B625" s="253"/>
      <c r="C625" s="254"/>
      <c r="D625" s="233" t="s">
        <v>357</v>
      </c>
      <c r="E625" s="255" t="s">
        <v>1</v>
      </c>
      <c r="F625" s="256" t="s">
        <v>844</v>
      </c>
      <c r="G625" s="254"/>
      <c r="H625" s="255" t="s">
        <v>1</v>
      </c>
      <c r="I625" s="257"/>
      <c r="J625" s="254"/>
      <c r="K625" s="254"/>
      <c r="L625" s="258"/>
      <c r="M625" s="259"/>
      <c r="N625" s="260"/>
      <c r="O625" s="260"/>
      <c r="P625" s="260"/>
      <c r="Q625" s="260"/>
      <c r="R625" s="260"/>
      <c r="S625" s="260"/>
      <c r="T625" s="26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2" t="s">
        <v>357</v>
      </c>
      <c r="AU625" s="262" t="s">
        <v>90</v>
      </c>
      <c r="AV625" s="13" t="s">
        <v>88</v>
      </c>
      <c r="AW625" s="13" t="s">
        <v>36</v>
      </c>
      <c r="AX625" s="13" t="s">
        <v>81</v>
      </c>
      <c r="AY625" s="262" t="s">
        <v>203</v>
      </c>
    </row>
    <row r="626" s="14" customFormat="1">
      <c r="A626" s="14"/>
      <c r="B626" s="263"/>
      <c r="C626" s="264"/>
      <c r="D626" s="233" t="s">
        <v>357</v>
      </c>
      <c r="E626" s="265" t="s">
        <v>1</v>
      </c>
      <c r="F626" s="266" t="s">
        <v>202</v>
      </c>
      <c r="G626" s="264"/>
      <c r="H626" s="267">
        <v>4</v>
      </c>
      <c r="I626" s="268"/>
      <c r="J626" s="264"/>
      <c r="K626" s="264"/>
      <c r="L626" s="269"/>
      <c r="M626" s="270"/>
      <c r="N626" s="271"/>
      <c r="O626" s="271"/>
      <c r="P626" s="271"/>
      <c r="Q626" s="271"/>
      <c r="R626" s="271"/>
      <c r="S626" s="271"/>
      <c r="T626" s="27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73" t="s">
        <v>357</v>
      </c>
      <c r="AU626" s="273" t="s">
        <v>90</v>
      </c>
      <c r="AV626" s="14" t="s">
        <v>90</v>
      </c>
      <c r="AW626" s="14" t="s">
        <v>36</v>
      </c>
      <c r="AX626" s="14" t="s">
        <v>81</v>
      </c>
      <c r="AY626" s="273" t="s">
        <v>203</v>
      </c>
    </row>
    <row r="627" s="16" customFormat="1">
      <c r="A627" s="16"/>
      <c r="B627" s="285"/>
      <c r="C627" s="286"/>
      <c r="D627" s="233" t="s">
        <v>357</v>
      </c>
      <c r="E627" s="287" t="s">
        <v>1</v>
      </c>
      <c r="F627" s="288" t="s">
        <v>366</v>
      </c>
      <c r="G627" s="286"/>
      <c r="H627" s="289">
        <v>4</v>
      </c>
      <c r="I627" s="290"/>
      <c r="J627" s="286"/>
      <c r="K627" s="286"/>
      <c r="L627" s="291"/>
      <c r="M627" s="292"/>
      <c r="N627" s="293"/>
      <c r="O627" s="293"/>
      <c r="P627" s="293"/>
      <c r="Q627" s="293"/>
      <c r="R627" s="293"/>
      <c r="S627" s="293"/>
      <c r="T627" s="294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T627" s="295" t="s">
        <v>357</v>
      </c>
      <c r="AU627" s="295" t="s">
        <v>90</v>
      </c>
      <c r="AV627" s="16" t="s">
        <v>202</v>
      </c>
      <c r="AW627" s="16" t="s">
        <v>36</v>
      </c>
      <c r="AX627" s="16" t="s">
        <v>88</v>
      </c>
      <c r="AY627" s="295" t="s">
        <v>203</v>
      </c>
    </row>
    <row r="628" s="2" customFormat="1" ht="21.75" customHeight="1">
      <c r="A628" s="39"/>
      <c r="B628" s="40"/>
      <c r="C628" s="220" t="s">
        <v>845</v>
      </c>
      <c r="D628" s="220" t="s">
        <v>204</v>
      </c>
      <c r="E628" s="221" t="s">
        <v>846</v>
      </c>
      <c r="F628" s="222" t="s">
        <v>847</v>
      </c>
      <c r="G628" s="223" t="s">
        <v>647</v>
      </c>
      <c r="H628" s="224">
        <v>3</v>
      </c>
      <c r="I628" s="225"/>
      <c r="J628" s="226">
        <f>ROUND(I628*H628,2)</f>
        <v>0</v>
      </c>
      <c r="K628" s="222" t="s">
        <v>352</v>
      </c>
      <c r="L628" s="45"/>
      <c r="M628" s="227" t="s">
        <v>1</v>
      </c>
      <c r="N628" s="228" t="s">
        <v>46</v>
      </c>
      <c r="O628" s="92"/>
      <c r="P628" s="229">
        <f>O628*H628</f>
        <v>0</v>
      </c>
      <c r="Q628" s="229">
        <v>0.021260000000000001</v>
      </c>
      <c r="R628" s="229">
        <f>Q628*H628</f>
        <v>0.063780000000000003</v>
      </c>
      <c r="S628" s="229">
        <v>0</v>
      </c>
      <c r="T628" s="23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1" t="s">
        <v>202</v>
      </c>
      <c r="AT628" s="231" t="s">
        <v>204</v>
      </c>
      <c r="AU628" s="231" t="s">
        <v>90</v>
      </c>
      <c r="AY628" s="18" t="s">
        <v>203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8" t="s">
        <v>88</v>
      </c>
      <c r="BK628" s="232">
        <f>ROUND(I628*H628,2)</f>
        <v>0</v>
      </c>
      <c r="BL628" s="18" t="s">
        <v>202</v>
      </c>
      <c r="BM628" s="231" t="s">
        <v>848</v>
      </c>
    </row>
    <row r="629" s="2" customFormat="1">
      <c r="A629" s="39"/>
      <c r="B629" s="40"/>
      <c r="C629" s="41"/>
      <c r="D629" s="233" t="s">
        <v>209</v>
      </c>
      <c r="E629" s="41"/>
      <c r="F629" s="234" t="s">
        <v>849</v>
      </c>
      <c r="G629" s="41"/>
      <c r="H629" s="41"/>
      <c r="I629" s="235"/>
      <c r="J629" s="41"/>
      <c r="K629" s="41"/>
      <c r="L629" s="45"/>
      <c r="M629" s="236"/>
      <c r="N629" s="237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209</v>
      </c>
      <c r="AU629" s="18" t="s">
        <v>90</v>
      </c>
    </row>
    <row r="630" s="2" customFormat="1">
      <c r="A630" s="39"/>
      <c r="B630" s="40"/>
      <c r="C630" s="41"/>
      <c r="D630" s="251" t="s">
        <v>355</v>
      </c>
      <c r="E630" s="41"/>
      <c r="F630" s="252" t="s">
        <v>850</v>
      </c>
      <c r="G630" s="41"/>
      <c r="H630" s="41"/>
      <c r="I630" s="235"/>
      <c r="J630" s="41"/>
      <c r="K630" s="41"/>
      <c r="L630" s="45"/>
      <c r="M630" s="236"/>
      <c r="N630" s="237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355</v>
      </c>
      <c r="AU630" s="18" t="s">
        <v>90</v>
      </c>
    </row>
    <row r="631" s="13" customFormat="1">
      <c r="A631" s="13"/>
      <c r="B631" s="253"/>
      <c r="C631" s="254"/>
      <c r="D631" s="233" t="s">
        <v>357</v>
      </c>
      <c r="E631" s="255" t="s">
        <v>1</v>
      </c>
      <c r="F631" s="256" t="s">
        <v>851</v>
      </c>
      <c r="G631" s="254"/>
      <c r="H631" s="255" t="s">
        <v>1</v>
      </c>
      <c r="I631" s="257"/>
      <c r="J631" s="254"/>
      <c r="K631" s="254"/>
      <c r="L631" s="258"/>
      <c r="M631" s="259"/>
      <c r="N631" s="260"/>
      <c r="O631" s="260"/>
      <c r="P631" s="260"/>
      <c r="Q631" s="260"/>
      <c r="R631" s="260"/>
      <c r="S631" s="260"/>
      <c r="T631" s="261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2" t="s">
        <v>357</v>
      </c>
      <c r="AU631" s="262" t="s">
        <v>90</v>
      </c>
      <c r="AV631" s="13" t="s">
        <v>88</v>
      </c>
      <c r="AW631" s="13" t="s">
        <v>36</v>
      </c>
      <c r="AX631" s="13" t="s">
        <v>81</v>
      </c>
      <c r="AY631" s="262" t="s">
        <v>203</v>
      </c>
    </row>
    <row r="632" s="14" customFormat="1">
      <c r="A632" s="14"/>
      <c r="B632" s="263"/>
      <c r="C632" s="264"/>
      <c r="D632" s="233" t="s">
        <v>357</v>
      </c>
      <c r="E632" s="265" t="s">
        <v>1</v>
      </c>
      <c r="F632" s="266" t="s">
        <v>852</v>
      </c>
      <c r="G632" s="264"/>
      <c r="H632" s="267">
        <v>3</v>
      </c>
      <c r="I632" s="268"/>
      <c r="J632" s="264"/>
      <c r="K632" s="264"/>
      <c r="L632" s="269"/>
      <c r="M632" s="270"/>
      <c r="N632" s="271"/>
      <c r="O632" s="271"/>
      <c r="P632" s="271"/>
      <c r="Q632" s="271"/>
      <c r="R632" s="271"/>
      <c r="S632" s="271"/>
      <c r="T632" s="27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3" t="s">
        <v>357</v>
      </c>
      <c r="AU632" s="273" t="s">
        <v>90</v>
      </c>
      <c r="AV632" s="14" t="s">
        <v>90</v>
      </c>
      <c r="AW632" s="14" t="s">
        <v>36</v>
      </c>
      <c r="AX632" s="14" t="s">
        <v>81</v>
      </c>
      <c r="AY632" s="273" t="s">
        <v>203</v>
      </c>
    </row>
    <row r="633" s="16" customFormat="1">
      <c r="A633" s="16"/>
      <c r="B633" s="285"/>
      <c r="C633" s="286"/>
      <c r="D633" s="233" t="s">
        <v>357</v>
      </c>
      <c r="E633" s="287" t="s">
        <v>1</v>
      </c>
      <c r="F633" s="288" t="s">
        <v>366</v>
      </c>
      <c r="G633" s="286"/>
      <c r="H633" s="289">
        <v>3</v>
      </c>
      <c r="I633" s="290"/>
      <c r="J633" s="286"/>
      <c r="K633" s="286"/>
      <c r="L633" s="291"/>
      <c r="M633" s="292"/>
      <c r="N633" s="293"/>
      <c r="O633" s="293"/>
      <c r="P633" s="293"/>
      <c r="Q633" s="293"/>
      <c r="R633" s="293"/>
      <c r="S633" s="293"/>
      <c r="T633" s="294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T633" s="295" t="s">
        <v>357</v>
      </c>
      <c r="AU633" s="295" t="s">
        <v>90</v>
      </c>
      <c r="AV633" s="16" t="s">
        <v>202</v>
      </c>
      <c r="AW633" s="16" t="s">
        <v>36</v>
      </c>
      <c r="AX633" s="16" t="s">
        <v>88</v>
      </c>
      <c r="AY633" s="295" t="s">
        <v>203</v>
      </c>
    </row>
    <row r="634" s="2" customFormat="1" ht="21.75" customHeight="1">
      <c r="A634" s="39"/>
      <c r="B634" s="40"/>
      <c r="C634" s="220" t="s">
        <v>853</v>
      </c>
      <c r="D634" s="220" t="s">
        <v>204</v>
      </c>
      <c r="E634" s="221" t="s">
        <v>854</v>
      </c>
      <c r="F634" s="222" t="s">
        <v>855</v>
      </c>
      <c r="G634" s="223" t="s">
        <v>647</v>
      </c>
      <c r="H634" s="224">
        <v>7</v>
      </c>
      <c r="I634" s="225"/>
      <c r="J634" s="226">
        <f>ROUND(I634*H634,2)</f>
        <v>0</v>
      </c>
      <c r="K634" s="222" t="s">
        <v>352</v>
      </c>
      <c r="L634" s="45"/>
      <c r="M634" s="227" t="s">
        <v>1</v>
      </c>
      <c r="N634" s="228" t="s">
        <v>46</v>
      </c>
      <c r="O634" s="92"/>
      <c r="P634" s="229">
        <f>O634*H634</f>
        <v>0</v>
      </c>
      <c r="Q634" s="229">
        <v>0.026929999999999999</v>
      </c>
      <c r="R634" s="229">
        <f>Q634*H634</f>
        <v>0.18850999999999998</v>
      </c>
      <c r="S634" s="229">
        <v>0</v>
      </c>
      <c r="T634" s="230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1" t="s">
        <v>202</v>
      </c>
      <c r="AT634" s="231" t="s">
        <v>204</v>
      </c>
      <c r="AU634" s="231" t="s">
        <v>90</v>
      </c>
      <c r="AY634" s="18" t="s">
        <v>203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18" t="s">
        <v>88</v>
      </c>
      <c r="BK634" s="232">
        <f>ROUND(I634*H634,2)</f>
        <v>0</v>
      </c>
      <c r="BL634" s="18" t="s">
        <v>202</v>
      </c>
      <c r="BM634" s="231" t="s">
        <v>856</v>
      </c>
    </row>
    <row r="635" s="2" customFormat="1">
      <c r="A635" s="39"/>
      <c r="B635" s="40"/>
      <c r="C635" s="41"/>
      <c r="D635" s="233" t="s">
        <v>209</v>
      </c>
      <c r="E635" s="41"/>
      <c r="F635" s="234" t="s">
        <v>857</v>
      </c>
      <c r="G635" s="41"/>
      <c r="H635" s="41"/>
      <c r="I635" s="235"/>
      <c r="J635" s="41"/>
      <c r="K635" s="41"/>
      <c r="L635" s="45"/>
      <c r="M635" s="236"/>
      <c r="N635" s="237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209</v>
      </c>
      <c r="AU635" s="18" t="s">
        <v>90</v>
      </c>
    </row>
    <row r="636" s="2" customFormat="1">
      <c r="A636" s="39"/>
      <c r="B636" s="40"/>
      <c r="C636" s="41"/>
      <c r="D636" s="251" t="s">
        <v>355</v>
      </c>
      <c r="E636" s="41"/>
      <c r="F636" s="252" t="s">
        <v>858</v>
      </c>
      <c r="G636" s="41"/>
      <c r="H636" s="41"/>
      <c r="I636" s="235"/>
      <c r="J636" s="41"/>
      <c r="K636" s="41"/>
      <c r="L636" s="45"/>
      <c r="M636" s="236"/>
      <c r="N636" s="237"/>
      <c r="O636" s="92"/>
      <c r="P636" s="92"/>
      <c r="Q636" s="92"/>
      <c r="R636" s="92"/>
      <c r="S636" s="92"/>
      <c r="T636" s="9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T636" s="18" t="s">
        <v>355</v>
      </c>
      <c r="AU636" s="18" t="s">
        <v>90</v>
      </c>
    </row>
    <row r="637" s="13" customFormat="1">
      <c r="A637" s="13"/>
      <c r="B637" s="253"/>
      <c r="C637" s="254"/>
      <c r="D637" s="233" t="s">
        <v>357</v>
      </c>
      <c r="E637" s="255" t="s">
        <v>1</v>
      </c>
      <c r="F637" s="256" t="s">
        <v>859</v>
      </c>
      <c r="G637" s="254"/>
      <c r="H637" s="255" t="s">
        <v>1</v>
      </c>
      <c r="I637" s="257"/>
      <c r="J637" s="254"/>
      <c r="K637" s="254"/>
      <c r="L637" s="258"/>
      <c r="M637" s="259"/>
      <c r="N637" s="260"/>
      <c r="O637" s="260"/>
      <c r="P637" s="260"/>
      <c r="Q637" s="260"/>
      <c r="R637" s="260"/>
      <c r="S637" s="260"/>
      <c r="T637" s="26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62" t="s">
        <v>357</v>
      </c>
      <c r="AU637" s="262" t="s">
        <v>90</v>
      </c>
      <c r="AV637" s="13" t="s">
        <v>88</v>
      </c>
      <c r="AW637" s="13" t="s">
        <v>36</v>
      </c>
      <c r="AX637" s="13" t="s">
        <v>81</v>
      </c>
      <c r="AY637" s="262" t="s">
        <v>203</v>
      </c>
    </row>
    <row r="638" s="14" customFormat="1">
      <c r="A638" s="14"/>
      <c r="B638" s="263"/>
      <c r="C638" s="264"/>
      <c r="D638" s="233" t="s">
        <v>357</v>
      </c>
      <c r="E638" s="265" t="s">
        <v>1</v>
      </c>
      <c r="F638" s="266" t="s">
        <v>234</v>
      </c>
      <c r="G638" s="264"/>
      <c r="H638" s="267">
        <v>7</v>
      </c>
      <c r="I638" s="268"/>
      <c r="J638" s="264"/>
      <c r="K638" s="264"/>
      <c r="L638" s="269"/>
      <c r="M638" s="270"/>
      <c r="N638" s="271"/>
      <c r="O638" s="271"/>
      <c r="P638" s="271"/>
      <c r="Q638" s="271"/>
      <c r="R638" s="271"/>
      <c r="S638" s="271"/>
      <c r="T638" s="27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3" t="s">
        <v>357</v>
      </c>
      <c r="AU638" s="273" t="s">
        <v>90</v>
      </c>
      <c r="AV638" s="14" t="s">
        <v>90</v>
      </c>
      <c r="AW638" s="14" t="s">
        <v>36</v>
      </c>
      <c r="AX638" s="14" t="s">
        <v>81</v>
      </c>
      <c r="AY638" s="273" t="s">
        <v>203</v>
      </c>
    </row>
    <row r="639" s="16" customFormat="1">
      <c r="A639" s="16"/>
      <c r="B639" s="285"/>
      <c r="C639" s="286"/>
      <c r="D639" s="233" t="s">
        <v>357</v>
      </c>
      <c r="E639" s="287" t="s">
        <v>1</v>
      </c>
      <c r="F639" s="288" t="s">
        <v>366</v>
      </c>
      <c r="G639" s="286"/>
      <c r="H639" s="289">
        <v>7</v>
      </c>
      <c r="I639" s="290"/>
      <c r="J639" s="286"/>
      <c r="K639" s="286"/>
      <c r="L639" s="291"/>
      <c r="M639" s="292"/>
      <c r="N639" s="293"/>
      <c r="O639" s="293"/>
      <c r="P639" s="293"/>
      <c r="Q639" s="293"/>
      <c r="R639" s="293"/>
      <c r="S639" s="293"/>
      <c r="T639" s="294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95" t="s">
        <v>357</v>
      </c>
      <c r="AU639" s="295" t="s">
        <v>90</v>
      </c>
      <c r="AV639" s="16" t="s">
        <v>202</v>
      </c>
      <c r="AW639" s="16" t="s">
        <v>36</v>
      </c>
      <c r="AX639" s="16" t="s">
        <v>88</v>
      </c>
      <c r="AY639" s="295" t="s">
        <v>203</v>
      </c>
    </row>
    <row r="640" s="2" customFormat="1" ht="21.75" customHeight="1">
      <c r="A640" s="39"/>
      <c r="B640" s="40"/>
      <c r="C640" s="220" t="s">
        <v>860</v>
      </c>
      <c r="D640" s="220" t="s">
        <v>204</v>
      </c>
      <c r="E640" s="221" t="s">
        <v>861</v>
      </c>
      <c r="F640" s="222" t="s">
        <v>862</v>
      </c>
      <c r="G640" s="223" t="s">
        <v>647</v>
      </c>
      <c r="H640" s="224">
        <v>6</v>
      </c>
      <c r="I640" s="225"/>
      <c r="J640" s="226">
        <f>ROUND(I640*H640,2)</f>
        <v>0</v>
      </c>
      <c r="K640" s="222" t="s">
        <v>352</v>
      </c>
      <c r="L640" s="45"/>
      <c r="M640" s="227" t="s">
        <v>1</v>
      </c>
      <c r="N640" s="228" t="s">
        <v>46</v>
      </c>
      <c r="O640" s="92"/>
      <c r="P640" s="229">
        <f>O640*H640</f>
        <v>0</v>
      </c>
      <c r="Q640" s="229">
        <v>0.036549999999999999</v>
      </c>
      <c r="R640" s="229">
        <f>Q640*H640</f>
        <v>0.2193</v>
      </c>
      <c r="S640" s="229">
        <v>0</v>
      </c>
      <c r="T640" s="23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1" t="s">
        <v>202</v>
      </c>
      <c r="AT640" s="231" t="s">
        <v>204</v>
      </c>
      <c r="AU640" s="231" t="s">
        <v>90</v>
      </c>
      <c r="AY640" s="18" t="s">
        <v>203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8" t="s">
        <v>88</v>
      </c>
      <c r="BK640" s="232">
        <f>ROUND(I640*H640,2)</f>
        <v>0</v>
      </c>
      <c r="BL640" s="18" t="s">
        <v>202</v>
      </c>
      <c r="BM640" s="231" t="s">
        <v>863</v>
      </c>
    </row>
    <row r="641" s="2" customFormat="1">
      <c r="A641" s="39"/>
      <c r="B641" s="40"/>
      <c r="C641" s="41"/>
      <c r="D641" s="233" t="s">
        <v>209</v>
      </c>
      <c r="E641" s="41"/>
      <c r="F641" s="234" t="s">
        <v>864</v>
      </c>
      <c r="G641" s="41"/>
      <c r="H641" s="41"/>
      <c r="I641" s="235"/>
      <c r="J641" s="41"/>
      <c r="K641" s="41"/>
      <c r="L641" s="45"/>
      <c r="M641" s="236"/>
      <c r="N641" s="237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209</v>
      </c>
      <c r="AU641" s="18" t="s">
        <v>90</v>
      </c>
    </row>
    <row r="642" s="2" customFormat="1">
      <c r="A642" s="39"/>
      <c r="B642" s="40"/>
      <c r="C642" s="41"/>
      <c r="D642" s="251" t="s">
        <v>355</v>
      </c>
      <c r="E642" s="41"/>
      <c r="F642" s="252" t="s">
        <v>865</v>
      </c>
      <c r="G642" s="41"/>
      <c r="H642" s="41"/>
      <c r="I642" s="235"/>
      <c r="J642" s="41"/>
      <c r="K642" s="41"/>
      <c r="L642" s="45"/>
      <c r="M642" s="236"/>
      <c r="N642" s="237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355</v>
      </c>
      <c r="AU642" s="18" t="s">
        <v>90</v>
      </c>
    </row>
    <row r="643" s="13" customFormat="1">
      <c r="A643" s="13"/>
      <c r="B643" s="253"/>
      <c r="C643" s="254"/>
      <c r="D643" s="233" t="s">
        <v>357</v>
      </c>
      <c r="E643" s="255" t="s">
        <v>1</v>
      </c>
      <c r="F643" s="256" t="s">
        <v>866</v>
      </c>
      <c r="G643" s="254"/>
      <c r="H643" s="255" t="s">
        <v>1</v>
      </c>
      <c r="I643" s="257"/>
      <c r="J643" s="254"/>
      <c r="K643" s="254"/>
      <c r="L643" s="258"/>
      <c r="M643" s="259"/>
      <c r="N643" s="260"/>
      <c r="O643" s="260"/>
      <c r="P643" s="260"/>
      <c r="Q643" s="260"/>
      <c r="R643" s="260"/>
      <c r="S643" s="260"/>
      <c r="T643" s="26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2" t="s">
        <v>357</v>
      </c>
      <c r="AU643" s="262" t="s">
        <v>90</v>
      </c>
      <c r="AV643" s="13" t="s">
        <v>88</v>
      </c>
      <c r="AW643" s="13" t="s">
        <v>36</v>
      </c>
      <c r="AX643" s="13" t="s">
        <v>81</v>
      </c>
      <c r="AY643" s="262" t="s">
        <v>203</v>
      </c>
    </row>
    <row r="644" s="14" customFormat="1">
      <c r="A644" s="14"/>
      <c r="B644" s="263"/>
      <c r="C644" s="264"/>
      <c r="D644" s="233" t="s">
        <v>357</v>
      </c>
      <c r="E644" s="265" t="s">
        <v>1</v>
      </c>
      <c r="F644" s="266" t="s">
        <v>867</v>
      </c>
      <c r="G644" s="264"/>
      <c r="H644" s="267">
        <v>4</v>
      </c>
      <c r="I644" s="268"/>
      <c r="J644" s="264"/>
      <c r="K644" s="264"/>
      <c r="L644" s="269"/>
      <c r="M644" s="270"/>
      <c r="N644" s="271"/>
      <c r="O644" s="271"/>
      <c r="P644" s="271"/>
      <c r="Q644" s="271"/>
      <c r="R644" s="271"/>
      <c r="S644" s="271"/>
      <c r="T644" s="27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73" t="s">
        <v>357</v>
      </c>
      <c r="AU644" s="273" t="s">
        <v>90</v>
      </c>
      <c r="AV644" s="14" t="s">
        <v>90</v>
      </c>
      <c r="AW644" s="14" t="s">
        <v>36</v>
      </c>
      <c r="AX644" s="14" t="s">
        <v>81</v>
      </c>
      <c r="AY644" s="273" t="s">
        <v>203</v>
      </c>
    </row>
    <row r="645" s="13" customFormat="1">
      <c r="A645" s="13"/>
      <c r="B645" s="253"/>
      <c r="C645" s="254"/>
      <c r="D645" s="233" t="s">
        <v>357</v>
      </c>
      <c r="E645" s="255" t="s">
        <v>1</v>
      </c>
      <c r="F645" s="256" t="s">
        <v>868</v>
      </c>
      <c r="G645" s="254"/>
      <c r="H645" s="255" t="s">
        <v>1</v>
      </c>
      <c r="I645" s="257"/>
      <c r="J645" s="254"/>
      <c r="K645" s="254"/>
      <c r="L645" s="258"/>
      <c r="M645" s="259"/>
      <c r="N645" s="260"/>
      <c r="O645" s="260"/>
      <c r="P645" s="260"/>
      <c r="Q645" s="260"/>
      <c r="R645" s="260"/>
      <c r="S645" s="260"/>
      <c r="T645" s="26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2" t="s">
        <v>357</v>
      </c>
      <c r="AU645" s="262" t="s">
        <v>90</v>
      </c>
      <c r="AV645" s="13" t="s">
        <v>88</v>
      </c>
      <c r="AW645" s="13" t="s">
        <v>36</v>
      </c>
      <c r="AX645" s="13" t="s">
        <v>81</v>
      </c>
      <c r="AY645" s="262" t="s">
        <v>203</v>
      </c>
    </row>
    <row r="646" s="14" customFormat="1">
      <c r="A646" s="14"/>
      <c r="B646" s="263"/>
      <c r="C646" s="264"/>
      <c r="D646" s="233" t="s">
        <v>357</v>
      </c>
      <c r="E646" s="265" t="s">
        <v>1</v>
      </c>
      <c r="F646" s="266" t="s">
        <v>869</v>
      </c>
      <c r="G646" s="264"/>
      <c r="H646" s="267">
        <v>2</v>
      </c>
      <c r="I646" s="268"/>
      <c r="J646" s="264"/>
      <c r="K646" s="264"/>
      <c r="L646" s="269"/>
      <c r="M646" s="270"/>
      <c r="N646" s="271"/>
      <c r="O646" s="271"/>
      <c r="P646" s="271"/>
      <c r="Q646" s="271"/>
      <c r="R646" s="271"/>
      <c r="S646" s="271"/>
      <c r="T646" s="27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73" t="s">
        <v>357</v>
      </c>
      <c r="AU646" s="273" t="s">
        <v>90</v>
      </c>
      <c r="AV646" s="14" t="s">
        <v>90</v>
      </c>
      <c r="AW646" s="14" t="s">
        <v>36</v>
      </c>
      <c r="AX646" s="14" t="s">
        <v>81</v>
      </c>
      <c r="AY646" s="273" t="s">
        <v>203</v>
      </c>
    </row>
    <row r="647" s="16" customFormat="1">
      <c r="A647" s="16"/>
      <c r="B647" s="285"/>
      <c r="C647" s="286"/>
      <c r="D647" s="233" t="s">
        <v>357</v>
      </c>
      <c r="E647" s="287" t="s">
        <v>1</v>
      </c>
      <c r="F647" s="288" t="s">
        <v>366</v>
      </c>
      <c r="G647" s="286"/>
      <c r="H647" s="289">
        <v>6</v>
      </c>
      <c r="I647" s="290"/>
      <c r="J647" s="286"/>
      <c r="K647" s="286"/>
      <c r="L647" s="291"/>
      <c r="M647" s="292"/>
      <c r="N647" s="293"/>
      <c r="O647" s="293"/>
      <c r="P647" s="293"/>
      <c r="Q647" s="293"/>
      <c r="R647" s="293"/>
      <c r="S647" s="293"/>
      <c r="T647" s="294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T647" s="295" t="s">
        <v>357</v>
      </c>
      <c r="AU647" s="295" t="s">
        <v>90</v>
      </c>
      <c r="AV647" s="16" t="s">
        <v>202</v>
      </c>
      <c r="AW647" s="16" t="s">
        <v>36</v>
      </c>
      <c r="AX647" s="16" t="s">
        <v>88</v>
      </c>
      <c r="AY647" s="295" t="s">
        <v>203</v>
      </c>
    </row>
    <row r="648" s="2" customFormat="1" ht="21.75" customHeight="1">
      <c r="A648" s="39"/>
      <c r="B648" s="40"/>
      <c r="C648" s="220" t="s">
        <v>870</v>
      </c>
      <c r="D648" s="220" t="s">
        <v>204</v>
      </c>
      <c r="E648" s="221" t="s">
        <v>871</v>
      </c>
      <c r="F648" s="222" t="s">
        <v>872</v>
      </c>
      <c r="G648" s="223" t="s">
        <v>647</v>
      </c>
      <c r="H648" s="224">
        <v>63</v>
      </c>
      <c r="I648" s="225"/>
      <c r="J648" s="226">
        <f>ROUND(I648*H648,2)</f>
        <v>0</v>
      </c>
      <c r="K648" s="222" t="s">
        <v>352</v>
      </c>
      <c r="L648" s="45"/>
      <c r="M648" s="227" t="s">
        <v>1</v>
      </c>
      <c r="N648" s="228" t="s">
        <v>46</v>
      </c>
      <c r="O648" s="92"/>
      <c r="P648" s="229">
        <f>O648*H648</f>
        <v>0</v>
      </c>
      <c r="Q648" s="229">
        <v>0.04555</v>
      </c>
      <c r="R648" s="229">
        <f>Q648*H648</f>
        <v>2.86965</v>
      </c>
      <c r="S648" s="229">
        <v>0</v>
      </c>
      <c r="T648" s="23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1" t="s">
        <v>202</v>
      </c>
      <c r="AT648" s="231" t="s">
        <v>204</v>
      </c>
      <c r="AU648" s="231" t="s">
        <v>90</v>
      </c>
      <c r="AY648" s="18" t="s">
        <v>203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18" t="s">
        <v>88</v>
      </c>
      <c r="BK648" s="232">
        <f>ROUND(I648*H648,2)</f>
        <v>0</v>
      </c>
      <c r="BL648" s="18" t="s">
        <v>202</v>
      </c>
      <c r="BM648" s="231" t="s">
        <v>873</v>
      </c>
    </row>
    <row r="649" s="2" customFormat="1">
      <c r="A649" s="39"/>
      <c r="B649" s="40"/>
      <c r="C649" s="41"/>
      <c r="D649" s="233" t="s">
        <v>209</v>
      </c>
      <c r="E649" s="41"/>
      <c r="F649" s="234" t="s">
        <v>874</v>
      </c>
      <c r="G649" s="41"/>
      <c r="H649" s="41"/>
      <c r="I649" s="235"/>
      <c r="J649" s="41"/>
      <c r="K649" s="41"/>
      <c r="L649" s="45"/>
      <c r="M649" s="236"/>
      <c r="N649" s="237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209</v>
      </c>
      <c r="AU649" s="18" t="s">
        <v>90</v>
      </c>
    </row>
    <row r="650" s="2" customFormat="1">
      <c r="A650" s="39"/>
      <c r="B650" s="40"/>
      <c r="C650" s="41"/>
      <c r="D650" s="251" t="s">
        <v>355</v>
      </c>
      <c r="E650" s="41"/>
      <c r="F650" s="252" t="s">
        <v>875</v>
      </c>
      <c r="G650" s="41"/>
      <c r="H650" s="41"/>
      <c r="I650" s="235"/>
      <c r="J650" s="41"/>
      <c r="K650" s="41"/>
      <c r="L650" s="45"/>
      <c r="M650" s="236"/>
      <c r="N650" s="237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355</v>
      </c>
      <c r="AU650" s="18" t="s">
        <v>90</v>
      </c>
    </row>
    <row r="651" s="13" customFormat="1">
      <c r="A651" s="13"/>
      <c r="B651" s="253"/>
      <c r="C651" s="254"/>
      <c r="D651" s="233" t="s">
        <v>357</v>
      </c>
      <c r="E651" s="255" t="s">
        <v>1</v>
      </c>
      <c r="F651" s="256" t="s">
        <v>876</v>
      </c>
      <c r="G651" s="254"/>
      <c r="H651" s="255" t="s">
        <v>1</v>
      </c>
      <c r="I651" s="257"/>
      <c r="J651" s="254"/>
      <c r="K651" s="254"/>
      <c r="L651" s="258"/>
      <c r="M651" s="259"/>
      <c r="N651" s="260"/>
      <c r="O651" s="260"/>
      <c r="P651" s="260"/>
      <c r="Q651" s="260"/>
      <c r="R651" s="260"/>
      <c r="S651" s="260"/>
      <c r="T651" s="26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2" t="s">
        <v>357</v>
      </c>
      <c r="AU651" s="262" t="s">
        <v>90</v>
      </c>
      <c r="AV651" s="13" t="s">
        <v>88</v>
      </c>
      <c r="AW651" s="13" t="s">
        <v>36</v>
      </c>
      <c r="AX651" s="13" t="s">
        <v>81</v>
      </c>
      <c r="AY651" s="262" t="s">
        <v>203</v>
      </c>
    </row>
    <row r="652" s="14" customFormat="1">
      <c r="A652" s="14"/>
      <c r="B652" s="263"/>
      <c r="C652" s="264"/>
      <c r="D652" s="233" t="s">
        <v>357</v>
      </c>
      <c r="E652" s="265" t="s">
        <v>1</v>
      </c>
      <c r="F652" s="266" t="s">
        <v>877</v>
      </c>
      <c r="G652" s="264"/>
      <c r="H652" s="267">
        <v>6</v>
      </c>
      <c r="I652" s="268"/>
      <c r="J652" s="264"/>
      <c r="K652" s="264"/>
      <c r="L652" s="269"/>
      <c r="M652" s="270"/>
      <c r="N652" s="271"/>
      <c r="O652" s="271"/>
      <c r="P652" s="271"/>
      <c r="Q652" s="271"/>
      <c r="R652" s="271"/>
      <c r="S652" s="271"/>
      <c r="T652" s="27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3" t="s">
        <v>357</v>
      </c>
      <c r="AU652" s="273" t="s">
        <v>90</v>
      </c>
      <c r="AV652" s="14" t="s">
        <v>90</v>
      </c>
      <c r="AW652" s="14" t="s">
        <v>36</v>
      </c>
      <c r="AX652" s="14" t="s">
        <v>81</v>
      </c>
      <c r="AY652" s="273" t="s">
        <v>203</v>
      </c>
    </row>
    <row r="653" s="13" customFormat="1">
      <c r="A653" s="13"/>
      <c r="B653" s="253"/>
      <c r="C653" s="254"/>
      <c r="D653" s="233" t="s">
        <v>357</v>
      </c>
      <c r="E653" s="255" t="s">
        <v>1</v>
      </c>
      <c r="F653" s="256" t="s">
        <v>878</v>
      </c>
      <c r="G653" s="254"/>
      <c r="H653" s="255" t="s">
        <v>1</v>
      </c>
      <c r="I653" s="257"/>
      <c r="J653" s="254"/>
      <c r="K653" s="254"/>
      <c r="L653" s="258"/>
      <c r="M653" s="259"/>
      <c r="N653" s="260"/>
      <c r="O653" s="260"/>
      <c r="P653" s="260"/>
      <c r="Q653" s="260"/>
      <c r="R653" s="260"/>
      <c r="S653" s="260"/>
      <c r="T653" s="26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2" t="s">
        <v>357</v>
      </c>
      <c r="AU653" s="262" t="s">
        <v>90</v>
      </c>
      <c r="AV653" s="13" t="s">
        <v>88</v>
      </c>
      <c r="AW653" s="13" t="s">
        <v>36</v>
      </c>
      <c r="AX653" s="13" t="s">
        <v>81</v>
      </c>
      <c r="AY653" s="262" t="s">
        <v>203</v>
      </c>
    </row>
    <row r="654" s="14" customFormat="1">
      <c r="A654" s="14"/>
      <c r="B654" s="263"/>
      <c r="C654" s="264"/>
      <c r="D654" s="233" t="s">
        <v>357</v>
      </c>
      <c r="E654" s="265" t="s">
        <v>1</v>
      </c>
      <c r="F654" s="266" t="s">
        <v>879</v>
      </c>
      <c r="G654" s="264"/>
      <c r="H654" s="267">
        <v>12</v>
      </c>
      <c r="I654" s="268"/>
      <c r="J654" s="264"/>
      <c r="K654" s="264"/>
      <c r="L654" s="269"/>
      <c r="M654" s="270"/>
      <c r="N654" s="271"/>
      <c r="O654" s="271"/>
      <c r="P654" s="271"/>
      <c r="Q654" s="271"/>
      <c r="R654" s="271"/>
      <c r="S654" s="271"/>
      <c r="T654" s="27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73" t="s">
        <v>357</v>
      </c>
      <c r="AU654" s="273" t="s">
        <v>90</v>
      </c>
      <c r="AV654" s="14" t="s">
        <v>90</v>
      </c>
      <c r="AW654" s="14" t="s">
        <v>36</v>
      </c>
      <c r="AX654" s="14" t="s">
        <v>81</v>
      </c>
      <c r="AY654" s="273" t="s">
        <v>203</v>
      </c>
    </row>
    <row r="655" s="13" customFormat="1">
      <c r="A655" s="13"/>
      <c r="B655" s="253"/>
      <c r="C655" s="254"/>
      <c r="D655" s="233" t="s">
        <v>357</v>
      </c>
      <c r="E655" s="255" t="s">
        <v>1</v>
      </c>
      <c r="F655" s="256" t="s">
        <v>880</v>
      </c>
      <c r="G655" s="254"/>
      <c r="H655" s="255" t="s">
        <v>1</v>
      </c>
      <c r="I655" s="257"/>
      <c r="J655" s="254"/>
      <c r="K655" s="254"/>
      <c r="L655" s="258"/>
      <c r="M655" s="259"/>
      <c r="N655" s="260"/>
      <c r="O655" s="260"/>
      <c r="P655" s="260"/>
      <c r="Q655" s="260"/>
      <c r="R655" s="260"/>
      <c r="S655" s="260"/>
      <c r="T655" s="26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2" t="s">
        <v>357</v>
      </c>
      <c r="AU655" s="262" t="s">
        <v>90</v>
      </c>
      <c r="AV655" s="13" t="s">
        <v>88</v>
      </c>
      <c r="AW655" s="13" t="s">
        <v>36</v>
      </c>
      <c r="AX655" s="13" t="s">
        <v>81</v>
      </c>
      <c r="AY655" s="262" t="s">
        <v>203</v>
      </c>
    </row>
    <row r="656" s="14" customFormat="1">
      <c r="A656" s="14"/>
      <c r="B656" s="263"/>
      <c r="C656" s="264"/>
      <c r="D656" s="233" t="s">
        <v>357</v>
      </c>
      <c r="E656" s="265" t="s">
        <v>1</v>
      </c>
      <c r="F656" s="266" t="s">
        <v>881</v>
      </c>
      <c r="G656" s="264"/>
      <c r="H656" s="267">
        <v>45</v>
      </c>
      <c r="I656" s="268"/>
      <c r="J656" s="264"/>
      <c r="K656" s="264"/>
      <c r="L656" s="269"/>
      <c r="M656" s="270"/>
      <c r="N656" s="271"/>
      <c r="O656" s="271"/>
      <c r="P656" s="271"/>
      <c r="Q656" s="271"/>
      <c r="R656" s="271"/>
      <c r="S656" s="271"/>
      <c r="T656" s="27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3" t="s">
        <v>357</v>
      </c>
      <c r="AU656" s="273" t="s">
        <v>90</v>
      </c>
      <c r="AV656" s="14" t="s">
        <v>90</v>
      </c>
      <c r="AW656" s="14" t="s">
        <v>36</v>
      </c>
      <c r="AX656" s="14" t="s">
        <v>81</v>
      </c>
      <c r="AY656" s="273" t="s">
        <v>203</v>
      </c>
    </row>
    <row r="657" s="16" customFormat="1">
      <c r="A657" s="16"/>
      <c r="B657" s="285"/>
      <c r="C657" s="286"/>
      <c r="D657" s="233" t="s">
        <v>357</v>
      </c>
      <c r="E657" s="287" t="s">
        <v>1</v>
      </c>
      <c r="F657" s="288" t="s">
        <v>366</v>
      </c>
      <c r="G657" s="286"/>
      <c r="H657" s="289">
        <v>63</v>
      </c>
      <c r="I657" s="290"/>
      <c r="J657" s="286"/>
      <c r="K657" s="286"/>
      <c r="L657" s="291"/>
      <c r="M657" s="292"/>
      <c r="N657" s="293"/>
      <c r="O657" s="293"/>
      <c r="P657" s="293"/>
      <c r="Q657" s="293"/>
      <c r="R657" s="293"/>
      <c r="S657" s="293"/>
      <c r="T657" s="294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95" t="s">
        <v>357</v>
      </c>
      <c r="AU657" s="295" t="s">
        <v>90</v>
      </c>
      <c r="AV657" s="16" t="s">
        <v>202</v>
      </c>
      <c r="AW657" s="16" t="s">
        <v>36</v>
      </c>
      <c r="AX657" s="16" t="s">
        <v>88</v>
      </c>
      <c r="AY657" s="295" t="s">
        <v>203</v>
      </c>
    </row>
    <row r="658" s="2" customFormat="1" ht="21.75" customHeight="1">
      <c r="A658" s="39"/>
      <c r="B658" s="40"/>
      <c r="C658" s="220" t="s">
        <v>882</v>
      </c>
      <c r="D658" s="220" t="s">
        <v>204</v>
      </c>
      <c r="E658" s="221" t="s">
        <v>883</v>
      </c>
      <c r="F658" s="222" t="s">
        <v>884</v>
      </c>
      <c r="G658" s="223" t="s">
        <v>647</v>
      </c>
      <c r="H658" s="224">
        <v>41</v>
      </c>
      <c r="I658" s="225"/>
      <c r="J658" s="226">
        <f>ROUND(I658*H658,2)</f>
        <v>0</v>
      </c>
      <c r="K658" s="222" t="s">
        <v>352</v>
      </c>
      <c r="L658" s="45"/>
      <c r="M658" s="227" t="s">
        <v>1</v>
      </c>
      <c r="N658" s="228" t="s">
        <v>46</v>
      </c>
      <c r="O658" s="92"/>
      <c r="P658" s="229">
        <f>O658*H658</f>
        <v>0</v>
      </c>
      <c r="Q658" s="229">
        <v>0.054550000000000001</v>
      </c>
      <c r="R658" s="229">
        <f>Q658*H658</f>
        <v>2.2365500000000003</v>
      </c>
      <c r="S658" s="229">
        <v>0</v>
      </c>
      <c r="T658" s="23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1" t="s">
        <v>202</v>
      </c>
      <c r="AT658" s="231" t="s">
        <v>204</v>
      </c>
      <c r="AU658" s="231" t="s">
        <v>90</v>
      </c>
      <c r="AY658" s="18" t="s">
        <v>203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8" t="s">
        <v>88</v>
      </c>
      <c r="BK658" s="232">
        <f>ROUND(I658*H658,2)</f>
        <v>0</v>
      </c>
      <c r="BL658" s="18" t="s">
        <v>202</v>
      </c>
      <c r="BM658" s="231" t="s">
        <v>885</v>
      </c>
    </row>
    <row r="659" s="2" customFormat="1">
      <c r="A659" s="39"/>
      <c r="B659" s="40"/>
      <c r="C659" s="41"/>
      <c r="D659" s="233" t="s">
        <v>209</v>
      </c>
      <c r="E659" s="41"/>
      <c r="F659" s="234" t="s">
        <v>886</v>
      </c>
      <c r="G659" s="41"/>
      <c r="H659" s="41"/>
      <c r="I659" s="235"/>
      <c r="J659" s="41"/>
      <c r="K659" s="41"/>
      <c r="L659" s="45"/>
      <c r="M659" s="236"/>
      <c r="N659" s="237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209</v>
      </c>
      <c r="AU659" s="18" t="s">
        <v>90</v>
      </c>
    </row>
    <row r="660" s="2" customFormat="1">
      <c r="A660" s="39"/>
      <c r="B660" s="40"/>
      <c r="C660" s="41"/>
      <c r="D660" s="251" t="s">
        <v>355</v>
      </c>
      <c r="E660" s="41"/>
      <c r="F660" s="252" t="s">
        <v>887</v>
      </c>
      <c r="G660" s="41"/>
      <c r="H660" s="41"/>
      <c r="I660" s="235"/>
      <c r="J660" s="41"/>
      <c r="K660" s="41"/>
      <c r="L660" s="45"/>
      <c r="M660" s="236"/>
      <c r="N660" s="237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355</v>
      </c>
      <c r="AU660" s="18" t="s">
        <v>90</v>
      </c>
    </row>
    <row r="661" s="13" customFormat="1">
      <c r="A661" s="13"/>
      <c r="B661" s="253"/>
      <c r="C661" s="254"/>
      <c r="D661" s="233" t="s">
        <v>357</v>
      </c>
      <c r="E661" s="255" t="s">
        <v>1</v>
      </c>
      <c r="F661" s="256" t="s">
        <v>888</v>
      </c>
      <c r="G661" s="254"/>
      <c r="H661" s="255" t="s">
        <v>1</v>
      </c>
      <c r="I661" s="257"/>
      <c r="J661" s="254"/>
      <c r="K661" s="254"/>
      <c r="L661" s="258"/>
      <c r="M661" s="259"/>
      <c r="N661" s="260"/>
      <c r="O661" s="260"/>
      <c r="P661" s="260"/>
      <c r="Q661" s="260"/>
      <c r="R661" s="260"/>
      <c r="S661" s="260"/>
      <c r="T661" s="26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2" t="s">
        <v>357</v>
      </c>
      <c r="AU661" s="262" t="s">
        <v>90</v>
      </c>
      <c r="AV661" s="13" t="s">
        <v>88</v>
      </c>
      <c r="AW661" s="13" t="s">
        <v>36</v>
      </c>
      <c r="AX661" s="13" t="s">
        <v>81</v>
      </c>
      <c r="AY661" s="262" t="s">
        <v>203</v>
      </c>
    </row>
    <row r="662" s="14" customFormat="1">
      <c r="A662" s="14"/>
      <c r="B662" s="263"/>
      <c r="C662" s="264"/>
      <c r="D662" s="233" t="s">
        <v>357</v>
      </c>
      <c r="E662" s="265" t="s">
        <v>1</v>
      </c>
      <c r="F662" s="266" t="s">
        <v>889</v>
      </c>
      <c r="G662" s="264"/>
      <c r="H662" s="267">
        <v>16</v>
      </c>
      <c r="I662" s="268"/>
      <c r="J662" s="264"/>
      <c r="K662" s="264"/>
      <c r="L662" s="269"/>
      <c r="M662" s="270"/>
      <c r="N662" s="271"/>
      <c r="O662" s="271"/>
      <c r="P662" s="271"/>
      <c r="Q662" s="271"/>
      <c r="R662" s="271"/>
      <c r="S662" s="271"/>
      <c r="T662" s="27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73" t="s">
        <v>357</v>
      </c>
      <c r="AU662" s="273" t="s">
        <v>90</v>
      </c>
      <c r="AV662" s="14" t="s">
        <v>90</v>
      </c>
      <c r="AW662" s="14" t="s">
        <v>36</v>
      </c>
      <c r="AX662" s="14" t="s">
        <v>81</v>
      </c>
      <c r="AY662" s="273" t="s">
        <v>203</v>
      </c>
    </row>
    <row r="663" s="13" customFormat="1">
      <c r="A663" s="13"/>
      <c r="B663" s="253"/>
      <c r="C663" s="254"/>
      <c r="D663" s="233" t="s">
        <v>357</v>
      </c>
      <c r="E663" s="255" t="s">
        <v>1</v>
      </c>
      <c r="F663" s="256" t="s">
        <v>890</v>
      </c>
      <c r="G663" s="254"/>
      <c r="H663" s="255" t="s">
        <v>1</v>
      </c>
      <c r="I663" s="257"/>
      <c r="J663" s="254"/>
      <c r="K663" s="254"/>
      <c r="L663" s="258"/>
      <c r="M663" s="259"/>
      <c r="N663" s="260"/>
      <c r="O663" s="260"/>
      <c r="P663" s="260"/>
      <c r="Q663" s="260"/>
      <c r="R663" s="260"/>
      <c r="S663" s="260"/>
      <c r="T663" s="26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2" t="s">
        <v>357</v>
      </c>
      <c r="AU663" s="262" t="s">
        <v>90</v>
      </c>
      <c r="AV663" s="13" t="s">
        <v>88</v>
      </c>
      <c r="AW663" s="13" t="s">
        <v>36</v>
      </c>
      <c r="AX663" s="13" t="s">
        <v>81</v>
      </c>
      <c r="AY663" s="262" t="s">
        <v>203</v>
      </c>
    </row>
    <row r="664" s="14" customFormat="1">
      <c r="A664" s="14"/>
      <c r="B664" s="263"/>
      <c r="C664" s="264"/>
      <c r="D664" s="233" t="s">
        <v>357</v>
      </c>
      <c r="E664" s="265" t="s">
        <v>1</v>
      </c>
      <c r="F664" s="266" t="s">
        <v>891</v>
      </c>
      <c r="G664" s="264"/>
      <c r="H664" s="267">
        <v>20</v>
      </c>
      <c r="I664" s="268"/>
      <c r="J664" s="264"/>
      <c r="K664" s="264"/>
      <c r="L664" s="269"/>
      <c r="M664" s="270"/>
      <c r="N664" s="271"/>
      <c r="O664" s="271"/>
      <c r="P664" s="271"/>
      <c r="Q664" s="271"/>
      <c r="R664" s="271"/>
      <c r="S664" s="271"/>
      <c r="T664" s="27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73" t="s">
        <v>357</v>
      </c>
      <c r="AU664" s="273" t="s">
        <v>90</v>
      </c>
      <c r="AV664" s="14" t="s">
        <v>90</v>
      </c>
      <c r="AW664" s="14" t="s">
        <v>36</v>
      </c>
      <c r="AX664" s="14" t="s">
        <v>81</v>
      </c>
      <c r="AY664" s="273" t="s">
        <v>203</v>
      </c>
    </row>
    <row r="665" s="13" customFormat="1">
      <c r="A665" s="13"/>
      <c r="B665" s="253"/>
      <c r="C665" s="254"/>
      <c r="D665" s="233" t="s">
        <v>357</v>
      </c>
      <c r="E665" s="255" t="s">
        <v>1</v>
      </c>
      <c r="F665" s="256" t="s">
        <v>892</v>
      </c>
      <c r="G665" s="254"/>
      <c r="H665" s="255" t="s">
        <v>1</v>
      </c>
      <c r="I665" s="257"/>
      <c r="J665" s="254"/>
      <c r="K665" s="254"/>
      <c r="L665" s="258"/>
      <c r="M665" s="259"/>
      <c r="N665" s="260"/>
      <c r="O665" s="260"/>
      <c r="P665" s="260"/>
      <c r="Q665" s="260"/>
      <c r="R665" s="260"/>
      <c r="S665" s="260"/>
      <c r="T665" s="26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2" t="s">
        <v>357</v>
      </c>
      <c r="AU665" s="262" t="s">
        <v>90</v>
      </c>
      <c r="AV665" s="13" t="s">
        <v>88</v>
      </c>
      <c r="AW665" s="13" t="s">
        <v>36</v>
      </c>
      <c r="AX665" s="13" t="s">
        <v>81</v>
      </c>
      <c r="AY665" s="262" t="s">
        <v>203</v>
      </c>
    </row>
    <row r="666" s="14" customFormat="1">
      <c r="A666" s="14"/>
      <c r="B666" s="263"/>
      <c r="C666" s="264"/>
      <c r="D666" s="233" t="s">
        <v>357</v>
      </c>
      <c r="E666" s="265" t="s">
        <v>1</v>
      </c>
      <c r="F666" s="266" t="s">
        <v>224</v>
      </c>
      <c r="G666" s="264"/>
      <c r="H666" s="267">
        <v>5</v>
      </c>
      <c r="I666" s="268"/>
      <c r="J666" s="264"/>
      <c r="K666" s="264"/>
      <c r="L666" s="269"/>
      <c r="M666" s="270"/>
      <c r="N666" s="271"/>
      <c r="O666" s="271"/>
      <c r="P666" s="271"/>
      <c r="Q666" s="271"/>
      <c r="R666" s="271"/>
      <c r="S666" s="271"/>
      <c r="T666" s="27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73" t="s">
        <v>357</v>
      </c>
      <c r="AU666" s="273" t="s">
        <v>90</v>
      </c>
      <c r="AV666" s="14" t="s">
        <v>90</v>
      </c>
      <c r="AW666" s="14" t="s">
        <v>36</v>
      </c>
      <c r="AX666" s="14" t="s">
        <v>81</v>
      </c>
      <c r="AY666" s="273" t="s">
        <v>203</v>
      </c>
    </row>
    <row r="667" s="16" customFormat="1">
      <c r="A667" s="16"/>
      <c r="B667" s="285"/>
      <c r="C667" s="286"/>
      <c r="D667" s="233" t="s">
        <v>357</v>
      </c>
      <c r="E667" s="287" t="s">
        <v>1</v>
      </c>
      <c r="F667" s="288" t="s">
        <v>366</v>
      </c>
      <c r="G667" s="286"/>
      <c r="H667" s="289">
        <v>41</v>
      </c>
      <c r="I667" s="290"/>
      <c r="J667" s="286"/>
      <c r="K667" s="286"/>
      <c r="L667" s="291"/>
      <c r="M667" s="292"/>
      <c r="N667" s="293"/>
      <c r="O667" s="293"/>
      <c r="P667" s="293"/>
      <c r="Q667" s="293"/>
      <c r="R667" s="293"/>
      <c r="S667" s="293"/>
      <c r="T667" s="294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95" t="s">
        <v>357</v>
      </c>
      <c r="AU667" s="295" t="s">
        <v>90</v>
      </c>
      <c r="AV667" s="16" t="s">
        <v>202</v>
      </c>
      <c r="AW667" s="16" t="s">
        <v>36</v>
      </c>
      <c r="AX667" s="16" t="s">
        <v>88</v>
      </c>
      <c r="AY667" s="295" t="s">
        <v>203</v>
      </c>
    </row>
    <row r="668" s="2" customFormat="1" ht="21.75" customHeight="1">
      <c r="A668" s="39"/>
      <c r="B668" s="40"/>
      <c r="C668" s="220" t="s">
        <v>893</v>
      </c>
      <c r="D668" s="220" t="s">
        <v>204</v>
      </c>
      <c r="E668" s="221" t="s">
        <v>894</v>
      </c>
      <c r="F668" s="222" t="s">
        <v>895</v>
      </c>
      <c r="G668" s="223" t="s">
        <v>647</v>
      </c>
      <c r="H668" s="224">
        <v>24</v>
      </c>
      <c r="I668" s="225"/>
      <c r="J668" s="226">
        <f>ROUND(I668*H668,2)</f>
        <v>0</v>
      </c>
      <c r="K668" s="222" t="s">
        <v>352</v>
      </c>
      <c r="L668" s="45"/>
      <c r="M668" s="227" t="s">
        <v>1</v>
      </c>
      <c r="N668" s="228" t="s">
        <v>46</v>
      </c>
      <c r="O668" s="92"/>
      <c r="P668" s="229">
        <f>O668*H668</f>
        <v>0</v>
      </c>
      <c r="Q668" s="229">
        <v>0.063549999999999995</v>
      </c>
      <c r="R668" s="229">
        <f>Q668*H668</f>
        <v>1.5251999999999999</v>
      </c>
      <c r="S668" s="229">
        <v>0</v>
      </c>
      <c r="T668" s="23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1" t="s">
        <v>202</v>
      </c>
      <c r="AT668" s="231" t="s">
        <v>204</v>
      </c>
      <c r="AU668" s="231" t="s">
        <v>90</v>
      </c>
      <c r="AY668" s="18" t="s">
        <v>203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8" t="s">
        <v>88</v>
      </c>
      <c r="BK668" s="232">
        <f>ROUND(I668*H668,2)</f>
        <v>0</v>
      </c>
      <c r="BL668" s="18" t="s">
        <v>202</v>
      </c>
      <c r="BM668" s="231" t="s">
        <v>896</v>
      </c>
    </row>
    <row r="669" s="2" customFormat="1">
      <c r="A669" s="39"/>
      <c r="B669" s="40"/>
      <c r="C669" s="41"/>
      <c r="D669" s="233" t="s">
        <v>209</v>
      </c>
      <c r="E669" s="41"/>
      <c r="F669" s="234" t="s">
        <v>897</v>
      </c>
      <c r="G669" s="41"/>
      <c r="H669" s="41"/>
      <c r="I669" s="235"/>
      <c r="J669" s="41"/>
      <c r="K669" s="41"/>
      <c r="L669" s="45"/>
      <c r="M669" s="236"/>
      <c r="N669" s="237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209</v>
      </c>
      <c r="AU669" s="18" t="s">
        <v>90</v>
      </c>
    </row>
    <row r="670" s="2" customFormat="1">
      <c r="A670" s="39"/>
      <c r="B670" s="40"/>
      <c r="C670" s="41"/>
      <c r="D670" s="251" t="s">
        <v>355</v>
      </c>
      <c r="E670" s="41"/>
      <c r="F670" s="252" t="s">
        <v>898</v>
      </c>
      <c r="G670" s="41"/>
      <c r="H670" s="41"/>
      <c r="I670" s="235"/>
      <c r="J670" s="41"/>
      <c r="K670" s="41"/>
      <c r="L670" s="45"/>
      <c r="M670" s="236"/>
      <c r="N670" s="237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355</v>
      </c>
      <c r="AU670" s="18" t="s">
        <v>90</v>
      </c>
    </row>
    <row r="671" s="13" customFormat="1">
      <c r="A671" s="13"/>
      <c r="B671" s="253"/>
      <c r="C671" s="254"/>
      <c r="D671" s="233" t="s">
        <v>357</v>
      </c>
      <c r="E671" s="255" t="s">
        <v>1</v>
      </c>
      <c r="F671" s="256" t="s">
        <v>899</v>
      </c>
      <c r="G671" s="254"/>
      <c r="H671" s="255" t="s">
        <v>1</v>
      </c>
      <c r="I671" s="257"/>
      <c r="J671" s="254"/>
      <c r="K671" s="254"/>
      <c r="L671" s="258"/>
      <c r="M671" s="259"/>
      <c r="N671" s="260"/>
      <c r="O671" s="260"/>
      <c r="P671" s="260"/>
      <c r="Q671" s="260"/>
      <c r="R671" s="260"/>
      <c r="S671" s="260"/>
      <c r="T671" s="26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2" t="s">
        <v>357</v>
      </c>
      <c r="AU671" s="262" t="s">
        <v>90</v>
      </c>
      <c r="AV671" s="13" t="s">
        <v>88</v>
      </c>
      <c r="AW671" s="13" t="s">
        <v>36</v>
      </c>
      <c r="AX671" s="13" t="s">
        <v>81</v>
      </c>
      <c r="AY671" s="262" t="s">
        <v>203</v>
      </c>
    </row>
    <row r="672" s="14" customFormat="1">
      <c r="A672" s="14"/>
      <c r="B672" s="263"/>
      <c r="C672" s="264"/>
      <c r="D672" s="233" t="s">
        <v>357</v>
      </c>
      <c r="E672" s="265" t="s">
        <v>1</v>
      </c>
      <c r="F672" s="266" t="s">
        <v>867</v>
      </c>
      <c r="G672" s="264"/>
      <c r="H672" s="267">
        <v>4</v>
      </c>
      <c r="I672" s="268"/>
      <c r="J672" s="264"/>
      <c r="K672" s="264"/>
      <c r="L672" s="269"/>
      <c r="M672" s="270"/>
      <c r="N672" s="271"/>
      <c r="O672" s="271"/>
      <c r="P672" s="271"/>
      <c r="Q672" s="271"/>
      <c r="R672" s="271"/>
      <c r="S672" s="271"/>
      <c r="T672" s="27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73" t="s">
        <v>357</v>
      </c>
      <c r="AU672" s="273" t="s">
        <v>90</v>
      </c>
      <c r="AV672" s="14" t="s">
        <v>90</v>
      </c>
      <c r="AW672" s="14" t="s">
        <v>36</v>
      </c>
      <c r="AX672" s="14" t="s">
        <v>81</v>
      </c>
      <c r="AY672" s="273" t="s">
        <v>203</v>
      </c>
    </row>
    <row r="673" s="13" customFormat="1">
      <c r="A673" s="13"/>
      <c r="B673" s="253"/>
      <c r="C673" s="254"/>
      <c r="D673" s="233" t="s">
        <v>357</v>
      </c>
      <c r="E673" s="255" t="s">
        <v>1</v>
      </c>
      <c r="F673" s="256" t="s">
        <v>900</v>
      </c>
      <c r="G673" s="254"/>
      <c r="H673" s="255" t="s">
        <v>1</v>
      </c>
      <c r="I673" s="257"/>
      <c r="J673" s="254"/>
      <c r="K673" s="254"/>
      <c r="L673" s="258"/>
      <c r="M673" s="259"/>
      <c r="N673" s="260"/>
      <c r="O673" s="260"/>
      <c r="P673" s="260"/>
      <c r="Q673" s="260"/>
      <c r="R673" s="260"/>
      <c r="S673" s="260"/>
      <c r="T673" s="26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2" t="s">
        <v>357</v>
      </c>
      <c r="AU673" s="262" t="s">
        <v>90</v>
      </c>
      <c r="AV673" s="13" t="s">
        <v>88</v>
      </c>
      <c r="AW673" s="13" t="s">
        <v>36</v>
      </c>
      <c r="AX673" s="13" t="s">
        <v>81</v>
      </c>
      <c r="AY673" s="262" t="s">
        <v>203</v>
      </c>
    </row>
    <row r="674" s="14" customFormat="1">
      <c r="A674" s="14"/>
      <c r="B674" s="263"/>
      <c r="C674" s="264"/>
      <c r="D674" s="233" t="s">
        <v>357</v>
      </c>
      <c r="E674" s="265" t="s">
        <v>1</v>
      </c>
      <c r="F674" s="266" t="s">
        <v>901</v>
      </c>
      <c r="G674" s="264"/>
      <c r="H674" s="267">
        <v>5</v>
      </c>
      <c r="I674" s="268"/>
      <c r="J674" s="264"/>
      <c r="K674" s="264"/>
      <c r="L674" s="269"/>
      <c r="M674" s="270"/>
      <c r="N674" s="271"/>
      <c r="O674" s="271"/>
      <c r="P674" s="271"/>
      <c r="Q674" s="271"/>
      <c r="R674" s="271"/>
      <c r="S674" s="271"/>
      <c r="T674" s="272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3" t="s">
        <v>357</v>
      </c>
      <c r="AU674" s="273" t="s">
        <v>90</v>
      </c>
      <c r="AV674" s="14" t="s">
        <v>90</v>
      </c>
      <c r="AW674" s="14" t="s">
        <v>36</v>
      </c>
      <c r="AX674" s="14" t="s">
        <v>81</v>
      </c>
      <c r="AY674" s="273" t="s">
        <v>203</v>
      </c>
    </row>
    <row r="675" s="13" customFormat="1">
      <c r="A675" s="13"/>
      <c r="B675" s="253"/>
      <c r="C675" s="254"/>
      <c r="D675" s="233" t="s">
        <v>357</v>
      </c>
      <c r="E675" s="255" t="s">
        <v>1</v>
      </c>
      <c r="F675" s="256" t="s">
        <v>902</v>
      </c>
      <c r="G675" s="254"/>
      <c r="H675" s="255" t="s">
        <v>1</v>
      </c>
      <c r="I675" s="257"/>
      <c r="J675" s="254"/>
      <c r="K675" s="254"/>
      <c r="L675" s="258"/>
      <c r="M675" s="259"/>
      <c r="N675" s="260"/>
      <c r="O675" s="260"/>
      <c r="P675" s="260"/>
      <c r="Q675" s="260"/>
      <c r="R675" s="260"/>
      <c r="S675" s="260"/>
      <c r="T675" s="26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2" t="s">
        <v>357</v>
      </c>
      <c r="AU675" s="262" t="s">
        <v>90</v>
      </c>
      <c r="AV675" s="13" t="s">
        <v>88</v>
      </c>
      <c r="AW675" s="13" t="s">
        <v>36</v>
      </c>
      <c r="AX675" s="13" t="s">
        <v>81</v>
      </c>
      <c r="AY675" s="262" t="s">
        <v>203</v>
      </c>
    </row>
    <row r="676" s="14" customFormat="1">
      <c r="A676" s="14"/>
      <c r="B676" s="263"/>
      <c r="C676" s="264"/>
      <c r="D676" s="233" t="s">
        <v>357</v>
      </c>
      <c r="E676" s="265" t="s">
        <v>1</v>
      </c>
      <c r="F676" s="266" t="s">
        <v>903</v>
      </c>
      <c r="G676" s="264"/>
      <c r="H676" s="267">
        <v>15</v>
      </c>
      <c r="I676" s="268"/>
      <c r="J676" s="264"/>
      <c r="K676" s="264"/>
      <c r="L676" s="269"/>
      <c r="M676" s="270"/>
      <c r="N676" s="271"/>
      <c r="O676" s="271"/>
      <c r="P676" s="271"/>
      <c r="Q676" s="271"/>
      <c r="R676" s="271"/>
      <c r="S676" s="271"/>
      <c r="T676" s="27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73" t="s">
        <v>357</v>
      </c>
      <c r="AU676" s="273" t="s">
        <v>90</v>
      </c>
      <c r="AV676" s="14" t="s">
        <v>90</v>
      </c>
      <c r="AW676" s="14" t="s">
        <v>36</v>
      </c>
      <c r="AX676" s="14" t="s">
        <v>81</v>
      </c>
      <c r="AY676" s="273" t="s">
        <v>203</v>
      </c>
    </row>
    <row r="677" s="16" customFormat="1">
      <c r="A677" s="16"/>
      <c r="B677" s="285"/>
      <c r="C677" s="286"/>
      <c r="D677" s="233" t="s">
        <v>357</v>
      </c>
      <c r="E677" s="287" t="s">
        <v>1</v>
      </c>
      <c r="F677" s="288" t="s">
        <v>366</v>
      </c>
      <c r="G677" s="286"/>
      <c r="H677" s="289">
        <v>24</v>
      </c>
      <c r="I677" s="290"/>
      <c r="J677" s="286"/>
      <c r="K677" s="286"/>
      <c r="L677" s="291"/>
      <c r="M677" s="292"/>
      <c r="N677" s="293"/>
      <c r="O677" s="293"/>
      <c r="P677" s="293"/>
      <c r="Q677" s="293"/>
      <c r="R677" s="293"/>
      <c r="S677" s="293"/>
      <c r="T677" s="294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T677" s="295" t="s">
        <v>357</v>
      </c>
      <c r="AU677" s="295" t="s">
        <v>90</v>
      </c>
      <c r="AV677" s="16" t="s">
        <v>202</v>
      </c>
      <c r="AW677" s="16" t="s">
        <v>36</v>
      </c>
      <c r="AX677" s="16" t="s">
        <v>88</v>
      </c>
      <c r="AY677" s="295" t="s">
        <v>203</v>
      </c>
    </row>
    <row r="678" s="2" customFormat="1" ht="21.75" customHeight="1">
      <c r="A678" s="39"/>
      <c r="B678" s="40"/>
      <c r="C678" s="220" t="s">
        <v>904</v>
      </c>
      <c r="D678" s="220" t="s">
        <v>204</v>
      </c>
      <c r="E678" s="221" t="s">
        <v>905</v>
      </c>
      <c r="F678" s="222" t="s">
        <v>906</v>
      </c>
      <c r="G678" s="223" t="s">
        <v>647</v>
      </c>
      <c r="H678" s="224">
        <v>2</v>
      </c>
      <c r="I678" s="225"/>
      <c r="J678" s="226">
        <f>ROUND(I678*H678,2)</f>
        <v>0</v>
      </c>
      <c r="K678" s="222" t="s">
        <v>352</v>
      </c>
      <c r="L678" s="45"/>
      <c r="M678" s="227" t="s">
        <v>1</v>
      </c>
      <c r="N678" s="228" t="s">
        <v>46</v>
      </c>
      <c r="O678" s="92"/>
      <c r="P678" s="229">
        <f>O678*H678</f>
        <v>0</v>
      </c>
      <c r="Q678" s="229">
        <v>0.11805</v>
      </c>
      <c r="R678" s="229">
        <f>Q678*H678</f>
        <v>0.2361</v>
      </c>
      <c r="S678" s="229">
        <v>0</v>
      </c>
      <c r="T678" s="23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1" t="s">
        <v>202</v>
      </c>
      <c r="AT678" s="231" t="s">
        <v>204</v>
      </c>
      <c r="AU678" s="231" t="s">
        <v>90</v>
      </c>
      <c r="AY678" s="18" t="s">
        <v>203</v>
      </c>
      <c r="BE678" s="232">
        <f>IF(N678="základní",J678,0)</f>
        <v>0</v>
      </c>
      <c r="BF678" s="232">
        <f>IF(N678="snížená",J678,0)</f>
        <v>0</v>
      </c>
      <c r="BG678" s="232">
        <f>IF(N678="zákl. přenesená",J678,0)</f>
        <v>0</v>
      </c>
      <c r="BH678" s="232">
        <f>IF(N678="sníž. přenesená",J678,0)</f>
        <v>0</v>
      </c>
      <c r="BI678" s="232">
        <f>IF(N678="nulová",J678,0)</f>
        <v>0</v>
      </c>
      <c r="BJ678" s="18" t="s">
        <v>88</v>
      </c>
      <c r="BK678" s="232">
        <f>ROUND(I678*H678,2)</f>
        <v>0</v>
      </c>
      <c r="BL678" s="18" t="s">
        <v>202</v>
      </c>
      <c r="BM678" s="231" t="s">
        <v>907</v>
      </c>
    </row>
    <row r="679" s="2" customFormat="1">
      <c r="A679" s="39"/>
      <c r="B679" s="40"/>
      <c r="C679" s="41"/>
      <c r="D679" s="233" t="s">
        <v>209</v>
      </c>
      <c r="E679" s="41"/>
      <c r="F679" s="234" t="s">
        <v>908</v>
      </c>
      <c r="G679" s="41"/>
      <c r="H679" s="41"/>
      <c r="I679" s="235"/>
      <c r="J679" s="41"/>
      <c r="K679" s="41"/>
      <c r="L679" s="45"/>
      <c r="M679" s="236"/>
      <c r="N679" s="237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209</v>
      </c>
      <c r="AU679" s="18" t="s">
        <v>90</v>
      </c>
    </row>
    <row r="680" s="2" customFormat="1">
      <c r="A680" s="39"/>
      <c r="B680" s="40"/>
      <c r="C680" s="41"/>
      <c r="D680" s="251" t="s">
        <v>355</v>
      </c>
      <c r="E680" s="41"/>
      <c r="F680" s="252" t="s">
        <v>909</v>
      </c>
      <c r="G680" s="41"/>
      <c r="H680" s="41"/>
      <c r="I680" s="235"/>
      <c r="J680" s="41"/>
      <c r="K680" s="41"/>
      <c r="L680" s="45"/>
      <c r="M680" s="236"/>
      <c r="N680" s="237"/>
      <c r="O680" s="92"/>
      <c r="P680" s="92"/>
      <c r="Q680" s="92"/>
      <c r="R680" s="92"/>
      <c r="S680" s="92"/>
      <c r="T680" s="9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355</v>
      </c>
      <c r="AU680" s="18" t="s">
        <v>90</v>
      </c>
    </row>
    <row r="681" s="13" customFormat="1">
      <c r="A681" s="13"/>
      <c r="B681" s="253"/>
      <c r="C681" s="254"/>
      <c r="D681" s="233" t="s">
        <v>357</v>
      </c>
      <c r="E681" s="255" t="s">
        <v>1</v>
      </c>
      <c r="F681" s="256" t="s">
        <v>910</v>
      </c>
      <c r="G681" s="254"/>
      <c r="H681" s="255" t="s">
        <v>1</v>
      </c>
      <c r="I681" s="257"/>
      <c r="J681" s="254"/>
      <c r="K681" s="254"/>
      <c r="L681" s="258"/>
      <c r="M681" s="259"/>
      <c r="N681" s="260"/>
      <c r="O681" s="260"/>
      <c r="P681" s="260"/>
      <c r="Q681" s="260"/>
      <c r="R681" s="260"/>
      <c r="S681" s="260"/>
      <c r="T681" s="26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2" t="s">
        <v>357</v>
      </c>
      <c r="AU681" s="262" t="s">
        <v>90</v>
      </c>
      <c r="AV681" s="13" t="s">
        <v>88</v>
      </c>
      <c r="AW681" s="13" t="s">
        <v>36</v>
      </c>
      <c r="AX681" s="13" t="s">
        <v>81</v>
      </c>
      <c r="AY681" s="262" t="s">
        <v>203</v>
      </c>
    </row>
    <row r="682" s="14" customFormat="1">
      <c r="A682" s="14"/>
      <c r="B682" s="263"/>
      <c r="C682" s="264"/>
      <c r="D682" s="233" t="s">
        <v>357</v>
      </c>
      <c r="E682" s="265" t="s">
        <v>1</v>
      </c>
      <c r="F682" s="266" t="s">
        <v>869</v>
      </c>
      <c r="G682" s="264"/>
      <c r="H682" s="267">
        <v>2</v>
      </c>
      <c r="I682" s="268"/>
      <c r="J682" s="264"/>
      <c r="K682" s="264"/>
      <c r="L682" s="269"/>
      <c r="M682" s="270"/>
      <c r="N682" s="271"/>
      <c r="O682" s="271"/>
      <c r="P682" s="271"/>
      <c r="Q682" s="271"/>
      <c r="R682" s="271"/>
      <c r="S682" s="271"/>
      <c r="T682" s="27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73" t="s">
        <v>357</v>
      </c>
      <c r="AU682" s="273" t="s">
        <v>90</v>
      </c>
      <c r="AV682" s="14" t="s">
        <v>90</v>
      </c>
      <c r="AW682" s="14" t="s">
        <v>36</v>
      </c>
      <c r="AX682" s="14" t="s">
        <v>81</v>
      </c>
      <c r="AY682" s="273" t="s">
        <v>203</v>
      </c>
    </row>
    <row r="683" s="16" customFormat="1">
      <c r="A683" s="16"/>
      <c r="B683" s="285"/>
      <c r="C683" s="286"/>
      <c r="D683" s="233" t="s">
        <v>357</v>
      </c>
      <c r="E683" s="287" t="s">
        <v>1</v>
      </c>
      <c r="F683" s="288" t="s">
        <v>366</v>
      </c>
      <c r="G683" s="286"/>
      <c r="H683" s="289">
        <v>2</v>
      </c>
      <c r="I683" s="290"/>
      <c r="J683" s="286"/>
      <c r="K683" s="286"/>
      <c r="L683" s="291"/>
      <c r="M683" s="292"/>
      <c r="N683" s="293"/>
      <c r="O683" s="293"/>
      <c r="P683" s="293"/>
      <c r="Q683" s="293"/>
      <c r="R683" s="293"/>
      <c r="S683" s="293"/>
      <c r="T683" s="294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95" t="s">
        <v>357</v>
      </c>
      <c r="AU683" s="295" t="s">
        <v>90</v>
      </c>
      <c r="AV683" s="16" t="s">
        <v>202</v>
      </c>
      <c r="AW683" s="16" t="s">
        <v>36</v>
      </c>
      <c r="AX683" s="16" t="s">
        <v>88</v>
      </c>
      <c r="AY683" s="295" t="s">
        <v>203</v>
      </c>
    </row>
    <row r="684" s="2" customFormat="1" ht="33" customHeight="1">
      <c r="A684" s="39"/>
      <c r="B684" s="40"/>
      <c r="C684" s="220" t="s">
        <v>911</v>
      </c>
      <c r="D684" s="220" t="s">
        <v>204</v>
      </c>
      <c r="E684" s="221" t="s">
        <v>912</v>
      </c>
      <c r="F684" s="222" t="s">
        <v>913</v>
      </c>
      <c r="G684" s="223" t="s">
        <v>647</v>
      </c>
      <c r="H684" s="224">
        <v>5</v>
      </c>
      <c r="I684" s="225"/>
      <c r="J684" s="226">
        <f>ROUND(I684*H684,2)</f>
        <v>0</v>
      </c>
      <c r="K684" s="222" t="s">
        <v>352</v>
      </c>
      <c r="L684" s="45"/>
      <c r="M684" s="227" t="s">
        <v>1</v>
      </c>
      <c r="N684" s="228" t="s">
        <v>46</v>
      </c>
      <c r="O684" s="92"/>
      <c r="P684" s="229">
        <f>O684*H684</f>
        <v>0</v>
      </c>
      <c r="Q684" s="229">
        <v>0.21053</v>
      </c>
      <c r="R684" s="229">
        <f>Q684*H684</f>
        <v>1.0526499999999999</v>
      </c>
      <c r="S684" s="229">
        <v>0</v>
      </c>
      <c r="T684" s="23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1" t="s">
        <v>202</v>
      </c>
      <c r="AT684" s="231" t="s">
        <v>204</v>
      </c>
      <c r="AU684" s="231" t="s">
        <v>90</v>
      </c>
      <c r="AY684" s="18" t="s">
        <v>203</v>
      </c>
      <c r="BE684" s="232">
        <f>IF(N684="základní",J684,0)</f>
        <v>0</v>
      </c>
      <c r="BF684" s="232">
        <f>IF(N684="snížená",J684,0)</f>
        <v>0</v>
      </c>
      <c r="BG684" s="232">
        <f>IF(N684="zákl. přenesená",J684,0)</f>
        <v>0</v>
      </c>
      <c r="BH684" s="232">
        <f>IF(N684="sníž. přenesená",J684,0)</f>
        <v>0</v>
      </c>
      <c r="BI684" s="232">
        <f>IF(N684="nulová",J684,0)</f>
        <v>0</v>
      </c>
      <c r="BJ684" s="18" t="s">
        <v>88</v>
      </c>
      <c r="BK684" s="232">
        <f>ROUND(I684*H684,2)</f>
        <v>0</v>
      </c>
      <c r="BL684" s="18" t="s">
        <v>202</v>
      </c>
      <c r="BM684" s="231" t="s">
        <v>914</v>
      </c>
    </row>
    <row r="685" s="2" customFormat="1">
      <c r="A685" s="39"/>
      <c r="B685" s="40"/>
      <c r="C685" s="41"/>
      <c r="D685" s="233" t="s">
        <v>209</v>
      </c>
      <c r="E685" s="41"/>
      <c r="F685" s="234" t="s">
        <v>915</v>
      </c>
      <c r="G685" s="41"/>
      <c r="H685" s="41"/>
      <c r="I685" s="235"/>
      <c r="J685" s="41"/>
      <c r="K685" s="41"/>
      <c r="L685" s="45"/>
      <c r="M685" s="236"/>
      <c r="N685" s="237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209</v>
      </c>
      <c r="AU685" s="18" t="s">
        <v>90</v>
      </c>
    </row>
    <row r="686" s="2" customFormat="1">
      <c r="A686" s="39"/>
      <c r="B686" s="40"/>
      <c r="C686" s="41"/>
      <c r="D686" s="251" t="s">
        <v>355</v>
      </c>
      <c r="E686" s="41"/>
      <c r="F686" s="252" t="s">
        <v>916</v>
      </c>
      <c r="G686" s="41"/>
      <c r="H686" s="41"/>
      <c r="I686" s="235"/>
      <c r="J686" s="41"/>
      <c r="K686" s="41"/>
      <c r="L686" s="45"/>
      <c r="M686" s="236"/>
      <c r="N686" s="237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355</v>
      </c>
      <c r="AU686" s="18" t="s">
        <v>90</v>
      </c>
    </row>
    <row r="687" s="13" customFormat="1">
      <c r="A687" s="13"/>
      <c r="B687" s="253"/>
      <c r="C687" s="254"/>
      <c r="D687" s="233" t="s">
        <v>357</v>
      </c>
      <c r="E687" s="255" t="s">
        <v>1</v>
      </c>
      <c r="F687" s="256" t="s">
        <v>917</v>
      </c>
      <c r="G687" s="254"/>
      <c r="H687" s="255" t="s">
        <v>1</v>
      </c>
      <c r="I687" s="257"/>
      <c r="J687" s="254"/>
      <c r="K687" s="254"/>
      <c r="L687" s="258"/>
      <c r="M687" s="259"/>
      <c r="N687" s="260"/>
      <c r="O687" s="260"/>
      <c r="P687" s="260"/>
      <c r="Q687" s="260"/>
      <c r="R687" s="260"/>
      <c r="S687" s="260"/>
      <c r="T687" s="26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2" t="s">
        <v>357</v>
      </c>
      <c r="AU687" s="262" t="s">
        <v>90</v>
      </c>
      <c r="AV687" s="13" t="s">
        <v>88</v>
      </c>
      <c r="AW687" s="13" t="s">
        <v>36</v>
      </c>
      <c r="AX687" s="13" t="s">
        <v>81</v>
      </c>
      <c r="AY687" s="262" t="s">
        <v>203</v>
      </c>
    </row>
    <row r="688" s="14" customFormat="1">
      <c r="A688" s="14"/>
      <c r="B688" s="263"/>
      <c r="C688" s="264"/>
      <c r="D688" s="233" t="s">
        <v>357</v>
      </c>
      <c r="E688" s="265" t="s">
        <v>1</v>
      </c>
      <c r="F688" s="266" t="s">
        <v>224</v>
      </c>
      <c r="G688" s="264"/>
      <c r="H688" s="267">
        <v>5</v>
      </c>
      <c r="I688" s="268"/>
      <c r="J688" s="264"/>
      <c r="K688" s="264"/>
      <c r="L688" s="269"/>
      <c r="M688" s="270"/>
      <c r="N688" s="271"/>
      <c r="O688" s="271"/>
      <c r="P688" s="271"/>
      <c r="Q688" s="271"/>
      <c r="R688" s="271"/>
      <c r="S688" s="271"/>
      <c r="T688" s="27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73" t="s">
        <v>357</v>
      </c>
      <c r="AU688" s="273" t="s">
        <v>90</v>
      </c>
      <c r="AV688" s="14" t="s">
        <v>90</v>
      </c>
      <c r="AW688" s="14" t="s">
        <v>36</v>
      </c>
      <c r="AX688" s="14" t="s">
        <v>81</v>
      </c>
      <c r="AY688" s="273" t="s">
        <v>203</v>
      </c>
    </row>
    <row r="689" s="16" customFormat="1">
      <c r="A689" s="16"/>
      <c r="B689" s="285"/>
      <c r="C689" s="286"/>
      <c r="D689" s="233" t="s">
        <v>357</v>
      </c>
      <c r="E689" s="287" t="s">
        <v>1</v>
      </c>
      <c r="F689" s="288" t="s">
        <v>366</v>
      </c>
      <c r="G689" s="286"/>
      <c r="H689" s="289">
        <v>5</v>
      </c>
      <c r="I689" s="290"/>
      <c r="J689" s="286"/>
      <c r="K689" s="286"/>
      <c r="L689" s="291"/>
      <c r="M689" s="292"/>
      <c r="N689" s="293"/>
      <c r="O689" s="293"/>
      <c r="P689" s="293"/>
      <c r="Q689" s="293"/>
      <c r="R689" s="293"/>
      <c r="S689" s="293"/>
      <c r="T689" s="294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T689" s="295" t="s">
        <v>357</v>
      </c>
      <c r="AU689" s="295" t="s">
        <v>90</v>
      </c>
      <c r="AV689" s="16" t="s">
        <v>202</v>
      </c>
      <c r="AW689" s="16" t="s">
        <v>36</v>
      </c>
      <c r="AX689" s="16" t="s">
        <v>88</v>
      </c>
      <c r="AY689" s="295" t="s">
        <v>203</v>
      </c>
    </row>
    <row r="690" s="2" customFormat="1" ht="16.5" customHeight="1">
      <c r="A690" s="39"/>
      <c r="B690" s="40"/>
      <c r="C690" s="220" t="s">
        <v>918</v>
      </c>
      <c r="D690" s="220" t="s">
        <v>204</v>
      </c>
      <c r="E690" s="221" t="s">
        <v>919</v>
      </c>
      <c r="F690" s="222" t="s">
        <v>920</v>
      </c>
      <c r="G690" s="223" t="s">
        <v>351</v>
      </c>
      <c r="H690" s="224">
        <v>0.69799999999999995</v>
      </c>
      <c r="I690" s="225"/>
      <c r="J690" s="226">
        <f>ROUND(I690*H690,2)</f>
        <v>0</v>
      </c>
      <c r="K690" s="222" t="s">
        <v>352</v>
      </c>
      <c r="L690" s="45"/>
      <c r="M690" s="227" t="s">
        <v>1</v>
      </c>
      <c r="N690" s="228" t="s">
        <v>46</v>
      </c>
      <c r="O690" s="92"/>
      <c r="P690" s="229">
        <f>O690*H690</f>
        <v>0</v>
      </c>
      <c r="Q690" s="229">
        <v>2.5018799999999999</v>
      </c>
      <c r="R690" s="229">
        <f>Q690*H690</f>
        <v>1.7463122399999997</v>
      </c>
      <c r="S690" s="229">
        <v>0</v>
      </c>
      <c r="T690" s="23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1" t="s">
        <v>202</v>
      </c>
      <c r="AT690" s="231" t="s">
        <v>204</v>
      </c>
      <c r="AU690" s="231" t="s">
        <v>90</v>
      </c>
      <c r="AY690" s="18" t="s">
        <v>203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18" t="s">
        <v>88</v>
      </c>
      <c r="BK690" s="232">
        <f>ROUND(I690*H690,2)</f>
        <v>0</v>
      </c>
      <c r="BL690" s="18" t="s">
        <v>202</v>
      </c>
      <c r="BM690" s="231" t="s">
        <v>921</v>
      </c>
    </row>
    <row r="691" s="2" customFormat="1">
      <c r="A691" s="39"/>
      <c r="B691" s="40"/>
      <c r="C691" s="41"/>
      <c r="D691" s="233" t="s">
        <v>209</v>
      </c>
      <c r="E691" s="41"/>
      <c r="F691" s="234" t="s">
        <v>922</v>
      </c>
      <c r="G691" s="41"/>
      <c r="H691" s="41"/>
      <c r="I691" s="235"/>
      <c r="J691" s="41"/>
      <c r="K691" s="41"/>
      <c r="L691" s="45"/>
      <c r="M691" s="236"/>
      <c r="N691" s="237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209</v>
      </c>
      <c r="AU691" s="18" t="s">
        <v>90</v>
      </c>
    </row>
    <row r="692" s="2" customFormat="1">
      <c r="A692" s="39"/>
      <c r="B692" s="40"/>
      <c r="C692" s="41"/>
      <c r="D692" s="251" t="s">
        <v>355</v>
      </c>
      <c r="E692" s="41"/>
      <c r="F692" s="252" t="s">
        <v>923</v>
      </c>
      <c r="G692" s="41"/>
      <c r="H692" s="41"/>
      <c r="I692" s="235"/>
      <c r="J692" s="41"/>
      <c r="K692" s="41"/>
      <c r="L692" s="45"/>
      <c r="M692" s="236"/>
      <c r="N692" s="237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355</v>
      </c>
      <c r="AU692" s="18" t="s">
        <v>90</v>
      </c>
    </row>
    <row r="693" s="13" customFormat="1">
      <c r="A693" s="13"/>
      <c r="B693" s="253"/>
      <c r="C693" s="254"/>
      <c r="D693" s="233" t="s">
        <v>357</v>
      </c>
      <c r="E693" s="255" t="s">
        <v>1</v>
      </c>
      <c r="F693" s="256" t="s">
        <v>733</v>
      </c>
      <c r="G693" s="254"/>
      <c r="H693" s="255" t="s">
        <v>1</v>
      </c>
      <c r="I693" s="257"/>
      <c r="J693" s="254"/>
      <c r="K693" s="254"/>
      <c r="L693" s="258"/>
      <c r="M693" s="259"/>
      <c r="N693" s="260"/>
      <c r="O693" s="260"/>
      <c r="P693" s="260"/>
      <c r="Q693" s="260"/>
      <c r="R693" s="260"/>
      <c r="S693" s="260"/>
      <c r="T693" s="26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2" t="s">
        <v>357</v>
      </c>
      <c r="AU693" s="262" t="s">
        <v>90</v>
      </c>
      <c r="AV693" s="13" t="s">
        <v>88</v>
      </c>
      <c r="AW693" s="13" t="s">
        <v>36</v>
      </c>
      <c r="AX693" s="13" t="s">
        <v>81</v>
      </c>
      <c r="AY693" s="262" t="s">
        <v>203</v>
      </c>
    </row>
    <row r="694" s="13" customFormat="1">
      <c r="A694" s="13"/>
      <c r="B694" s="253"/>
      <c r="C694" s="254"/>
      <c r="D694" s="233" t="s">
        <v>357</v>
      </c>
      <c r="E694" s="255" t="s">
        <v>1</v>
      </c>
      <c r="F694" s="256" t="s">
        <v>924</v>
      </c>
      <c r="G694" s="254"/>
      <c r="H694" s="255" t="s">
        <v>1</v>
      </c>
      <c r="I694" s="257"/>
      <c r="J694" s="254"/>
      <c r="K694" s="254"/>
      <c r="L694" s="258"/>
      <c r="M694" s="259"/>
      <c r="N694" s="260"/>
      <c r="O694" s="260"/>
      <c r="P694" s="260"/>
      <c r="Q694" s="260"/>
      <c r="R694" s="260"/>
      <c r="S694" s="260"/>
      <c r="T694" s="26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2" t="s">
        <v>357</v>
      </c>
      <c r="AU694" s="262" t="s">
        <v>90</v>
      </c>
      <c r="AV694" s="13" t="s">
        <v>88</v>
      </c>
      <c r="AW694" s="13" t="s">
        <v>36</v>
      </c>
      <c r="AX694" s="13" t="s">
        <v>81</v>
      </c>
      <c r="AY694" s="262" t="s">
        <v>203</v>
      </c>
    </row>
    <row r="695" s="14" customFormat="1">
      <c r="A695" s="14"/>
      <c r="B695" s="263"/>
      <c r="C695" s="264"/>
      <c r="D695" s="233" t="s">
        <v>357</v>
      </c>
      <c r="E695" s="265" t="s">
        <v>1</v>
      </c>
      <c r="F695" s="266" t="s">
        <v>925</v>
      </c>
      <c r="G695" s="264"/>
      <c r="H695" s="267">
        <v>0.13800000000000001</v>
      </c>
      <c r="I695" s="268"/>
      <c r="J695" s="264"/>
      <c r="K695" s="264"/>
      <c r="L695" s="269"/>
      <c r="M695" s="270"/>
      <c r="N695" s="271"/>
      <c r="O695" s="271"/>
      <c r="P695" s="271"/>
      <c r="Q695" s="271"/>
      <c r="R695" s="271"/>
      <c r="S695" s="271"/>
      <c r="T695" s="27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73" t="s">
        <v>357</v>
      </c>
      <c r="AU695" s="273" t="s">
        <v>90</v>
      </c>
      <c r="AV695" s="14" t="s">
        <v>90</v>
      </c>
      <c r="AW695" s="14" t="s">
        <v>36</v>
      </c>
      <c r="AX695" s="14" t="s">
        <v>81</v>
      </c>
      <c r="AY695" s="273" t="s">
        <v>203</v>
      </c>
    </row>
    <row r="696" s="13" customFormat="1">
      <c r="A696" s="13"/>
      <c r="B696" s="253"/>
      <c r="C696" s="254"/>
      <c r="D696" s="233" t="s">
        <v>357</v>
      </c>
      <c r="E696" s="255" t="s">
        <v>1</v>
      </c>
      <c r="F696" s="256" t="s">
        <v>926</v>
      </c>
      <c r="G696" s="254"/>
      <c r="H696" s="255" t="s">
        <v>1</v>
      </c>
      <c r="I696" s="257"/>
      <c r="J696" s="254"/>
      <c r="K696" s="254"/>
      <c r="L696" s="258"/>
      <c r="M696" s="259"/>
      <c r="N696" s="260"/>
      <c r="O696" s="260"/>
      <c r="P696" s="260"/>
      <c r="Q696" s="260"/>
      <c r="R696" s="260"/>
      <c r="S696" s="260"/>
      <c r="T696" s="26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2" t="s">
        <v>357</v>
      </c>
      <c r="AU696" s="262" t="s">
        <v>90</v>
      </c>
      <c r="AV696" s="13" t="s">
        <v>88</v>
      </c>
      <c r="AW696" s="13" t="s">
        <v>36</v>
      </c>
      <c r="AX696" s="13" t="s">
        <v>81</v>
      </c>
      <c r="AY696" s="262" t="s">
        <v>203</v>
      </c>
    </row>
    <row r="697" s="14" customFormat="1">
      <c r="A697" s="14"/>
      <c r="B697" s="263"/>
      <c r="C697" s="264"/>
      <c r="D697" s="233" t="s">
        <v>357</v>
      </c>
      <c r="E697" s="265" t="s">
        <v>1</v>
      </c>
      <c r="F697" s="266" t="s">
        <v>927</v>
      </c>
      <c r="G697" s="264"/>
      <c r="H697" s="267">
        <v>0.56000000000000005</v>
      </c>
      <c r="I697" s="268"/>
      <c r="J697" s="264"/>
      <c r="K697" s="264"/>
      <c r="L697" s="269"/>
      <c r="M697" s="270"/>
      <c r="N697" s="271"/>
      <c r="O697" s="271"/>
      <c r="P697" s="271"/>
      <c r="Q697" s="271"/>
      <c r="R697" s="271"/>
      <c r="S697" s="271"/>
      <c r="T697" s="27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3" t="s">
        <v>357</v>
      </c>
      <c r="AU697" s="273" t="s">
        <v>90</v>
      </c>
      <c r="AV697" s="14" t="s">
        <v>90</v>
      </c>
      <c r="AW697" s="14" t="s">
        <v>36</v>
      </c>
      <c r="AX697" s="14" t="s">
        <v>81</v>
      </c>
      <c r="AY697" s="273" t="s">
        <v>203</v>
      </c>
    </row>
    <row r="698" s="16" customFormat="1">
      <c r="A698" s="16"/>
      <c r="B698" s="285"/>
      <c r="C698" s="286"/>
      <c r="D698" s="233" t="s">
        <v>357</v>
      </c>
      <c r="E698" s="287" t="s">
        <v>1</v>
      </c>
      <c r="F698" s="288" t="s">
        <v>366</v>
      </c>
      <c r="G698" s="286"/>
      <c r="H698" s="289">
        <v>0.69799999999999995</v>
      </c>
      <c r="I698" s="290"/>
      <c r="J698" s="286"/>
      <c r="K698" s="286"/>
      <c r="L698" s="291"/>
      <c r="M698" s="292"/>
      <c r="N698" s="293"/>
      <c r="O698" s="293"/>
      <c r="P698" s="293"/>
      <c r="Q698" s="293"/>
      <c r="R698" s="293"/>
      <c r="S698" s="293"/>
      <c r="T698" s="294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95" t="s">
        <v>357</v>
      </c>
      <c r="AU698" s="295" t="s">
        <v>90</v>
      </c>
      <c r="AV698" s="16" t="s">
        <v>202</v>
      </c>
      <c r="AW698" s="16" t="s">
        <v>36</v>
      </c>
      <c r="AX698" s="16" t="s">
        <v>88</v>
      </c>
      <c r="AY698" s="295" t="s">
        <v>203</v>
      </c>
    </row>
    <row r="699" s="2" customFormat="1" ht="16.5" customHeight="1">
      <c r="A699" s="39"/>
      <c r="B699" s="40"/>
      <c r="C699" s="220" t="s">
        <v>928</v>
      </c>
      <c r="D699" s="220" t="s">
        <v>204</v>
      </c>
      <c r="E699" s="221" t="s">
        <v>929</v>
      </c>
      <c r="F699" s="222" t="s">
        <v>930</v>
      </c>
      <c r="G699" s="223" t="s">
        <v>290</v>
      </c>
      <c r="H699" s="224">
        <v>3.6600000000000001</v>
      </c>
      <c r="I699" s="225"/>
      <c r="J699" s="226">
        <f>ROUND(I699*H699,2)</f>
        <v>0</v>
      </c>
      <c r="K699" s="222" t="s">
        <v>352</v>
      </c>
      <c r="L699" s="45"/>
      <c r="M699" s="227" t="s">
        <v>1</v>
      </c>
      <c r="N699" s="228" t="s">
        <v>46</v>
      </c>
      <c r="O699" s="92"/>
      <c r="P699" s="229">
        <f>O699*H699</f>
        <v>0</v>
      </c>
      <c r="Q699" s="229">
        <v>0.01409</v>
      </c>
      <c r="R699" s="229">
        <f>Q699*H699</f>
        <v>0.051569400000000001</v>
      </c>
      <c r="S699" s="229">
        <v>0</v>
      </c>
      <c r="T699" s="23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1" t="s">
        <v>202</v>
      </c>
      <c r="AT699" s="231" t="s">
        <v>204</v>
      </c>
      <c r="AU699" s="231" t="s">
        <v>90</v>
      </c>
      <c r="AY699" s="18" t="s">
        <v>203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18" t="s">
        <v>88</v>
      </c>
      <c r="BK699" s="232">
        <f>ROUND(I699*H699,2)</f>
        <v>0</v>
      </c>
      <c r="BL699" s="18" t="s">
        <v>202</v>
      </c>
      <c r="BM699" s="231" t="s">
        <v>931</v>
      </c>
    </row>
    <row r="700" s="2" customFormat="1">
      <c r="A700" s="39"/>
      <c r="B700" s="40"/>
      <c r="C700" s="41"/>
      <c r="D700" s="233" t="s">
        <v>209</v>
      </c>
      <c r="E700" s="41"/>
      <c r="F700" s="234" t="s">
        <v>932</v>
      </c>
      <c r="G700" s="41"/>
      <c r="H700" s="41"/>
      <c r="I700" s="235"/>
      <c r="J700" s="41"/>
      <c r="K700" s="41"/>
      <c r="L700" s="45"/>
      <c r="M700" s="236"/>
      <c r="N700" s="237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209</v>
      </c>
      <c r="AU700" s="18" t="s">
        <v>90</v>
      </c>
    </row>
    <row r="701" s="2" customFormat="1">
      <c r="A701" s="39"/>
      <c r="B701" s="40"/>
      <c r="C701" s="41"/>
      <c r="D701" s="251" t="s">
        <v>355</v>
      </c>
      <c r="E701" s="41"/>
      <c r="F701" s="252" t="s">
        <v>933</v>
      </c>
      <c r="G701" s="41"/>
      <c r="H701" s="41"/>
      <c r="I701" s="235"/>
      <c r="J701" s="41"/>
      <c r="K701" s="41"/>
      <c r="L701" s="45"/>
      <c r="M701" s="236"/>
      <c r="N701" s="237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355</v>
      </c>
      <c r="AU701" s="18" t="s">
        <v>90</v>
      </c>
    </row>
    <row r="702" s="13" customFormat="1">
      <c r="A702" s="13"/>
      <c r="B702" s="253"/>
      <c r="C702" s="254"/>
      <c r="D702" s="233" t="s">
        <v>357</v>
      </c>
      <c r="E702" s="255" t="s">
        <v>1</v>
      </c>
      <c r="F702" s="256" t="s">
        <v>733</v>
      </c>
      <c r="G702" s="254"/>
      <c r="H702" s="255" t="s">
        <v>1</v>
      </c>
      <c r="I702" s="257"/>
      <c r="J702" s="254"/>
      <c r="K702" s="254"/>
      <c r="L702" s="258"/>
      <c r="M702" s="259"/>
      <c r="N702" s="260"/>
      <c r="O702" s="260"/>
      <c r="P702" s="260"/>
      <c r="Q702" s="260"/>
      <c r="R702" s="260"/>
      <c r="S702" s="260"/>
      <c r="T702" s="26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2" t="s">
        <v>357</v>
      </c>
      <c r="AU702" s="262" t="s">
        <v>90</v>
      </c>
      <c r="AV702" s="13" t="s">
        <v>88</v>
      </c>
      <c r="AW702" s="13" t="s">
        <v>36</v>
      </c>
      <c r="AX702" s="13" t="s">
        <v>81</v>
      </c>
      <c r="AY702" s="262" t="s">
        <v>203</v>
      </c>
    </row>
    <row r="703" s="13" customFormat="1">
      <c r="A703" s="13"/>
      <c r="B703" s="253"/>
      <c r="C703" s="254"/>
      <c r="D703" s="233" t="s">
        <v>357</v>
      </c>
      <c r="E703" s="255" t="s">
        <v>1</v>
      </c>
      <c r="F703" s="256" t="s">
        <v>924</v>
      </c>
      <c r="G703" s="254"/>
      <c r="H703" s="255" t="s">
        <v>1</v>
      </c>
      <c r="I703" s="257"/>
      <c r="J703" s="254"/>
      <c r="K703" s="254"/>
      <c r="L703" s="258"/>
      <c r="M703" s="259"/>
      <c r="N703" s="260"/>
      <c r="O703" s="260"/>
      <c r="P703" s="260"/>
      <c r="Q703" s="260"/>
      <c r="R703" s="260"/>
      <c r="S703" s="260"/>
      <c r="T703" s="26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2" t="s">
        <v>357</v>
      </c>
      <c r="AU703" s="262" t="s">
        <v>90</v>
      </c>
      <c r="AV703" s="13" t="s">
        <v>88</v>
      </c>
      <c r="AW703" s="13" t="s">
        <v>36</v>
      </c>
      <c r="AX703" s="13" t="s">
        <v>81</v>
      </c>
      <c r="AY703" s="262" t="s">
        <v>203</v>
      </c>
    </row>
    <row r="704" s="14" customFormat="1">
      <c r="A704" s="14"/>
      <c r="B704" s="263"/>
      <c r="C704" s="264"/>
      <c r="D704" s="233" t="s">
        <v>357</v>
      </c>
      <c r="E704" s="265" t="s">
        <v>1</v>
      </c>
      <c r="F704" s="266" t="s">
        <v>934</v>
      </c>
      <c r="G704" s="264"/>
      <c r="H704" s="267">
        <v>0.85999999999999999</v>
      </c>
      <c r="I704" s="268"/>
      <c r="J704" s="264"/>
      <c r="K704" s="264"/>
      <c r="L704" s="269"/>
      <c r="M704" s="270"/>
      <c r="N704" s="271"/>
      <c r="O704" s="271"/>
      <c r="P704" s="271"/>
      <c r="Q704" s="271"/>
      <c r="R704" s="271"/>
      <c r="S704" s="271"/>
      <c r="T704" s="27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73" t="s">
        <v>357</v>
      </c>
      <c r="AU704" s="273" t="s">
        <v>90</v>
      </c>
      <c r="AV704" s="14" t="s">
        <v>90</v>
      </c>
      <c r="AW704" s="14" t="s">
        <v>36</v>
      </c>
      <c r="AX704" s="14" t="s">
        <v>81</v>
      </c>
      <c r="AY704" s="273" t="s">
        <v>203</v>
      </c>
    </row>
    <row r="705" s="13" customFormat="1">
      <c r="A705" s="13"/>
      <c r="B705" s="253"/>
      <c r="C705" s="254"/>
      <c r="D705" s="233" t="s">
        <v>357</v>
      </c>
      <c r="E705" s="255" t="s">
        <v>1</v>
      </c>
      <c r="F705" s="256" t="s">
        <v>926</v>
      </c>
      <c r="G705" s="254"/>
      <c r="H705" s="255" t="s">
        <v>1</v>
      </c>
      <c r="I705" s="257"/>
      <c r="J705" s="254"/>
      <c r="K705" s="254"/>
      <c r="L705" s="258"/>
      <c r="M705" s="259"/>
      <c r="N705" s="260"/>
      <c r="O705" s="260"/>
      <c r="P705" s="260"/>
      <c r="Q705" s="260"/>
      <c r="R705" s="260"/>
      <c r="S705" s="260"/>
      <c r="T705" s="26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2" t="s">
        <v>357</v>
      </c>
      <c r="AU705" s="262" t="s">
        <v>90</v>
      </c>
      <c r="AV705" s="13" t="s">
        <v>88</v>
      </c>
      <c r="AW705" s="13" t="s">
        <v>36</v>
      </c>
      <c r="AX705" s="13" t="s">
        <v>81</v>
      </c>
      <c r="AY705" s="262" t="s">
        <v>203</v>
      </c>
    </row>
    <row r="706" s="14" customFormat="1">
      <c r="A706" s="14"/>
      <c r="B706" s="263"/>
      <c r="C706" s="264"/>
      <c r="D706" s="233" t="s">
        <v>357</v>
      </c>
      <c r="E706" s="265" t="s">
        <v>1</v>
      </c>
      <c r="F706" s="266" t="s">
        <v>935</v>
      </c>
      <c r="G706" s="264"/>
      <c r="H706" s="267">
        <v>2.7999999999999998</v>
      </c>
      <c r="I706" s="268"/>
      <c r="J706" s="264"/>
      <c r="K706" s="264"/>
      <c r="L706" s="269"/>
      <c r="M706" s="270"/>
      <c r="N706" s="271"/>
      <c r="O706" s="271"/>
      <c r="P706" s="271"/>
      <c r="Q706" s="271"/>
      <c r="R706" s="271"/>
      <c r="S706" s="271"/>
      <c r="T706" s="27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73" t="s">
        <v>357</v>
      </c>
      <c r="AU706" s="273" t="s">
        <v>90</v>
      </c>
      <c r="AV706" s="14" t="s">
        <v>90</v>
      </c>
      <c r="AW706" s="14" t="s">
        <v>36</v>
      </c>
      <c r="AX706" s="14" t="s">
        <v>81</v>
      </c>
      <c r="AY706" s="273" t="s">
        <v>203</v>
      </c>
    </row>
    <row r="707" s="16" customFormat="1">
      <c r="A707" s="16"/>
      <c r="B707" s="285"/>
      <c r="C707" s="286"/>
      <c r="D707" s="233" t="s">
        <v>357</v>
      </c>
      <c r="E707" s="287" t="s">
        <v>1</v>
      </c>
      <c r="F707" s="288" t="s">
        <v>366</v>
      </c>
      <c r="G707" s="286"/>
      <c r="H707" s="289">
        <v>3.6600000000000001</v>
      </c>
      <c r="I707" s="290"/>
      <c r="J707" s="286"/>
      <c r="K707" s="286"/>
      <c r="L707" s="291"/>
      <c r="M707" s="292"/>
      <c r="N707" s="293"/>
      <c r="O707" s="293"/>
      <c r="P707" s="293"/>
      <c r="Q707" s="293"/>
      <c r="R707" s="293"/>
      <c r="S707" s="293"/>
      <c r="T707" s="294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295" t="s">
        <v>357</v>
      </c>
      <c r="AU707" s="295" t="s">
        <v>90</v>
      </c>
      <c r="AV707" s="16" t="s">
        <v>202</v>
      </c>
      <c r="AW707" s="16" t="s">
        <v>36</v>
      </c>
      <c r="AX707" s="16" t="s">
        <v>88</v>
      </c>
      <c r="AY707" s="295" t="s">
        <v>203</v>
      </c>
    </row>
    <row r="708" s="2" customFormat="1" ht="16.5" customHeight="1">
      <c r="A708" s="39"/>
      <c r="B708" s="40"/>
      <c r="C708" s="220" t="s">
        <v>936</v>
      </c>
      <c r="D708" s="220" t="s">
        <v>204</v>
      </c>
      <c r="E708" s="221" t="s">
        <v>937</v>
      </c>
      <c r="F708" s="222" t="s">
        <v>938</v>
      </c>
      <c r="G708" s="223" t="s">
        <v>290</v>
      </c>
      <c r="H708" s="224">
        <v>3.6600000000000001</v>
      </c>
      <c r="I708" s="225"/>
      <c r="J708" s="226">
        <f>ROUND(I708*H708,2)</f>
        <v>0</v>
      </c>
      <c r="K708" s="222" t="s">
        <v>352</v>
      </c>
      <c r="L708" s="45"/>
      <c r="M708" s="227" t="s">
        <v>1</v>
      </c>
      <c r="N708" s="228" t="s">
        <v>46</v>
      </c>
      <c r="O708" s="92"/>
      <c r="P708" s="229">
        <f>O708*H708</f>
        <v>0</v>
      </c>
      <c r="Q708" s="229">
        <v>0</v>
      </c>
      <c r="R708" s="229">
        <f>Q708*H708</f>
        <v>0</v>
      </c>
      <c r="S708" s="229">
        <v>0</v>
      </c>
      <c r="T708" s="23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31" t="s">
        <v>202</v>
      </c>
      <c r="AT708" s="231" t="s">
        <v>204</v>
      </c>
      <c r="AU708" s="231" t="s">
        <v>90</v>
      </c>
      <c r="AY708" s="18" t="s">
        <v>203</v>
      </c>
      <c r="BE708" s="232">
        <f>IF(N708="základní",J708,0)</f>
        <v>0</v>
      </c>
      <c r="BF708" s="232">
        <f>IF(N708="snížená",J708,0)</f>
        <v>0</v>
      </c>
      <c r="BG708" s="232">
        <f>IF(N708="zákl. přenesená",J708,0)</f>
        <v>0</v>
      </c>
      <c r="BH708" s="232">
        <f>IF(N708="sníž. přenesená",J708,0)</f>
        <v>0</v>
      </c>
      <c r="BI708" s="232">
        <f>IF(N708="nulová",J708,0)</f>
        <v>0</v>
      </c>
      <c r="BJ708" s="18" t="s">
        <v>88</v>
      </c>
      <c r="BK708" s="232">
        <f>ROUND(I708*H708,2)</f>
        <v>0</v>
      </c>
      <c r="BL708" s="18" t="s">
        <v>202</v>
      </c>
      <c r="BM708" s="231" t="s">
        <v>939</v>
      </c>
    </row>
    <row r="709" s="2" customFormat="1">
      <c r="A709" s="39"/>
      <c r="B709" s="40"/>
      <c r="C709" s="41"/>
      <c r="D709" s="233" t="s">
        <v>209</v>
      </c>
      <c r="E709" s="41"/>
      <c r="F709" s="234" t="s">
        <v>940</v>
      </c>
      <c r="G709" s="41"/>
      <c r="H709" s="41"/>
      <c r="I709" s="235"/>
      <c r="J709" s="41"/>
      <c r="K709" s="41"/>
      <c r="L709" s="45"/>
      <c r="M709" s="236"/>
      <c r="N709" s="237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209</v>
      </c>
      <c r="AU709" s="18" t="s">
        <v>90</v>
      </c>
    </row>
    <row r="710" s="2" customFormat="1">
      <c r="A710" s="39"/>
      <c r="B710" s="40"/>
      <c r="C710" s="41"/>
      <c r="D710" s="251" t="s">
        <v>355</v>
      </c>
      <c r="E710" s="41"/>
      <c r="F710" s="252" t="s">
        <v>941</v>
      </c>
      <c r="G710" s="41"/>
      <c r="H710" s="41"/>
      <c r="I710" s="235"/>
      <c r="J710" s="41"/>
      <c r="K710" s="41"/>
      <c r="L710" s="45"/>
      <c r="M710" s="236"/>
      <c r="N710" s="237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355</v>
      </c>
      <c r="AU710" s="18" t="s">
        <v>90</v>
      </c>
    </row>
    <row r="711" s="2" customFormat="1" ht="33" customHeight="1">
      <c r="A711" s="39"/>
      <c r="B711" s="40"/>
      <c r="C711" s="220" t="s">
        <v>942</v>
      </c>
      <c r="D711" s="220" t="s">
        <v>204</v>
      </c>
      <c r="E711" s="221" t="s">
        <v>943</v>
      </c>
      <c r="F711" s="222" t="s">
        <v>944</v>
      </c>
      <c r="G711" s="223" t="s">
        <v>493</v>
      </c>
      <c r="H711" s="224">
        <v>0.039</v>
      </c>
      <c r="I711" s="225"/>
      <c r="J711" s="226">
        <f>ROUND(I711*H711,2)</f>
        <v>0</v>
      </c>
      <c r="K711" s="222" t="s">
        <v>352</v>
      </c>
      <c r="L711" s="45"/>
      <c r="M711" s="227" t="s">
        <v>1</v>
      </c>
      <c r="N711" s="228" t="s">
        <v>46</v>
      </c>
      <c r="O711" s="92"/>
      <c r="P711" s="229">
        <f>O711*H711</f>
        <v>0</v>
      </c>
      <c r="Q711" s="229">
        <v>0.019539999999999998</v>
      </c>
      <c r="R711" s="229">
        <f>Q711*H711</f>
        <v>0.00076205999999999995</v>
      </c>
      <c r="S711" s="229">
        <v>0</v>
      </c>
      <c r="T711" s="23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1" t="s">
        <v>202</v>
      </c>
      <c r="AT711" s="231" t="s">
        <v>204</v>
      </c>
      <c r="AU711" s="231" t="s">
        <v>90</v>
      </c>
      <c r="AY711" s="18" t="s">
        <v>203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8" t="s">
        <v>88</v>
      </c>
      <c r="BK711" s="232">
        <f>ROUND(I711*H711,2)</f>
        <v>0</v>
      </c>
      <c r="BL711" s="18" t="s">
        <v>202</v>
      </c>
      <c r="BM711" s="231" t="s">
        <v>945</v>
      </c>
    </row>
    <row r="712" s="2" customFormat="1">
      <c r="A712" s="39"/>
      <c r="B712" s="40"/>
      <c r="C712" s="41"/>
      <c r="D712" s="233" t="s">
        <v>209</v>
      </c>
      <c r="E712" s="41"/>
      <c r="F712" s="234" t="s">
        <v>946</v>
      </c>
      <c r="G712" s="41"/>
      <c r="H712" s="41"/>
      <c r="I712" s="235"/>
      <c r="J712" s="41"/>
      <c r="K712" s="41"/>
      <c r="L712" s="45"/>
      <c r="M712" s="236"/>
      <c r="N712" s="237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209</v>
      </c>
      <c r="AU712" s="18" t="s">
        <v>90</v>
      </c>
    </row>
    <row r="713" s="2" customFormat="1">
      <c r="A713" s="39"/>
      <c r="B713" s="40"/>
      <c r="C713" s="41"/>
      <c r="D713" s="251" t="s">
        <v>355</v>
      </c>
      <c r="E713" s="41"/>
      <c r="F713" s="252" t="s">
        <v>947</v>
      </c>
      <c r="G713" s="41"/>
      <c r="H713" s="41"/>
      <c r="I713" s="235"/>
      <c r="J713" s="41"/>
      <c r="K713" s="41"/>
      <c r="L713" s="45"/>
      <c r="M713" s="236"/>
      <c r="N713" s="237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355</v>
      </c>
      <c r="AU713" s="18" t="s">
        <v>90</v>
      </c>
    </row>
    <row r="714" s="13" customFormat="1">
      <c r="A714" s="13"/>
      <c r="B714" s="253"/>
      <c r="C714" s="254"/>
      <c r="D714" s="233" t="s">
        <v>357</v>
      </c>
      <c r="E714" s="255" t="s">
        <v>1</v>
      </c>
      <c r="F714" s="256" t="s">
        <v>948</v>
      </c>
      <c r="G714" s="254"/>
      <c r="H714" s="255" t="s">
        <v>1</v>
      </c>
      <c r="I714" s="257"/>
      <c r="J714" s="254"/>
      <c r="K714" s="254"/>
      <c r="L714" s="258"/>
      <c r="M714" s="259"/>
      <c r="N714" s="260"/>
      <c r="O714" s="260"/>
      <c r="P714" s="260"/>
      <c r="Q714" s="260"/>
      <c r="R714" s="260"/>
      <c r="S714" s="260"/>
      <c r="T714" s="26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2" t="s">
        <v>357</v>
      </c>
      <c r="AU714" s="262" t="s">
        <v>90</v>
      </c>
      <c r="AV714" s="13" t="s">
        <v>88</v>
      </c>
      <c r="AW714" s="13" t="s">
        <v>36</v>
      </c>
      <c r="AX714" s="13" t="s">
        <v>81</v>
      </c>
      <c r="AY714" s="262" t="s">
        <v>203</v>
      </c>
    </row>
    <row r="715" s="14" customFormat="1">
      <c r="A715" s="14"/>
      <c r="B715" s="263"/>
      <c r="C715" s="264"/>
      <c r="D715" s="233" t="s">
        <v>357</v>
      </c>
      <c r="E715" s="265" t="s">
        <v>1</v>
      </c>
      <c r="F715" s="266" t="s">
        <v>949</v>
      </c>
      <c r="G715" s="264"/>
      <c r="H715" s="267">
        <v>0.039</v>
      </c>
      <c r="I715" s="268"/>
      <c r="J715" s="264"/>
      <c r="K715" s="264"/>
      <c r="L715" s="269"/>
      <c r="M715" s="270"/>
      <c r="N715" s="271"/>
      <c r="O715" s="271"/>
      <c r="P715" s="271"/>
      <c r="Q715" s="271"/>
      <c r="R715" s="271"/>
      <c r="S715" s="271"/>
      <c r="T715" s="27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73" t="s">
        <v>357</v>
      </c>
      <c r="AU715" s="273" t="s">
        <v>90</v>
      </c>
      <c r="AV715" s="14" t="s">
        <v>90</v>
      </c>
      <c r="AW715" s="14" t="s">
        <v>36</v>
      </c>
      <c r="AX715" s="14" t="s">
        <v>81</v>
      </c>
      <c r="AY715" s="273" t="s">
        <v>203</v>
      </c>
    </row>
    <row r="716" s="16" customFormat="1">
      <c r="A716" s="16"/>
      <c r="B716" s="285"/>
      <c r="C716" s="286"/>
      <c r="D716" s="233" t="s">
        <v>357</v>
      </c>
      <c r="E716" s="287" t="s">
        <v>1</v>
      </c>
      <c r="F716" s="288" t="s">
        <v>366</v>
      </c>
      <c r="G716" s="286"/>
      <c r="H716" s="289">
        <v>0.039</v>
      </c>
      <c r="I716" s="290"/>
      <c r="J716" s="286"/>
      <c r="K716" s="286"/>
      <c r="L716" s="291"/>
      <c r="M716" s="292"/>
      <c r="N716" s="293"/>
      <c r="O716" s="293"/>
      <c r="P716" s="293"/>
      <c r="Q716" s="293"/>
      <c r="R716" s="293"/>
      <c r="S716" s="293"/>
      <c r="T716" s="294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95" t="s">
        <v>357</v>
      </c>
      <c r="AU716" s="295" t="s">
        <v>90</v>
      </c>
      <c r="AV716" s="16" t="s">
        <v>202</v>
      </c>
      <c r="AW716" s="16" t="s">
        <v>36</v>
      </c>
      <c r="AX716" s="16" t="s">
        <v>88</v>
      </c>
      <c r="AY716" s="295" t="s">
        <v>203</v>
      </c>
    </row>
    <row r="717" s="2" customFormat="1" ht="24.15" customHeight="1">
      <c r="A717" s="39"/>
      <c r="B717" s="40"/>
      <c r="C717" s="296" t="s">
        <v>950</v>
      </c>
      <c r="D717" s="296" t="s">
        <v>553</v>
      </c>
      <c r="E717" s="297" t="s">
        <v>951</v>
      </c>
      <c r="F717" s="298" t="s">
        <v>952</v>
      </c>
      <c r="G717" s="299" t="s">
        <v>493</v>
      </c>
      <c r="H717" s="300">
        <v>0.042000000000000003</v>
      </c>
      <c r="I717" s="301"/>
      <c r="J717" s="302">
        <f>ROUND(I717*H717,2)</f>
        <v>0</v>
      </c>
      <c r="K717" s="298" t="s">
        <v>352</v>
      </c>
      <c r="L717" s="303"/>
      <c r="M717" s="304" t="s">
        <v>1</v>
      </c>
      <c r="N717" s="305" t="s">
        <v>46</v>
      </c>
      <c r="O717" s="92"/>
      <c r="P717" s="229">
        <f>O717*H717</f>
        <v>0</v>
      </c>
      <c r="Q717" s="229">
        <v>1</v>
      </c>
      <c r="R717" s="229">
        <f>Q717*H717</f>
        <v>0.042000000000000003</v>
      </c>
      <c r="S717" s="229">
        <v>0</v>
      </c>
      <c r="T717" s="23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1" t="s">
        <v>239</v>
      </c>
      <c r="AT717" s="231" t="s">
        <v>553</v>
      </c>
      <c r="AU717" s="231" t="s">
        <v>90</v>
      </c>
      <c r="AY717" s="18" t="s">
        <v>203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8" t="s">
        <v>88</v>
      </c>
      <c r="BK717" s="232">
        <f>ROUND(I717*H717,2)</f>
        <v>0</v>
      </c>
      <c r="BL717" s="18" t="s">
        <v>202</v>
      </c>
      <c r="BM717" s="231" t="s">
        <v>953</v>
      </c>
    </row>
    <row r="718" s="14" customFormat="1">
      <c r="A718" s="14"/>
      <c r="B718" s="263"/>
      <c r="C718" s="264"/>
      <c r="D718" s="233" t="s">
        <v>357</v>
      </c>
      <c r="E718" s="265" t="s">
        <v>1</v>
      </c>
      <c r="F718" s="266" t="s">
        <v>954</v>
      </c>
      <c r="G718" s="264"/>
      <c r="H718" s="267">
        <v>0.042000000000000003</v>
      </c>
      <c r="I718" s="268"/>
      <c r="J718" s="264"/>
      <c r="K718" s="264"/>
      <c r="L718" s="269"/>
      <c r="M718" s="270"/>
      <c r="N718" s="271"/>
      <c r="O718" s="271"/>
      <c r="P718" s="271"/>
      <c r="Q718" s="271"/>
      <c r="R718" s="271"/>
      <c r="S718" s="271"/>
      <c r="T718" s="27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3" t="s">
        <v>357</v>
      </c>
      <c r="AU718" s="273" t="s">
        <v>90</v>
      </c>
      <c r="AV718" s="14" t="s">
        <v>90</v>
      </c>
      <c r="AW718" s="14" t="s">
        <v>36</v>
      </c>
      <c r="AX718" s="14" t="s">
        <v>81</v>
      </c>
      <c r="AY718" s="273" t="s">
        <v>203</v>
      </c>
    </row>
    <row r="719" s="16" customFormat="1">
      <c r="A719" s="16"/>
      <c r="B719" s="285"/>
      <c r="C719" s="286"/>
      <c r="D719" s="233" t="s">
        <v>357</v>
      </c>
      <c r="E719" s="287" t="s">
        <v>1</v>
      </c>
      <c r="F719" s="288" t="s">
        <v>366</v>
      </c>
      <c r="G719" s="286"/>
      <c r="H719" s="289">
        <v>0.042000000000000003</v>
      </c>
      <c r="I719" s="290"/>
      <c r="J719" s="286"/>
      <c r="K719" s="286"/>
      <c r="L719" s="291"/>
      <c r="M719" s="292"/>
      <c r="N719" s="293"/>
      <c r="O719" s="293"/>
      <c r="P719" s="293"/>
      <c r="Q719" s="293"/>
      <c r="R719" s="293"/>
      <c r="S719" s="293"/>
      <c r="T719" s="294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T719" s="295" t="s">
        <v>357</v>
      </c>
      <c r="AU719" s="295" t="s">
        <v>90</v>
      </c>
      <c r="AV719" s="16" t="s">
        <v>202</v>
      </c>
      <c r="AW719" s="16" t="s">
        <v>36</v>
      </c>
      <c r="AX719" s="16" t="s">
        <v>88</v>
      </c>
      <c r="AY719" s="295" t="s">
        <v>203</v>
      </c>
    </row>
    <row r="720" s="2" customFormat="1" ht="37.8" customHeight="1">
      <c r="A720" s="39"/>
      <c r="B720" s="40"/>
      <c r="C720" s="220" t="s">
        <v>955</v>
      </c>
      <c r="D720" s="220" t="s">
        <v>204</v>
      </c>
      <c r="E720" s="221" t="s">
        <v>956</v>
      </c>
      <c r="F720" s="222" t="s">
        <v>957</v>
      </c>
      <c r="G720" s="223" t="s">
        <v>493</v>
      </c>
      <c r="H720" s="224">
        <v>0.56699999999999995</v>
      </c>
      <c r="I720" s="225"/>
      <c r="J720" s="226">
        <f>ROUND(I720*H720,2)</f>
        <v>0</v>
      </c>
      <c r="K720" s="222" t="s">
        <v>352</v>
      </c>
      <c r="L720" s="45"/>
      <c r="M720" s="227" t="s">
        <v>1</v>
      </c>
      <c r="N720" s="228" t="s">
        <v>46</v>
      </c>
      <c r="O720" s="92"/>
      <c r="P720" s="229">
        <f>O720*H720</f>
        <v>0</v>
      </c>
      <c r="Q720" s="229">
        <v>0.017090000000000001</v>
      </c>
      <c r="R720" s="229">
        <f>Q720*H720</f>
        <v>0.0096900300000000005</v>
      </c>
      <c r="S720" s="229">
        <v>0</v>
      </c>
      <c r="T720" s="23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1" t="s">
        <v>202</v>
      </c>
      <c r="AT720" s="231" t="s">
        <v>204</v>
      </c>
      <c r="AU720" s="231" t="s">
        <v>90</v>
      </c>
      <c r="AY720" s="18" t="s">
        <v>203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8" t="s">
        <v>88</v>
      </c>
      <c r="BK720" s="232">
        <f>ROUND(I720*H720,2)</f>
        <v>0</v>
      </c>
      <c r="BL720" s="18" t="s">
        <v>202</v>
      </c>
      <c r="BM720" s="231" t="s">
        <v>958</v>
      </c>
    </row>
    <row r="721" s="2" customFormat="1">
      <c r="A721" s="39"/>
      <c r="B721" s="40"/>
      <c r="C721" s="41"/>
      <c r="D721" s="233" t="s">
        <v>209</v>
      </c>
      <c r="E721" s="41"/>
      <c r="F721" s="234" t="s">
        <v>959</v>
      </c>
      <c r="G721" s="41"/>
      <c r="H721" s="41"/>
      <c r="I721" s="235"/>
      <c r="J721" s="41"/>
      <c r="K721" s="41"/>
      <c r="L721" s="45"/>
      <c r="M721" s="236"/>
      <c r="N721" s="237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209</v>
      </c>
      <c r="AU721" s="18" t="s">
        <v>90</v>
      </c>
    </row>
    <row r="722" s="2" customFormat="1">
      <c r="A722" s="39"/>
      <c r="B722" s="40"/>
      <c r="C722" s="41"/>
      <c r="D722" s="251" t="s">
        <v>355</v>
      </c>
      <c r="E722" s="41"/>
      <c r="F722" s="252" t="s">
        <v>960</v>
      </c>
      <c r="G722" s="41"/>
      <c r="H722" s="41"/>
      <c r="I722" s="235"/>
      <c r="J722" s="41"/>
      <c r="K722" s="41"/>
      <c r="L722" s="45"/>
      <c r="M722" s="236"/>
      <c r="N722" s="237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355</v>
      </c>
      <c r="AU722" s="18" t="s">
        <v>90</v>
      </c>
    </row>
    <row r="723" s="13" customFormat="1">
      <c r="A723" s="13"/>
      <c r="B723" s="253"/>
      <c r="C723" s="254"/>
      <c r="D723" s="233" t="s">
        <v>357</v>
      </c>
      <c r="E723" s="255" t="s">
        <v>1</v>
      </c>
      <c r="F723" s="256" t="s">
        <v>924</v>
      </c>
      <c r="G723" s="254"/>
      <c r="H723" s="255" t="s">
        <v>1</v>
      </c>
      <c r="I723" s="257"/>
      <c r="J723" s="254"/>
      <c r="K723" s="254"/>
      <c r="L723" s="258"/>
      <c r="M723" s="259"/>
      <c r="N723" s="260"/>
      <c r="O723" s="260"/>
      <c r="P723" s="260"/>
      <c r="Q723" s="260"/>
      <c r="R723" s="260"/>
      <c r="S723" s="260"/>
      <c r="T723" s="26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2" t="s">
        <v>357</v>
      </c>
      <c r="AU723" s="262" t="s">
        <v>90</v>
      </c>
      <c r="AV723" s="13" t="s">
        <v>88</v>
      </c>
      <c r="AW723" s="13" t="s">
        <v>36</v>
      </c>
      <c r="AX723" s="13" t="s">
        <v>81</v>
      </c>
      <c r="AY723" s="262" t="s">
        <v>203</v>
      </c>
    </row>
    <row r="724" s="14" customFormat="1">
      <c r="A724" s="14"/>
      <c r="B724" s="263"/>
      <c r="C724" s="264"/>
      <c r="D724" s="233" t="s">
        <v>357</v>
      </c>
      <c r="E724" s="265" t="s">
        <v>1</v>
      </c>
      <c r="F724" s="266" t="s">
        <v>961</v>
      </c>
      <c r="G724" s="264"/>
      <c r="H724" s="267">
        <v>0.071999999999999995</v>
      </c>
      <c r="I724" s="268"/>
      <c r="J724" s="264"/>
      <c r="K724" s="264"/>
      <c r="L724" s="269"/>
      <c r="M724" s="270"/>
      <c r="N724" s="271"/>
      <c r="O724" s="271"/>
      <c r="P724" s="271"/>
      <c r="Q724" s="271"/>
      <c r="R724" s="271"/>
      <c r="S724" s="271"/>
      <c r="T724" s="27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3" t="s">
        <v>357</v>
      </c>
      <c r="AU724" s="273" t="s">
        <v>90</v>
      </c>
      <c r="AV724" s="14" t="s">
        <v>90</v>
      </c>
      <c r="AW724" s="14" t="s">
        <v>36</v>
      </c>
      <c r="AX724" s="14" t="s">
        <v>81</v>
      </c>
      <c r="AY724" s="273" t="s">
        <v>203</v>
      </c>
    </row>
    <row r="725" s="13" customFormat="1">
      <c r="A725" s="13"/>
      <c r="B725" s="253"/>
      <c r="C725" s="254"/>
      <c r="D725" s="233" t="s">
        <v>357</v>
      </c>
      <c r="E725" s="255" t="s">
        <v>1</v>
      </c>
      <c r="F725" s="256" t="s">
        <v>926</v>
      </c>
      <c r="G725" s="254"/>
      <c r="H725" s="255" t="s">
        <v>1</v>
      </c>
      <c r="I725" s="257"/>
      <c r="J725" s="254"/>
      <c r="K725" s="254"/>
      <c r="L725" s="258"/>
      <c r="M725" s="259"/>
      <c r="N725" s="260"/>
      <c r="O725" s="260"/>
      <c r="P725" s="260"/>
      <c r="Q725" s="260"/>
      <c r="R725" s="260"/>
      <c r="S725" s="260"/>
      <c r="T725" s="26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2" t="s">
        <v>357</v>
      </c>
      <c r="AU725" s="262" t="s">
        <v>90</v>
      </c>
      <c r="AV725" s="13" t="s">
        <v>88</v>
      </c>
      <c r="AW725" s="13" t="s">
        <v>36</v>
      </c>
      <c r="AX725" s="13" t="s">
        <v>81</v>
      </c>
      <c r="AY725" s="262" t="s">
        <v>203</v>
      </c>
    </row>
    <row r="726" s="14" customFormat="1">
      <c r="A726" s="14"/>
      <c r="B726" s="263"/>
      <c r="C726" s="264"/>
      <c r="D726" s="233" t="s">
        <v>357</v>
      </c>
      <c r="E726" s="265" t="s">
        <v>1</v>
      </c>
      <c r="F726" s="266" t="s">
        <v>962</v>
      </c>
      <c r="G726" s="264"/>
      <c r="H726" s="267">
        <v>0.495</v>
      </c>
      <c r="I726" s="268"/>
      <c r="J726" s="264"/>
      <c r="K726" s="264"/>
      <c r="L726" s="269"/>
      <c r="M726" s="270"/>
      <c r="N726" s="271"/>
      <c r="O726" s="271"/>
      <c r="P726" s="271"/>
      <c r="Q726" s="271"/>
      <c r="R726" s="271"/>
      <c r="S726" s="271"/>
      <c r="T726" s="27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3" t="s">
        <v>357</v>
      </c>
      <c r="AU726" s="273" t="s">
        <v>90</v>
      </c>
      <c r="AV726" s="14" t="s">
        <v>90</v>
      </c>
      <c r="AW726" s="14" t="s">
        <v>36</v>
      </c>
      <c r="AX726" s="14" t="s">
        <v>81</v>
      </c>
      <c r="AY726" s="273" t="s">
        <v>203</v>
      </c>
    </row>
    <row r="727" s="16" customFormat="1">
      <c r="A727" s="16"/>
      <c r="B727" s="285"/>
      <c r="C727" s="286"/>
      <c r="D727" s="233" t="s">
        <v>357</v>
      </c>
      <c r="E727" s="287" t="s">
        <v>1</v>
      </c>
      <c r="F727" s="288" t="s">
        <v>366</v>
      </c>
      <c r="G727" s="286"/>
      <c r="H727" s="289">
        <v>0.56699999999999995</v>
      </c>
      <c r="I727" s="290"/>
      <c r="J727" s="286"/>
      <c r="K727" s="286"/>
      <c r="L727" s="291"/>
      <c r="M727" s="292"/>
      <c r="N727" s="293"/>
      <c r="O727" s="293"/>
      <c r="P727" s="293"/>
      <c r="Q727" s="293"/>
      <c r="R727" s="293"/>
      <c r="S727" s="293"/>
      <c r="T727" s="294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T727" s="295" t="s">
        <v>357</v>
      </c>
      <c r="AU727" s="295" t="s">
        <v>90</v>
      </c>
      <c r="AV727" s="16" t="s">
        <v>202</v>
      </c>
      <c r="AW727" s="16" t="s">
        <v>36</v>
      </c>
      <c r="AX727" s="16" t="s">
        <v>88</v>
      </c>
      <c r="AY727" s="295" t="s">
        <v>203</v>
      </c>
    </row>
    <row r="728" s="2" customFormat="1" ht="21.75" customHeight="1">
      <c r="A728" s="39"/>
      <c r="B728" s="40"/>
      <c r="C728" s="296" t="s">
        <v>963</v>
      </c>
      <c r="D728" s="296" t="s">
        <v>553</v>
      </c>
      <c r="E728" s="297" t="s">
        <v>964</v>
      </c>
      <c r="F728" s="298" t="s">
        <v>965</v>
      </c>
      <c r="G728" s="299" t="s">
        <v>493</v>
      </c>
      <c r="H728" s="300">
        <v>0.078</v>
      </c>
      <c r="I728" s="301"/>
      <c r="J728" s="302">
        <f>ROUND(I728*H728,2)</f>
        <v>0</v>
      </c>
      <c r="K728" s="298" t="s">
        <v>352</v>
      </c>
      <c r="L728" s="303"/>
      <c r="M728" s="304" t="s">
        <v>1</v>
      </c>
      <c r="N728" s="305" t="s">
        <v>46</v>
      </c>
      <c r="O728" s="92"/>
      <c r="P728" s="229">
        <f>O728*H728</f>
        <v>0</v>
      </c>
      <c r="Q728" s="229">
        <v>1</v>
      </c>
      <c r="R728" s="229">
        <f>Q728*H728</f>
        <v>0.078</v>
      </c>
      <c r="S728" s="229">
        <v>0</v>
      </c>
      <c r="T728" s="23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1" t="s">
        <v>239</v>
      </c>
      <c r="AT728" s="231" t="s">
        <v>553</v>
      </c>
      <c r="AU728" s="231" t="s">
        <v>90</v>
      </c>
      <c r="AY728" s="18" t="s">
        <v>203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8" t="s">
        <v>88</v>
      </c>
      <c r="BK728" s="232">
        <f>ROUND(I728*H728,2)</f>
        <v>0</v>
      </c>
      <c r="BL728" s="18" t="s">
        <v>202</v>
      </c>
      <c r="BM728" s="231" t="s">
        <v>966</v>
      </c>
    </row>
    <row r="729" s="2" customFormat="1">
      <c r="A729" s="39"/>
      <c r="B729" s="40"/>
      <c r="C729" s="41"/>
      <c r="D729" s="233" t="s">
        <v>209</v>
      </c>
      <c r="E729" s="41"/>
      <c r="F729" s="234" t="s">
        <v>965</v>
      </c>
      <c r="G729" s="41"/>
      <c r="H729" s="41"/>
      <c r="I729" s="235"/>
      <c r="J729" s="41"/>
      <c r="K729" s="41"/>
      <c r="L729" s="45"/>
      <c r="M729" s="236"/>
      <c r="N729" s="237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209</v>
      </c>
      <c r="AU729" s="18" t="s">
        <v>90</v>
      </c>
    </row>
    <row r="730" s="14" customFormat="1">
      <c r="A730" s="14"/>
      <c r="B730" s="263"/>
      <c r="C730" s="264"/>
      <c r="D730" s="233" t="s">
        <v>357</v>
      </c>
      <c r="E730" s="265" t="s">
        <v>1</v>
      </c>
      <c r="F730" s="266" t="s">
        <v>967</v>
      </c>
      <c r="G730" s="264"/>
      <c r="H730" s="267">
        <v>0.078</v>
      </c>
      <c r="I730" s="268"/>
      <c r="J730" s="264"/>
      <c r="K730" s="264"/>
      <c r="L730" s="269"/>
      <c r="M730" s="270"/>
      <c r="N730" s="271"/>
      <c r="O730" s="271"/>
      <c r="P730" s="271"/>
      <c r="Q730" s="271"/>
      <c r="R730" s="271"/>
      <c r="S730" s="271"/>
      <c r="T730" s="27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73" t="s">
        <v>357</v>
      </c>
      <c r="AU730" s="273" t="s">
        <v>90</v>
      </c>
      <c r="AV730" s="14" t="s">
        <v>90</v>
      </c>
      <c r="AW730" s="14" t="s">
        <v>36</v>
      </c>
      <c r="AX730" s="14" t="s">
        <v>81</v>
      </c>
      <c r="AY730" s="273" t="s">
        <v>203</v>
      </c>
    </row>
    <row r="731" s="16" customFormat="1">
      <c r="A731" s="16"/>
      <c r="B731" s="285"/>
      <c r="C731" s="286"/>
      <c r="D731" s="233" t="s">
        <v>357</v>
      </c>
      <c r="E731" s="287" t="s">
        <v>1</v>
      </c>
      <c r="F731" s="288" t="s">
        <v>366</v>
      </c>
      <c r="G731" s="286"/>
      <c r="H731" s="289">
        <v>0.078</v>
      </c>
      <c r="I731" s="290"/>
      <c r="J731" s="286"/>
      <c r="K731" s="286"/>
      <c r="L731" s="291"/>
      <c r="M731" s="292"/>
      <c r="N731" s="293"/>
      <c r="O731" s="293"/>
      <c r="P731" s="293"/>
      <c r="Q731" s="293"/>
      <c r="R731" s="293"/>
      <c r="S731" s="293"/>
      <c r="T731" s="294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T731" s="295" t="s">
        <v>357</v>
      </c>
      <c r="AU731" s="295" t="s">
        <v>90</v>
      </c>
      <c r="AV731" s="16" t="s">
        <v>202</v>
      </c>
      <c r="AW731" s="16" t="s">
        <v>36</v>
      </c>
      <c r="AX731" s="16" t="s">
        <v>88</v>
      </c>
      <c r="AY731" s="295" t="s">
        <v>203</v>
      </c>
    </row>
    <row r="732" s="2" customFormat="1" ht="21.75" customHeight="1">
      <c r="A732" s="39"/>
      <c r="B732" s="40"/>
      <c r="C732" s="296" t="s">
        <v>968</v>
      </c>
      <c r="D732" s="296" t="s">
        <v>553</v>
      </c>
      <c r="E732" s="297" t="s">
        <v>969</v>
      </c>
      <c r="F732" s="298" t="s">
        <v>970</v>
      </c>
      <c r="G732" s="299" t="s">
        <v>493</v>
      </c>
      <c r="H732" s="300">
        <v>0.53500000000000003</v>
      </c>
      <c r="I732" s="301"/>
      <c r="J732" s="302">
        <f>ROUND(I732*H732,2)</f>
        <v>0</v>
      </c>
      <c r="K732" s="298" t="s">
        <v>352</v>
      </c>
      <c r="L732" s="303"/>
      <c r="M732" s="304" t="s">
        <v>1</v>
      </c>
      <c r="N732" s="305" t="s">
        <v>46</v>
      </c>
      <c r="O732" s="92"/>
      <c r="P732" s="229">
        <f>O732*H732</f>
        <v>0</v>
      </c>
      <c r="Q732" s="229">
        <v>1</v>
      </c>
      <c r="R732" s="229">
        <f>Q732*H732</f>
        <v>0.53500000000000003</v>
      </c>
      <c r="S732" s="229">
        <v>0</v>
      </c>
      <c r="T732" s="23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1" t="s">
        <v>239</v>
      </c>
      <c r="AT732" s="231" t="s">
        <v>553</v>
      </c>
      <c r="AU732" s="231" t="s">
        <v>90</v>
      </c>
      <c r="AY732" s="18" t="s">
        <v>203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18" t="s">
        <v>88</v>
      </c>
      <c r="BK732" s="232">
        <f>ROUND(I732*H732,2)</f>
        <v>0</v>
      </c>
      <c r="BL732" s="18" t="s">
        <v>202</v>
      </c>
      <c r="BM732" s="231" t="s">
        <v>971</v>
      </c>
    </row>
    <row r="733" s="2" customFormat="1">
      <c r="A733" s="39"/>
      <c r="B733" s="40"/>
      <c r="C733" s="41"/>
      <c r="D733" s="233" t="s">
        <v>209</v>
      </c>
      <c r="E733" s="41"/>
      <c r="F733" s="234" t="s">
        <v>970</v>
      </c>
      <c r="G733" s="41"/>
      <c r="H733" s="41"/>
      <c r="I733" s="235"/>
      <c r="J733" s="41"/>
      <c r="K733" s="41"/>
      <c r="L733" s="45"/>
      <c r="M733" s="236"/>
      <c r="N733" s="237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209</v>
      </c>
      <c r="AU733" s="18" t="s">
        <v>90</v>
      </c>
    </row>
    <row r="734" s="14" customFormat="1">
      <c r="A734" s="14"/>
      <c r="B734" s="263"/>
      <c r="C734" s="264"/>
      <c r="D734" s="233" t="s">
        <v>357</v>
      </c>
      <c r="E734" s="265" t="s">
        <v>1</v>
      </c>
      <c r="F734" s="266" t="s">
        <v>972</v>
      </c>
      <c r="G734" s="264"/>
      <c r="H734" s="267">
        <v>0.53500000000000003</v>
      </c>
      <c r="I734" s="268"/>
      <c r="J734" s="264"/>
      <c r="K734" s="264"/>
      <c r="L734" s="269"/>
      <c r="M734" s="270"/>
      <c r="N734" s="271"/>
      <c r="O734" s="271"/>
      <c r="P734" s="271"/>
      <c r="Q734" s="271"/>
      <c r="R734" s="271"/>
      <c r="S734" s="271"/>
      <c r="T734" s="27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3" t="s">
        <v>357</v>
      </c>
      <c r="AU734" s="273" t="s">
        <v>90</v>
      </c>
      <c r="AV734" s="14" t="s">
        <v>90</v>
      </c>
      <c r="AW734" s="14" t="s">
        <v>36</v>
      </c>
      <c r="AX734" s="14" t="s">
        <v>81</v>
      </c>
      <c r="AY734" s="273" t="s">
        <v>203</v>
      </c>
    </row>
    <row r="735" s="16" customFormat="1">
      <c r="A735" s="16"/>
      <c r="B735" s="285"/>
      <c r="C735" s="286"/>
      <c r="D735" s="233" t="s">
        <v>357</v>
      </c>
      <c r="E735" s="287" t="s">
        <v>1</v>
      </c>
      <c r="F735" s="288" t="s">
        <v>366</v>
      </c>
      <c r="G735" s="286"/>
      <c r="H735" s="289">
        <v>0.53500000000000003</v>
      </c>
      <c r="I735" s="290"/>
      <c r="J735" s="286"/>
      <c r="K735" s="286"/>
      <c r="L735" s="291"/>
      <c r="M735" s="292"/>
      <c r="N735" s="293"/>
      <c r="O735" s="293"/>
      <c r="P735" s="293"/>
      <c r="Q735" s="293"/>
      <c r="R735" s="293"/>
      <c r="S735" s="293"/>
      <c r="T735" s="294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T735" s="295" t="s">
        <v>357</v>
      </c>
      <c r="AU735" s="295" t="s">
        <v>90</v>
      </c>
      <c r="AV735" s="16" t="s">
        <v>202</v>
      </c>
      <c r="AW735" s="16" t="s">
        <v>36</v>
      </c>
      <c r="AX735" s="16" t="s">
        <v>88</v>
      </c>
      <c r="AY735" s="295" t="s">
        <v>203</v>
      </c>
    </row>
    <row r="736" s="2" customFormat="1" ht="24.15" customHeight="1">
      <c r="A736" s="39"/>
      <c r="B736" s="40"/>
      <c r="C736" s="220" t="s">
        <v>973</v>
      </c>
      <c r="D736" s="220" t="s">
        <v>204</v>
      </c>
      <c r="E736" s="221" t="s">
        <v>974</v>
      </c>
      <c r="F736" s="222" t="s">
        <v>975</v>
      </c>
      <c r="G736" s="223" t="s">
        <v>415</v>
      </c>
      <c r="H736" s="224">
        <v>5</v>
      </c>
      <c r="I736" s="225"/>
      <c r="J736" s="226">
        <f>ROUND(I736*H736,2)</f>
        <v>0</v>
      </c>
      <c r="K736" s="222" t="s">
        <v>352</v>
      </c>
      <c r="L736" s="45"/>
      <c r="M736" s="227" t="s">
        <v>1</v>
      </c>
      <c r="N736" s="228" t="s">
        <v>46</v>
      </c>
      <c r="O736" s="92"/>
      <c r="P736" s="229">
        <f>O736*H736</f>
        <v>0</v>
      </c>
      <c r="Q736" s="229">
        <v>0.00025999999999999998</v>
      </c>
      <c r="R736" s="229">
        <f>Q736*H736</f>
        <v>0.0012999999999999999</v>
      </c>
      <c r="S736" s="229">
        <v>0</v>
      </c>
      <c r="T736" s="23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1" t="s">
        <v>202</v>
      </c>
      <c r="AT736" s="231" t="s">
        <v>204</v>
      </c>
      <c r="AU736" s="231" t="s">
        <v>90</v>
      </c>
      <c r="AY736" s="18" t="s">
        <v>203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18" t="s">
        <v>88</v>
      </c>
      <c r="BK736" s="232">
        <f>ROUND(I736*H736,2)</f>
        <v>0</v>
      </c>
      <c r="BL736" s="18" t="s">
        <v>202</v>
      </c>
      <c r="BM736" s="231" t="s">
        <v>976</v>
      </c>
    </row>
    <row r="737" s="2" customFormat="1">
      <c r="A737" s="39"/>
      <c r="B737" s="40"/>
      <c r="C737" s="41"/>
      <c r="D737" s="233" t="s">
        <v>209</v>
      </c>
      <c r="E737" s="41"/>
      <c r="F737" s="234" t="s">
        <v>977</v>
      </c>
      <c r="G737" s="41"/>
      <c r="H737" s="41"/>
      <c r="I737" s="235"/>
      <c r="J737" s="41"/>
      <c r="K737" s="41"/>
      <c r="L737" s="45"/>
      <c r="M737" s="236"/>
      <c r="N737" s="237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209</v>
      </c>
      <c r="AU737" s="18" t="s">
        <v>90</v>
      </c>
    </row>
    <row r="738" s="2" customFormat="1">
      <c r="A738" s="39"/>
      <c r="B738" s="40"/>
      <c r="C738" s="41"/>
      <c r="D738" s="251" t="s">
        <v>355</v>
      </c>
      <c r="E738" s="41"/>
      <c r="F738" s="252" t="s">
        <v>978</v>
      </c>
      <c r="G738" s="41"/>
      <c r="H738" s="41"/>
      <c r="I738" s="235"/>
      <c r="J738" s="41"/>
      <c r="K738" s="41"/>
      <c r="L738" s="45"/>
      <c r="M738" s="236"/>
      <c r="N738" s="237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355</v>
      </c>
      <c r="AU738" s="18" t="s">
        <v>90</v>
      </c>
    </row>
    <row r="739" s="13" customFormat="1">
      <c r="A739" s="13"/>
      <c r="B739" s="253"/>
      <c r="C739" s="254"/>
      <c r="D739" s="233" t="s">
        <v>357</v>
      </c>
      <c r="E739" s="255" t="s">
        <v>1</v>
      </c>
      <c r="F739" s="256" t="s">
        <v>876</v>
      </c>
      <c r="G739" s="254"/>
      <c r="H739" s="255" t="s">
        <v>1</v>
      </c>
      <c r="I739" s="257"/>
      <c r="J739" s="254"/>
      <c r="K739" s="254"/>
      <c r="L739" s="258"/>
      <c r="M739" s="259"/>
      <c r="N739" s="260"/>
      <c r="O739" s="260"/>
      <c r="P739" s="260"/>
      <c r="Q739" s="260"/>
      <c r="R739" s="260"/>
      <c r="S739" s="260"/>
      <c r="T739" s="26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2" t="s">
        <v>357</v>
      </c>
      <c r="AU739" s="262" t="s">
        <v>90</v>
      </c>
      <c r="AV739" s="13" t="s">
        <v>88</v>
      </c>
      <c r="AW739" s="13" t="s">
        <v>36</v>
      </c>
      <c r="AX739" s="13" t="s">
        <v>81</v>
      </c>
      <c r="AY739" s="262" t="s">
        <v>203</v>
      </c>
    </row>
    <row r="740" s="14" customFormat="1">
      <c r="A740" s="14"/>
      <c r="B740" s="263"/>
      <c r="C740" s="264"/>
      <c r="D740" s="233" t="s">
        <v>357</v>
      </c>
      <c r="E740" s="265" t="s">
        <v>1</v>
      </c>
      <c r="F740" s="266" t="s">
        <v>979</v>
      </c>
      <c r="G740" s="264"/>
      <c r="H740" s="267">
        <v>5</v>
      </c>
      <c r="I740" s="268"/>
      <c r="J740" s="264"/>
      <c r="K740" s="264"/>
      <c r="L740" s="269"/>
      <c r="M740" s="270"/>
      <c r="N740" s="271"/>
      <c r="O740" s="271"/>
      <c r="P740" s="271"/>
      <c r="Q740" s="271"/>
      <c r="R740" s="271"/>
      <c r="S740" s="271"/>
      <c r="T740" s="27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73" t="s">
        <v>357</v>
      </c>
      <c r="AU740" s="273" t="s">
        <v>90</v>
      </c>
      <c r="AV740" s="14" t="s">
        <v>90</v>
      </c>
      <c r="AW740" s="14" t="s">
        <v>36</v>
      </c>
      <c r="AX740" s="14" t="s">
        <v>81</v>
      </c>
      <c r="AY740" s="273" t="s">
        <v>203</v>
      </c>
    </row>
    <row r="741" s="16" customFormat="1">
      <c r="A741" s="16"/>
      <c r="B741" s="285"/>
      <c r="C741" s="286"/>
      <c r="D741" s="233" t="s">
        <v>357</v>
      </c>
      <c r="E741" s="287" t="s">
        <v>1</v>
      </c>
      <c r="F741" s="288" t="s">
        <v>366</v>
      </c>
      <c r="G741" s="286"/>
      <c r="H741" s="289">
        <v>5</v>
      </c>
      <c r="I741" s="290"/>
      <c r="J741" s="286"/>
      <c r="K741" s="286"/>
      <c r="L741" s="291"/>
      <c r="M741" s="292"/>
      <c r="N741" s="293"/>
      <c r="O741" s="293"/>
      <c r="P741" s="293"/>
      <c r="Q741" s="293"/>
      <c r="R741" s="293"/>
      <c r="S741" s="293"/>
      <c r="T741" s="294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T741" s="295" t="s">
        <v>357</v>
      </c>
      <c r="AU741" s="295" t="s">
        <v>90</v>
      </c>
      <c r="AV741" s="16" t="s">
        <v>202</v>
      </c>
      <c r="AW741" s="16" t="s">
        <v>36</v>
      </c>
      <c r="AX741" s="16" t="s">
        <v>88</v>
      </c>
      <c r="AY741" s="295" t="s">
        <v>203</v>
      </c>
    </row>
    <row r="742" s="2" customFormat="1" ht="24.15" customHeight="1">
      <c r="A742" s="39"/>
      <c r="B742" s="40"/>
      <c r="C742" s="220" t="s">
        <v>980</v>
      </c>
      <c r="D742" s="220" t="s">
        <v>204</v>
      </c>
      <c r="E742" s="221" t="s">
        <v>981</v>
      </c>
      <c r="F742" s="222" t="s">
        <v>982</v>
      </c>
      <c r="G742" s="223" t="s">
        <v>415</v>
      </c>
      <c r="H742" s="224">
        <v>21</v>
      </c>
      <c r="I742" s="225"/>
      <c r="J742" s="226">
        <f>ROUND(I742*H742,2)</f>
        <v>0</v>
      </c>
      <c r="K742" s="222" t="s">
        <v>352</v>
      </c>
      <c r="L742" s="45"/>
      <c r="M742" s="227" t="s">
        <v>1</v>
      </c>
      <c r="N742" s="228" t="s">
        <v>46</v>
      </c>
      <c r="O742" s="92"/>
      <c r="P742" s="229">
        <f>O742*H742</f>
        <v>0</v>
      </c>
      <c r="Q742" s="229">
        <v>0.00038000000000000002</v>
      </c>
      <c r="R742" s="229">
        <f>Q742*H742</f>
        <v>0.007980000000000001</v>
      </c>
      <c r="S742" s="229">
        <v>0</v>
      </c>
      <c r="T742" s="23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1" t="s">
        <v>202</v>
      </c>
      <c r="AT742" s="231" t="s">
        <v>204</v>
      </c>
      <c r="AU742" s="231" t="s">
        <v>90</v>
      </c>
      <c r="AY742" s="18" t="s">
        <v>203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18" t="s">
        <v>88</v>
      </c>
      <c r="BK742" s="232">
        <f>ROUND(I742*H742,2)</f>
        <v>0</v>
      </c>
      <c r="BL742" s="18" t="s">
        <v>202</v>
      </c>
      <c r="BM742" s="231" t="s">
        <v>983</v>
      </c>
    </row>
    <row r="743" s="2" customFormat="1">
      <c r="A743" s="39"/>
      <c r="B743" s="40"/>
      <c r="C743" s="41"/>
      <c r="D743" s="233" t="s">
        <v>209</v>
      </c>
      <c r="E743" s="41"/>
      <c r="F743" s="234" t="s">
        <v>984</v>
      </c>
      <c r="G743" s="41"/>
      <c r="H743" s="41"/>
      <c r="I743" s="235"/>
      <c r="J743" s="41"/>
      <c r="K743" s="41"/>
      <c r="L743" s="45"/>
      <c r="M743" s="236"/>
      <c r="N743" s="237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209</v>
      </c>
      <c r="AU743" s="18" t="s">
        <v>90</v>
      </c>
    </row>
    <row r="744" s="2" customFormat="1">
      <c r="A744" s="39"/>
      <c r="B744" s="40"/>
      <c r="C744" s="41"/>
      <c r="D744" s="251" t="s">
        <v>355</v>
      </c>
      <c r="E744" s="41"/>
      <c r="F744" s="252" t="s">
        <v>985</v>
      </c>
      <c r="G744" s="41"/>
      <c r="H744" s="41"/>
      <c r="I744" s="235"/>
      <c r="J744" s="41"/>
      <c r="K744" s="41"/>
      <c r="L744" s="45"/>
      <c r="M744" s="236"/>
      <c r="N744" s="237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355</v>
      </c>
      <c r="AU744" s="18" t="s">
        <v>90</v>
      </c>
    </row>
    <row r="745" s="13" customFormat="1">
      <c r="A745" s="13"/>
      <c r="B745" s="253"/>
      <c r="C745" s="254"/>
      <c r="D745" s="233" t="s">
        <v>357</v>
      </c>
      <c r="E745" s="255" t="s">
        <v>1</v>
      </c>
      <c r="F745" s="256" t="s">
        <v>890</v>
      </c>
      <c r="G745" s="254"/>
      <c r="H745" s="255" t="s">
        <v>1</v>
      </c>
      <c r="I745" s="257"/>
      <c r="J745" s="254"/>
      <c r="K745" s="254"/>
      <c r="L745" s="258"/>
      <c r="M745" s="259"/>
      <c r="N745" s="260"/>
      <c r="O745" s="260"/>
      <c r="P745" s="260"/>
      <c r="Q745" s="260"/>
      <c r="R745" s="260"/>
      <c r="S745" s="260"/>
      <c r="T745" s="261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2" t="s">
        <v>357</v>
      </c>
      <c r="AU745" s="262" t="s">
        <v>90</v>
      </c>
      <c r="AV745" s="13" t="s">
        <v>88</v>
      </c>
      <c r="AW745" s="13" t="s">
        <v>36</v>
      </c>
      <c r="AX745" s="13" t="s">
        <v>81</v>
      </c>
      <c r="AY745" s="262" t="s">
        <v>203</v>
      </c>
    </row>
    <row r="746" s="14" customFormat="1">
      <c r="A746" s="14"/>
      <c r="B746" s="263"/>
      <c r="C746" s="264"/>
      <c r="D746" s="233" t="s">
        <v>357</v>
      </c>
      <c r="E746" s="265" t="s">
        <v>1</v>
      </c>
      <c r="F746" s="266" t="s">
        <v>986</v>
      </c>
      <c r="G746" s="264"/>
      <c r="H746" s="267">
        <v>6</v>
      </c>
      <c r="I746" s="268"/>
      <c r="J746" s="264"/>
      <c r="K746" s="264"/>
      <c r="L746" s="269"/>
      <c r="M746" s="270"/>
      <c r="N746" s="271"/>
      <c r="O746" s="271"/>
      <c r="P746" s="271"/>
      <c r="Q746" s="271"/>
      <c r="R746" s="271"/>
      <c r="S746" s="271"/>
      <c r="T746" s="27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73" t="s">
        <v>357</v>
      </c>
      <c r="AU746" s="273" t="s">
        <v>90</v>
      </c>
      <c r="AV746" s="14" t="s">
        <v>90</v>
      </c>
      <c r="AW746" s="14" t="s">
        <v>36</v>
      </c>
      <c r="AX746" s="14" t="s">
        <v>81</v>
      </c>
      <c r="AY746" s="273" t="s">
        <v>203</v>
      </c>
    </row>
    <row r="747" s="13" customFormat="1">
      <c r="A747" s="13"/>
      <c r="B747" s="253"/>
      <c r="C747" s="254"/>
      <c r="D747" s="233" t="s">
        <v>357</v>
      </c>
      <c r="E747" s="255" t="s">
        <v>1</v>
      </c>
      <c r="F747" s="256" t="s">
        <v>880</v>
      </c>
      <c r="G747" s="254"/>
      <c r="H747" s="255" t="s">
        <v>1</v>
      </c>
      <c r="I747" s="257"/>
      <c r="J747" s="254"/>
      <c r="K747" s="254"/>
      <c r="L747" s="258"/>
      <c r="M747" s="259"/>
      <c r="N747" s="260"/>
      <c r="O747" s="260"/>
      <c r="P747" s="260"/>
      <c r="Q747" s="260"/>
      <c r="R747" s="260"/>
      <c r="S747" s="260"/>
      <c r="T747" s="26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2" t="s">
        <v>357</v>
      </c>
      <c r="AU747" s="262" t="s">
        <v>90</v>
      </c>
      <c r="AV747" s="13" t="s">
        <v>88</v>
      </c>
      <c r="AW747" s="13" t="s">
        <v>36</v>
      </c>
      <c r="AX747" s="13" t="s">
        <v>81</v>
      </c>
      <c r="AY747" s="262" t="s">
        <v>203</v>
      </c>
    </row>
    <row r="748" s="14" customFormat="1">
      <c r="A748" s="14"/>
      <c r="B748" s="263"/>
      <c r="C748" s="264"/>
      <c r="D748" s="233" t="s">
        <v>357</v>
      </c>
      <c r="E748" s="265" t="s">
        <v>1</v>
      </c>
      <c r="F748" s="266" t="s">
        <v>987</v>
      </c>
      <c r="G748" s="264"/>
      <c r="H748" s="267">
        <v>11.25</v>
      </c>
      <c r="I748" s="268"/>
      <c r="J748" s="264"/>
      <c r="K748" s="264"/>
      <c r="L748" s="269"/>
      <c r="M748" s="270"/>
      <c r="N748" s="271"/>
      <c r="O748" s="271"/>
      <c r="P748" s="271"/>
      <c r="Q748" s="271"/>
      <c r="R748" s="271"/>
      <c r="S748" s="271"/>
      <c r="T748" s="27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73" t="s">
        <v>357</v>
      </c>
      <c r="AU748" s="273" t="s">
        <v>90</v>
      </c>
      <c r="AV748" s="14" t="s">
        <v>90</v>
      </c>
      <c r="AW748" s="14" t="s">
        <v>36</v>
      </c>
      <c r="AX748" s="14" t="s">
        <v>81</v>
      </c>
      <c r="AY748" s="273" t="s">
        <v>203</v>
      </c>
    </row>
    <row r="749" s="13" customFormat="1">
      <c r="A749" s="13"/>
      <c r="B749" s="253"/>
      <c r="C749" s="254"/>
      <c r="D749" s="233" t="s">
        <v>357</v>
      </c>
      <c r="E749" s="255" t="s">
        <v>1</v>
      </c>
      <c r="F749" s="256" t="s">
        <v>900</v>
      </c>
      <c r="G749" s="254"/>
      <c r="H749" s="255" t="s">
        <v>1</v>
      </c>
      <c r="I749" s="257"/>
      <c r="J749" s="254"/>
      <c r="K749" s="254"/>
      <c r="L749" s="258"/>
      <c r="M749" s="259"/>
      <c r="N749" s="260"/>
      <c r="O749" s="260"/>
      <c r="P749" s="260"/>
      <c r="Q749" s="260"/>
      <c r="R749" s="260"/>
      <c r="S749" s="260"/>
      <c r="T749" s="26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2" t="s">
        <v>357</v>
      </c>
      <c r="AU749" s="262" t="s">
        <v>90</v>
      </c>
      <c r="AV749" s="13" t="s">
        <v>88</v>
      </c>
      <c r="AW749" s="13" t="s">
        <v>36</v>
      </c>
      <c r="AX749" s="13" t="s">
        <v>81</v>
      </c>
      <c r="AY749" s="262" t="s">
        <v>203</v>
      </c>
    </row>
    <row r="750" s="14" customFormat="1">
      <c r="A750" s="14"/>
      <c r="B750" s="263"/>
      <c r="C750" s="264"/>
      <c r="D750" s="233" t="s">
        <v>357</v>
      </c>
      <c r="E750" s="265" t="s">
        <v>1</v>
      </c>
      <c r="F750" s="266" t="s">
        <v>988</v>
      </c>
      <c r="G750" s="264"/>
      <c r="H750" s="267">
        <v>1.75</v>
      </c>
      <c r="I750" s="268"/>
      <c r="J750" s="264"/>
      <c r="K750" s="264"/>
      <c r="L750" s="269"/>
      <c r="M750" s="270"/>
      <c r="N750" s="271"/>
      <c r="O750" s="271"/>
      <c r="P750" s="271"/>
      <c r="Q750" s="271"/>
      <c r="R750" s="271"/>
      <c r="S750" s="271"/>
      <c r="T750" s="27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3" t="s">
        <v>357</v>
      </c>
      <c r="AU750" s="273" t="s">
        <v>90</v>
      </c>
      <c r="AV750" s="14" t="s">
        <v>90</v>
      </c>
      <c r="AW750" s="14" t="s">
        <v>36</v>
      </c>
      <c r="AX750" s="14" t="s">
        <v>81</v>
      </c>
      <c r="AY750" s="273" t="s">
        <v>203</v>
      </c>
    </row>
    <row r="751" s="13" customFormat="1">
      <c r="A751" s="13"/>
      <c r="B751" s="253"/>
      <c r="C751" s="254"/>
      <c r="D751" s="233" t="s">
        <v>357</v>
      </c>
      <c r="E751" s="255" t="s">
        <v>1</v>
      </c>
      <c r="F751" s="256" t="s">
        <v>868</v>
      </c>
      <c r="G751" s="254"/>
      <c r="H751" s="255" t="s">
        <v>1</v>
      </c>
      <c r="I751" s="257"/>
      <c r="J751" s="254"/>
      <c r="K751" s="254"/>
      <c r="L751" s="258"/>
      <c r="M751" s="259"/>
      <c r="N751" s="260"/>
      <c r="O751" s="260"/>
      <c r="P751" s="260"/>
      <c r="Q751" s="260"/>
      <c r="R751" s="260"/>
      <c r="S751" s="260"/>
      <c r="T751" s="26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2" t="s">
        <v>357</v>
      </c>
      <c r="AU751" s="262" t="s">
        <v>90</v>
      </c>
      <c r="AV751" s="13" t="s">
        <v>88</v>
      </c>
      <c r="AW751" s="13" t="s">
        <v>36</v>
      </c>
      <c r="AX751" s="13" t="s">
        <v>81</v>
      </c>
      <c r="AY751" s="262" t="s">
        <v>203</v>
      </c>
    </row>
    <row r="752" s="14" customFormat="1">
      <c r="A752" s="14"/>
      <c r="B752" s="263"/>
      <c r="C752" s="264"/>
      <c r="D752" s="233" t="s">
        <v>357</v>
      </c>
      <c r="E752" s="265" t="s">
        <v>1</v>
      </c>
      <c r="F752" s="266" t="s">
        <v>989</v>
      </c>
      <c r="G752" s="264"/>
      <c r="H752" s="267">
        <v>2</v>
      </c>
      <c r="I752" s="268"/>
      <c r="J752" s="264"/>
      <c r="K752" s="264"/>
      <c r="L752" s="269"/>
      <c r="M752" s="270"/>
      <c r="N752" s="271"/>
      <c r="O752" s="271"/>
      <c r="P752" s="271"/>
      <c r="Q752" s="271"/>
      <c r="R752" s="271"/>
      <c r="S752" s="271"/>
      <c r="T752" s="27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3" t="s">
        <v>357</v>
      </c>
      <c r="AU752" s="273" t="s">
        <v>90</v>
      </c>
      <c r="AV752" s="14" t="s">
        <v>90</v>
      </c>
      <c r="AW752" s="14" t="s">
        <v>36</v>
      </c>
      <c r="AX752" s="14" t="s">
        <v>81</v>
      </c>
      <c r="AY752" s="273" t="s">
        <v>203</v>
      </c>
    </row>
    <row r="753" s="16" customFormat="1">
      <c r="A753" s="16"/>
      <c r="B753" s="285"/>
      <c r="C753" s="286"/>
      <c r="D753" s="233" t="s">
        <v>357</v>
      </c>
      <c r="E753" s="287" t="s">
        <v>1</v>
      </c>
      <c r="F753" s="288" t="s">
        <v>366</v>
      </c>
      <c r="G753" s="286"/>
      <c r="H753" s="289">
        <v>21</v>
      </c>
      <c r="I753" s="290"/>
      <c r="J753" s="286"/>
      <c r="K753" s="286"/>
      <c r="L753" s="291"/>
      <c r="M753" s="292"/>
      <c r="N753" s="293"/>
      <c r="O753" s="293"/>
      <c r="P753" s="293"/>
      <c r="Q753" s="293"/>
      <c r="R753" s="293"/>
      <c r="S753" s="293"/>
      <c r="T753" s="294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95" t="s">
        <v>357</v>
      </c>
      <c r="AU753" s="295" t="s">
        <v>90</v>
      </c>
      <c r="AV753" s="16" t="s">
        <v>202</v>
      </c>
      <c r="AW753" s="16" t="s">
        <v>36</v>
      </c>
      <c r="AX753" s="16" t="s">
        <v>88</v>
      </c>
      <c r="AY753" s="295" t="s">
        <v>203</v>
      </c>
    </row>
    <row r="754" s="2" customFormat="1" ht="24.15" customHeight="1">
      <c r="A754" s="39"/>
      <c r="B754" s="40"/>
      <c r="C754" s="220" t="s">
        <v>990</v>
      </c>
      <c r="D754" s="220" t="s">
        <v>204</v>
      </c>
      <c r="E754" s="221" t="s">
        <v>991</v>
      </c>
      <c r="F754" s="222" t="s">
        <v>992</v>
      </c>
      <c r="G754" s="223" t="s">
        <v>415</v>
      </c>
      <c r="H754" s="224">
        <v>182.5</v>
      </c>
      <c r="I754" s="225"/>
      <c r="J754" s="226">
        <f>ROUND(I754*H754,2)</f>
        <v>0</v>
      </c>
      <c r="K754" s="222" t="s">
        <v>352</v>
      </c>
      <c r="L754" s="45"/>
      <c r="M754" s="227" t="s">
        <v>1</v>
      </c>
      <c r="N754" s="228" t="s">
        <v>46</v>
      </c>
      <c r="O754" s="92"/>
      <c r="P754" s="229">
        <f>O754*H754</f>
        <v>0</v>
      </c>
      <c r="Q754" s="229">
        <v>0.00019000000000000001</v>
      </c>
      <c r="R754" s="229">
        <f>Q754*H754</f>
        <v>0.034675000000000004</v>
      </c>
      <c r="S754" s="229">
        <v>0</v>
      </c>
      <c r="T754" s="23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1" t="s">
        <v>202</v>
      </c>
      <c r="AT754" s="231" t="s">
        <v>204</v>
      </c>
      <c r="AU754" s="231" t="s">
        <v>90</v>
      </c>
      <c r="AY754" s="18" t="s">
        <v>203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8" t="s">
        <v>88</v>
      </c>
      <c r="BK754" s="232">
        <f>ROUND(I754*H754,2)</f>
        <v>0</v>
      </c>
      <c r="BL754" s="18" t="s">
        <v>202</v>
      </c>
      <c r="BM754" s="231" t="s">
        <v>993</v>
      </c>
    </row>
    <row r="755" s="2" customFormat="1">
      <c r="A755" s="39"/>
      <c r="B755" s="40"/>
      <c r="C755" s="41"/>
      <c r="D755" s="233" t="s">
        <v>209</v>
      </c>
      <c r="E755" s="41"/>
      <c r="F755" s="234" t="s">
        <v>994</v>
      </c>
      <c r="G755" s="41"/>
      <c r="H755" s="41"/>
      <c r="I755" s="235"/>
      <c r="J755" s="41"/>
      <c r="K755" s="41"/>
      <c r="L755" s="45"/>
      <c r="M755" s="236"/>
      <c r="N755" s="237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209</v>
      </c>
      <c r="AU755" s="18" t="s">
        <v>90</v>
      </c>
    </row>
    <row r="756" s="2" customFormat="1">
      <c r="A756" s="39"/>
      <c r="B756" s="40"/>
      <c r="C756" s="41"/>
      <c r="D756" s="251" t="s">
        <v>355</v>
      </c>
      <c r="E756" s="41"/>
      <c r="F756" s="252" t="s">
        <v>995</v>
      </c>
      <c r="G756" s="41"/>
      <c r="H756" s="41"/>
      <c r="I756" s="235"/>
      <c r="J756" s="41"/>
      <c r="K756" s="41"/>
      <c r="L756" s="45"/>
      <c r="M756" s="236"/>
      <c r="N756" s="237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355</v>
      </c>
      <c r="AU756" s="18" t="s">
        <v>90</v>
      </c>
    </row>
    <row r="757" s="13" customFormat="1">
      <c r="A757" s="13"/>
      <c r="B757" s="253"/>
      <c r="C757" s="254"/>
      <c r="D757" s="233" t="s">
        <v>357</v>
      </c>
      <c r="E757" s="255" t="s">
        <v>1</v>
      </c>
      <c r="F757" s="256" t="s">
        <v>890</v>
      </c>
      <c r="G757" s="254"/>
      <c r="H757" s="255" t="s">
        <v>1</v>
      </c>
      <c r="I757" s="257"/>
      <c r="J757" s="254"/>
      <c r="K757" s="254"/>
      <c r="L757" s="258"/>
      <c r="M757" s="259"/>
      <c r="N757" s="260"/>
      <c r="O757" s="260"/>
      <c r="P757" s="260"/>
      <c r="Q757" s="260"/>
      <c r="R757" s="260"/>
      <c r="S757" s="260"/>
      <c r="T757" s="26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2" t="s">
        <v>357</v>
      </c>
      <c r="AU757" s="262" t="s">
        <v>90</v>
      </c>
      <c r="AV757" s="13" t="s">
        <v>88</v>
      </c>
      <c r="AW757" s="13" t="s">
        <v>36</v>
      </c>
      <c r="AX757" s="13" t="s">
        <v>81</v>
      </c>
      <c r="AY757" s="262" t="s">
        <v>203</v>
      </c>
    </row>
    <row r="758" s="14" customFormat="1">
      <c r="A758" s="14"/>
      <c r="B758" s="263"/>
      <c r="C758" s="264"/>
      <c r="D758" s="233" t="s">
        <v>357</v>
      </c>
      <c r="E758" s="265" t="s">
        <v>1</v>
      </c>
      <c r="F758" s="266" t="s">
        <v>986</v>
      </c>
      <c r="G758" s="264"/>
      <c r="H758" s="267">
        <v>6</v>
      </c>
      <c r="I758" s="268"/>
      <c r="J758" s="264"/>
      <c r="K758" s="264"/>
      <c r="L758" s="269"/>
      <c r="M758" s="270"/>
      <c r="N758" s="271"/>
      <c r="O758" s="271"/>
      <c r="P758" s="271"/>
      <c r="Q758" s="271"/>
      <c r="R758" s="271"/>
      <c r="S758" s="271"/>
      <c r="T758" s="27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73" t="s">
        <v>357</v>
      </c>
      <c r="AU758" s="273" t="s">
        <v>90</v>
      </c>
      <c r="AV758" s="14" t="s">
        <v>90</v>
      </c>
      <c r="AW758" s="14" t="s">
        <v>36</v>
      </c>
      <c r="AX758" s="14" t="s">
        <v>81</v>
      </c>
      <c r="AY758" s="273" t="s">
        <v>203</v>
      </c>
    </row>
    <row r="759" s="13" customFormat="1">
      <c r="A759" s="13"/>
      <c r="B759" s="253"/>
      <c r="C759" s="254"/>
      <c r="D759" s="233" t="s">
        <v>357</v>
      </c>
      <c r="E759" s="255" t="s">
        <v>1</v>
      </c>
      <c r="F759" s="256" t="s">
        <v>880</v>
      </c>
      <c r="G759" s="254"/>
      <c r="H759" s="255" t="s">
        <v>1</v>
      </c>
      <c r="I759" s="257"/>
      <c r="J759" s="254"/>
      <c r="K759" s="254"/>
      <c r="L759" s="258"/>
      <c r="M759" s="259"/>
      <c r="N759" s="260"/>
      <c r="O759" s="260"/>
      <c r="P759" s="260"/>
      <c r="Q759" s="260"/>
      <c r="R759" s="260"/>
      <c r="S759" s="260"/>
      <c r="T759" s="26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62" t="s">
        <v>357</v>
      </c>
      <c r="AU759" s="262" t="s">
        <v>90</v>
      </c>
      <c r="AV759" s="13" t="s">
        <v>88</v>
      </c>
      <c r="AW759" s="13" t="s">
        <v>36</v>
      </c>
      <c r="AX759" s="13" t="s">
        <v>81</v>
      </c>
      <c r="AY759" s="262" t="s">
        <v>203</v>
      </c>
    </row>
    <row r="760" s="14" customFormat="1">
      <c r="A760" s="14"/>
      <c r="B760" s="263"/>
      <c r="C760" s="264"/>
      <c r="D760" s="233" t="s">
        <v>357</v>
      </c>
      <c r="E760" s="265" t="s">
        <v>1</v>
      </c>
      <c r="F760" s="266" t="s">
        <v>987</v>
      </c>
      <c r="G760" s="264"/>
      <c r="H760" s="267">
        <v>11.25</v>
      </c>
      <c r="I760" s="268"/>
      <c r="J760" s="264"/>
      <c r="K760" s="264"/>
      <c r="L760" s="269"/>
      <c r="M760" s="270"/>
      <c r="N760" s="271"/>
      <c r="O760" s="271"/>
      <c r="P760" s="271"/>
      <c r="Q760" s="271"/>
      <c r="R760" s="271"/>
      <c r="S760" s="271"/>
      <c r="T760" s="27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73" t="s">
        <v>357</v>
      </c>
      <c r="AU760" s="273" t="s">
        <v>90</v>
      </c>
      <c r="AV760" s="14" t="s">
        <v>90</v>
      </c>
      <c r="AW760" s="14" t="s">
        <v>36</v>
      </c>
      <c r="AX760" s="14" t="s">
        <v>81</v>
      </c>
      <c r="AY760" s="273" t="s">
        <v>203</v>
      </c>
    </row>
    <row r="761" s="13" customFormat="1">
      <c r="A761" s="13"/>
      <c r="B761" s="253"/>
      <c r="C761" s="254"/>
      <c r="D761" s="233" t="s">
        <v>357</v>
      </c>
      <c r="E761" s="255" t="s">
        <v>1</v>
      </c>
      <c r="F761" s="256" t="s">
        <v>900</v>
      </c>
      <c r="G761" s="254"/>
      <c r="H761" s="255" t="s">
        <v>1</v>
      </c>
      <c r="I761" s="257"/>
      <c r="J761" s="254"/>
      <c r="K761" s="254"/>
      <c r="L761" s="258"/>
      <c r="M761" s="259"/>
      <c r="N761" s="260"/>
      <c r="O761" s="260"/>
      <c r="P761" s="260"/>
      <c r="Q761" s="260"/>
      <c r="R761" s="260"/>
      <c r="S761" s="260"/>
      <c r="T761" s="26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62" t="s">
        <v>357</v>
      </c>
      <c r="AU761" s="262" t="s">
        <v>90</v>
      </c>
      <c r="AV761" s="13" t="s">
        <v>88</v>
      </c>
      <c r="AW761" s="13" t="s">
        <v>36</v>
      </c>
      <c r="AX761" s="13" t="s">
        <v>81</v>
      </c>
      <c r="AY761" s="262" t="s">
        <v>203</v>
      </c>
    </row>
    <row r="762" s="14" customFormat="1">
      <c r="A762" s="14"/>
      <c r="B762" s="263"/>
      <c r="C762" s="264"/>
      <c r="D762" s="233" t="s">
        <v>357</v>
      </c>
      <c r="E762" s="265" t="s">
        <v>1</v>
      </c>
      <c r="F762" s="266" t="s">
        <v>988</v>
      </c>
      <c r="G762" s="264"/>
      <c r="H762" s="267">
        <v>1.75</v>
      </c>
      <c r="I762" s="268"/>
      <c r="J762" s="264"/>
      <c r="K762" s="264"/>
      <c r="L762" s="269"/>
      <c r="M762" s="270"/>
      <c r="N762" s="271"/>
      <c r="O762" s="271"/>
      <c r="P762" s="271"/>
      <c r="Q762" s="271"/>
      <c r="R762" s="271"/>
      <c r="S762" s="271"/>
      <c r="T762" s="27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3" t="s">
        <v>357</v>
      </c>
      <c r="AU762" s="273" t="s">
        <v>90</v>
      </c>
      <c r="AV762" s="14" t="s">
        <v>90</v>
      </c>
      <c r="AW762" s="14" t="s">
        <v>36</v>
      </c>
      <c r="AX762" s="14" t="s">
        <v>81</v>
      </c>
      <c r="AY762" s="273" t="s">
        <v>203</v>
      </c>
    </row>
    <row r="763" s="13" customFormat="1">
      <c r="A763" s="13"/>
      <c r="B763" s="253"/>
      <c r="C763" s="254"/>
      <c r="D763" s="233" t="s">
        <v>357</v>
      </c>
      <c r="E763" s="255" t="s">
        <v>1</v>
      </c>
      <c r="F763" s="256" t="s">
        <v>917</v>
      </c>
      <c r="G763" s="254"/>
      <c r="H763" s="255" t="s">
        <v>1</v>
      </c>
      <c r="I763" s="257"/>
      <c r="J763" s="254"/>
      <c r="K763" s="254"/>
      <c r="L763" s="258"/>
      <c r="M763" s="259"/>
      <c r="N763" s="260"/>
      <c r="O763" s="260"/>
      <c r="P763" s="260"/>
      <c r="Q763" s="260"/>
      <c r="R763" s="260"/>
      <c r="S763" s="260"/>
      <c r="T763" s="261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2" t="s">
        <v>357</v>
      </c>
      <c r="AU763" s="262" t="s">
        <v>90</v>
      </c>
      <c r="AV763" s="13" t="s">
        <v>88</v>
      </c>
      <c r="AW763" s="13" t="s">
        <v>36</v>
      </c>
      <c r="AX763" s="13" t="s">
        <v>81</v>
      </c>
      <c r="AY763" s="262" t="s">
        <v>203</v>
      </c>
    </row>
    <row r="764" s="14" customFormat="1">
      <c r="A764" s="14"/>
      <c r="B764" s="263"/>
      <c r="C764" s="264"/>
      <c r="D764" s="233" t="s">
        <v>357</v>
      </c>
      <c r="E764" s="265" t="s">
        <v>1</v>
      </c>
      <c r="F764" s="266" t="s">
        <v>996</v>
      </c>
      <c r="G764" s="264"/>
      <c r="H764" s="267">
        <v>7.5</v>
      </c>
      <c r="I764" s="268"/>
      <c r="J764" s="264"/>
      <c r="K764" s="264"/>
      <c r="L764" s="269"/>
      <c r="M764" s="270"/>
      <c r="N764" s="271"/>
      <c r="O764" s="271"/>
      <c r="P764" s="271"/>
      <c r="Q764" s="271"/>
      <c r="R764" s="271"/>
      <c r="S764" s="271"/>
      <c r="T764" s="27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73" t="s">
        <v>357</v>
      </c>
      <c r="AU764" s="273" t="s">
        <v>90</v>
      </c>
      <c r="AV764" s="14" t="s">
        <v>90</v>
      </c>
      <c r="AW764" s="14" t="s">
        <v>36</v>
      </c>
      <c r="AX764" s="14" t="s">
        <v>81</v>
      </c>
      <c r="AY764" s="273" t="s">
        <v>203</v>
      </c>
    </row>
    <row r="765" s="13" customFormat="1">
      <c r="A765" s="13"/>
      <c r="B765" s="253"/>
      <c r="C765" s="254"/>
      <c r="D765" s="233" t="s">
        <v>357</v>
      </c>
      <c r="E765" s="255" t="s">
        <v>1</v>
      </c>
      <c r="F765" s="256" t="s">
        <v>997</v>
      </c>
      <c r="G765" s="254"/>
      <c r="H765" s="255" t="s">
        <v>1</v>
      </c>
      <c r="I765" s="257"/>
      <c r="J765" s="254"/>
      <c r="K765" s="254"/>
      <c r="L765" s="258"/>
      <c r="M765" s="259"/>
      <c r="N765" s="260"/>
      <c r="O765" s="260"/>
      <c r="P765" s="260"/>
      <c r="Q765" s="260"/>
      <c r="R765" s="260"/>
      <c r="S765" s="260"/>
      <c r="T765" s="261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2" t="s">
        <v>357</v>
      </c>
      <c r="AU765" s="262" t="s">
        <v>90</v>
      </c>
      <c r="AV765" s="13" t="s">
        <v>88</v>
      </c>
      <c r="AW765" s="13" t="s">
        <v>36</v>
      </c>
      <c r="AX765" s="13" t="s">
        <v>81</v>
      </c>
      <c r="AY765" s="262" t="s">
        <v>203</v>
      </c>
    </row>
    <row r="766" s="13" customFormat="1">
      <c r="A766" s="13"/>
      <c r="B766" s="253"/>
      <c r="C766" s="254"/>
      <c r="D766" s="233" t="s">
        <v>357</v>
      </c>
      <c r="E766" s="255" t="s">
        <v>1</v>
      </c>
      <c r="F766" s="256" t="s">
        <v>816</v>
      </c>
      <c r="G766" s="254"/>
      <c r="H766" s="255" t="s">
        <v>1</v>
      </c>
      <c r="I766" s="257"/>
      <c r="J766" s="254"/>
      <c r="K766" s="254"/>
      <c r="L766" s="258"/>
      <c r="M766" s="259"/>
      <c r="N766" s="260"/>
      <c r="O766" s="260"/>
      <c r="P766" s="260"/>
      <c r="Q766" s="260"/>
      <c r="R766" s="260"/>
      <c r="S766" s="260"/>
      <c r="T766" s="26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2" t="s">
        <v>357</v>
      </c>
      <c r="AU766" s="262" t="s">
        <v>90</v>
      </c>
      <c r="AV766" s="13" t="s">
        <v>88</v>
      </c>
      <c r="AW766" s="13" t="s">
        <v>36</v>
      </c>
      <c r="AX766" s="13" t="s">
        <v>81</v>
      </c>
      <c r="AY766" s="262" t="s">
        <v>203</v>
      </c>
    </row>
    <row r="767" s="14" customFormat="1">
      <c r="A767" s="14"/>
      <c r="B767" s="263"/>
      <c r="C767" s="264"/>
      <c r="D767" s="233" t="s">
        <v>357</v>
      </c>
      <c r="E767" s="265" t="s">
        <v>1</v>
      </c>
      <c r="F767" s="266" t="s">
        <v>998</v>
      </c>
      <c r="G767" s="264"/>
      <c r="H767" s="267">
        <v>156</v>
      </c>
      <c r="I767" s="268"/>
      <c r="J767" s="264"/>
      <c r="K767" s="264"/>
      <c r="L767" s="269"/>
      <c r="M767" s="270"/>
      <c r="N767" s="271"/>
      <c r="O767" s="271"/>
      <c r="P767" s="271"/>
      <c r="Q767" s="271"/>
      <c r="R767" s="271"/>
      <c r="S767" s="271"/>
      <c r="T767" s="27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73" t="s">
        <v>357</v>
      </c>
      <c r="AU767" s="273" t="s">
        <v>90</v>
      </c>
      <c r="AV767" s="14" t="s">
        <v>90</v>
      </c>
      <c r="AW767" s="14" t="s">
        <v>36</v>
      </c>
      <c r="AX767" s="14" t="s">
        <v>81</v>
      </c>
      <c r="AY767" s="273" t="s">
        <v>203</v>
      </c>
    </row>
    <row r="768" s="16" customFormat="1">
      <c r="A768" s="16"/>
      <c r="B768" s="285"/>
      <c r="C768" s="286"/>
      <c r="D768" s="233" t="s">
        <v>357</v>
      </c>
      <c r="E768" s="287" t="s">
        <v>1</v>
      </c>
      <c r="F768" s="288" t="s">
        <v>366</v>
      </c>
      <c r="G768" s="286"/>
      <c r="H768" s="289">
        <v>182.5</v>
      </c>
      <c r="I768" s="290"/>
      <c r="J768" s="286"/>
      <c r="K768" s="286"/>
      <c r="L768" s="291"/>
      <c r="M768" s="292"/>
      <c r="N768" s="293"/>
      <c r="O768" s="293"/>
      <c r="P768" s="293"/>
      <c r="Q768" s="293"/>
      <c r="R768" s="293"/>
      <c r="S768" s="293"/>
      <c r="T768" s="294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95" t="s">
        <v>357</v>
      </c>
      <c r="AU768" s="295" t="s">
        <v>90</v>
      </c>
      <c r="AV768" s="16" t="s">
        <v>202</v>
      </c>
      <c r="AW768" s="16" t="s">
        <v>36</v>
      </c>
      <c r="AX768" s="16" t="s">
        <v>88</v>
      </c>
      <c r="AY768" s="295" t="s">
        <v>203</v>
      </c>
    </row>
    <row r="769" s="2" customFormat="1" ht="24.15" customHeight="1">
      <c r="A769" s="39"/>
      <c r="B769" s="40"/>
      <c r="C769" s="220" t="s">
        <v>999</v>
      </c>
      <c r="D769" s="220" t="s">
        <v>204</v>
      </c>
      <c r="E769" s="221" t="s">
        <v>1000</v>
      </c>
      <c r="F769" s="222" t="s">
        <v>1001</v>
      </c>
      <c r="G769" s="223" t="s">
        <v>290</v>
      </c>
      <c r="H769" s="224">
        <v>43.552999999999997</v>
      </c>
      <c r="I769" s="225"/>
      <c r="J769" s="226">
        <f>ROUND(I769*H769,2)</f>
        <v>0</v>
      </c>
      <c r="K769" s="222" t="s">
        <v>352</v>
      </c>
      <c r="L769" s="45"/>
      <c r="M769" s="227" t="s">
        <v>1</v>
      </c>
      <c r="N769" s="228" t="s">
        <v>46</v>
      </c>
      <c r="O769" s="92"/>
      <c r="P769" s="229">
        <f>O769*H769</f>
        <v>0</v>
      </c>
      <c r="Q769" s="229">
        <v>0.094479999999999995</v>
      </c>
      <c r="R769" s="229">
        <f>Q769*H769</f>
        <v>4.1148874399999995</v>
      </c>
      <c r="S769" s="229">
        <v>0</v>
      </c>
      <c r="T769" s="23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31" t="s">
        <v>202</v>
      </c>
      <c r="AT769" s="231" t="s">
        <v>204</v>
      </c>
      <c r="AU769" s="231" t="s">
        <v>90</v>
      </c>
      <c r="AY769" s="18" t="s">
        <v>203</v>
      </c>
      <c r="BE769" s="232">
        <f>IF(N769="základní",J769,0)</f>
        <v>0</v>
      </c>
      <c r="BF769" s="232">
        <f>IF(N769="snížená",J769,0)</f>
        <v>0</v>
      </c>
      <c r="BG769" s="232">
        <f>IF(N769="zákl. přenesená",J769,0)</f>
        <v>0</v>
      </c>
      <c r="BH769" s="232">
        <f>IF(N769="sníž. přenesená",J769,0)</f>
        <v>0</v>
      </c>
      <c r="BI769" s="232">
        <f>IF(N769="nulová",J769,0)</f>
        <v>0</v>
      </c>
      <c r="BJ769" s="18" t="s">
        <v>88</v>
      </c>
      <c r="BK769" s="232">
        <f>ROUND(I769*H769,2)</f>
        <v>0</v>
      </c>
      <c r="BL769" s="18" t="s">
        <v>202</v>
      </c>
      <c r="BM769" s="231" t="s">
        <v>1002</v>
      </c>
    </row>
    <row r="770" s="2" customFormat="1">
      <c r="A770" s="39"/>
      <c r="B770" s="40"/>
      <c r="C770" s="41"/>
      <c r="D770" s="233" t="s">
        <v>209</v>
      </c>
      <c r="E770" s="41"/>
      <c r="F770" s="234" t="s">
        <v>1003</v>
      </c>
      <c r="G770" s="41"/>
      <c r="H770" s="41"/>
      <c r="I770" s="235"/>
      <c r="J770" s="41"/>
      <c r="K770" s="41"/>
      <c r="L770" s="45"/>
      <c r="M770" s="236"/>
      <c r="N770" s="237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209</v>
      </c>
      <c r="AU770" s="18" t="s">
        <v>90</v>
      </c>
    </row>
    <row r="771" s="2" customFormat="1">
      <c r="A771" s="39"/>
      <c r="B771" s="40"/>
      <c r="C771" s="41"/>
      <c r="D771" s="251" t="s">
        <v>355</v>
      </c>
      <c r="E771" s="41"/>
      <c r="F771" s="252" t="s">
        <v>1004</v>
      </c>
      <c r="G771" s="41"/>
      <c r="H771" s="41"/>
      <c r="I771" s="235"/>
      <c r="J771" s="41"/>
      <c r="K771" s="41"/>
      <c r="L771" s="45"/>
      <c r="M771" s="236"/>
      <c r="N771" s="237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355</v>
      </c>
      <c r="AU771" s="18" t="s">
        <v>90</v>
      </c>
    </row>
    <row r="772" s="13" customFormat="1">
      <c r="A772" s="13"/>
      <c r="B772" s="253"/>
      <c r="C772" s="254"/>
      <c r="D772" s="233" t="s">
        <v>357</v>
      </c>
      <c r="E772" s="255" t="s">
        <v>1</v>
      </c>
      <c r="F772" s="256" t="s">
        <v>733</v>
      </c>
      <c r="G772" s="254"/>
      <c r="H772" s="255" t="s">
        <v>1</v>
      </c>
      <c r="I772" s="257"/>
      <c r="J772" s="254"/>
      <c r="K772" s="254"/>
      <c r="L772" s="258"/>
      <c r="M772" s="259"/>
      <c r="N772" s="260"/>
      <c r="O772" s="260"/>
      <c r="P772" s="260"/>
      <c r="Q772" s="260"/>
      <c r="R772" s="260"/>
      <c r="S772" s="260"/>
      <c r="T772" s="26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2" t="s">
        <v>357</v>
      </c>
      <c r="AU772" s="262" t="s">
        <v>90</v>
      </c>
      <c r="AV772" s="13" t="s">
        <v>88</v>
      </c>
      <c r="AW772" s="13" t="s">
        <v>36</v>
      </c>
      <c r="AX772" s="13" t="s">
        <v>81</v>
      </c>
      <c r="AY772" s="262" t="s">
        <v>203</v>
      </c>
    </row>
    <row r="773" s="13" customFormat="1">
      <c r="A773" s="13"/>
      <c r="B773" s="253"/>
      <c r="C773" s="254"/>
      <c r="D773" s="233" t="s">
        <v>357</v>
      </c>
      <c r="E773" s="255" t="s">
        <v>1</v>
      </c>
      <c r="F773" s="256" t="s">
        <v>1005</v>
      </c>
      <c r="G773" s="254"/>
      <c r="H773" s="255" t="s">
        <v>1</v>
      </c>
      <c r="I773" s="257"/>
      <c r="J773" s="254"/>
      <c r="K773" s="254"/>
      <c r="L773" s="258"/>
      <c r="M773" s="259"/>
      <c r="N773" s="260"/>
      <c r="O773" s="260"/>
      <c r="P773" s="260"/>
      <c r="Q773" s="260"/>
      <c r="R773" s="260"/>
      <c r="S773" s="260"/>
      <c r="T773" s="26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2" t="s">
        <v>357</v>
      </c>
      <c r="AU773" s="262" t="s">
        <v>90</v>
      </c>
      <c r="AV773" s="13" t="s">
        <v>88</v>
      </c>
      <c r="AW773" s="13" t="s">
        <v>36</v>
      </c>
      <c r="AX773" s="13" t="s">
        <v>81</v>
      </c>
      <c r="AY773" s="262" t="s">
        <v>203</v>
      </c>
    </row>
    <row r="774" s="14" customFormat="1">
      <c r="A774" s="14"/>
      <c r="B774" s="263"/>
      <c r="C774" s="264"/>
      <c r="D774" s="233" t="s">
        <v>357</v>
      </c>
      <c r="E774" s="265" t="s">
        <v>1</v>
      </c>
      <c r="F774" s="266" t="s">
        <v>1006</v>
      </c>
      <c r="G774" s="264"/>
      <c r="H774" s="267">
        <v>29.218</v>
      </c>
      <c r="I774" s="268"/>
      <c r="J774" s="264"/>
      <c r="K774" s="264"/>
      <c r="L774" s="269"/>
      <c r="M774" s="270"/>
      <c r="N774" s="271"/>
      <c r="O774" s="271"/>
      <c r="P774" s="271"/>
      <c r="Q774" s="271"/>
      <c r="R774" s="271"/>
      <c r="S774" s="271"/>
      <c r="T774" s="27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73" t="s">
        <v>357</v>
      </c>
      <c r="AU774" s="273" t="s">
        <v>90</v>
      </c>
      <c r="AV774" s="14" t="s">
        <v>90</v>
      </c>
      <c r="AW774" s="14" t="s">
        <v>36</v>
      </c>
      <c r="AX774" s="14" t="s">
        <v>81</v>
      </c>
      <c r="AY774" s="273" t="s">
        <v>203</v>
      </c>
    </row>
    <row r="775" s="14" customFormat="1">
      <c r="A775" s="14"/>
      <c r="B775" s="263"/>
      <c r="C775" s="264"/>
      <c r="D775" s="233" t="s">
        <v>357</v>
      </c>
      <c r="E775" s="265" t="s">
        <v>1</v>
      </c>
      <c r="F775" s="266" t="s">
        <v>1007</v>
      </c>
      <c r="G775" s="264"/>
      <c r="H775" s="267">
        <v>-6.4000000000000004</v>
      </c>
      <c r="I775" s="268"/>
      <c r="J775" s="264"/>
      <c r="K775" s="264"/>
      <c r="L775" s="269"/>
      <c r="M775" s="270"/>
      <c r="N775" s="271"/>
      <c r="O775" s="271"/>
      <c r="P775" s="271"/>
      <c r="Q775" s="271"/>
      <c r="R775" s="271"/>
      <c r="S775" s="271"/>
      <c r="T775" s="27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73" t="s">
        <v>357</v>
      </c>
      <c r="AU775" s="273" t="s">
        <v>90</v>
      </c>
      <c r="AV775" s="14" t="s">
        <v>90</v>
      </c>
      <c r="AW775" s="14" t="s">
        <v>36</v>
      </c>
      <c r="AX775" s="14" t="s">
        <v>81</v>
      </c>
      <c r="AY775" s="273" t="s">
        <v>203</v>
      </c>
    </row>
    <row r="776" s="13" customFormat="1">
      <c r="A776" s="13"/>
      <c r="B776" s="253"/>
      <c r="C776" s="254"/>
      <c r="D776" s="233" t="s">
        <v>357</v>
      </c>
      <c r="E776" s="255" t="s">
        <v>1</v>
      </c>
      <c r="F776" s="256" t="s">
        <v>1008</v>
      </c>
      <c r="G776" s="254"/>
      <c r="H776" s="255" t="s">
        <v>1</v>
      </c>
      <c r="I776" s="257"/>
      <c r="J776" s="254"/>
      <c r="K776" s="254"/>
      <c r="L776" s="258"/>
      <c r="M776" s="259"/>
      <c r="N776" s="260"/>
      <c r="O776" s="260"/>
      <c r="P776" s="260"/>
      <c r="Q776" s="260"/>
      <c r="R776" s="260"/>
      <c r="S776" s="260"/>
      <c r="T776" s="26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2" t="s">
        <v>357</v>
      </c>
      <c r="AU776" s="262" t="s">
        <v>90</v>
      </c>
      <c r="AV776" s="13" t="s">
        <v>88</v>
      </c>
      <c r="AW776" s="13" t="s">
        <v>36</v>
      </c>
      <c r="AX776" s="13" t="s">
        <v>81</v>
      </c>
      <c r="AY776" s="262" t="s">
        <v>203</v>
      </c>
    </row>
    <row r="777" s="14" customFormat="1">
      <c r="A777" s="14"/>
      <c r="B777" s="263"/>
      <c r="C777" s="264"/>
      <c r="D777" s="233" t="s">
        <v>357</v>
      </c>
      <c r="E777" s="265" t="s">
        <v>1</v>
      </c>
      <c r="F777" s="266" t="s">
        <v>1009</v>
      </c>
      <c r="G777" s="264"/>
      <c r="H777" s="267">
        <v>20.734999999999999</v>
      </c>
      <c r="I777" s="268"/>
      <c r="J777" s="264"/>
      <c r="K777" s="264"/>
      <c r="L777" s="269"/>
      <c r="M777" s="270"/>
      <c r="N777" s="271"/>
      <c r="O777" s="271"/>
      <c r="P777" s="271"/>
      <c r="Q777" s="271"/>
      <c r="R777" s="271"/>
      <c r="S777" s="271"/>
      <c r="T777" s="27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3" t="s">
        <v>357</v>
      </c>
      <c r="AU777" s="273" t="s">
        <v>90</v>
      </c>
      <c r="AV777" s="14" t="s">
        <v>90</v>
      </c>
      <c r="AW777" s="14" t="s">
        <v>36</v>
      </c>
      <c r="AX777" s="14" t="s">
        <v>81</v>
      </c>
      <c r="AY777" s="273" t="s">
        <v>203</v>
      </c>
    </row>
    <row r="778" s="16" customFormat="1">
      <c r="A778" s="16"/>
      <c r="B778" s="285"/>
      <c r="C778" s="286"/>
      <c r="D778" s="233" t="s">
        <v>357</v>
      </c>
      <c r="E778" s="287" t="s">
        <v>1</v>
      </c>
      <c r="F778" s="288" t="s">
        <v>366</v>
      </c>
      <c r="G778" s="286"/>
      <c r="H778" s="289">
        <v>43.552999999999997</v>
      </c>
      <c r="I778" s="290"/>
      <c r="J778" s="286"/>
      <c r="K778" s="286"/>
      <c r="L778" s="291"/>
      <c r="M778" s="292"/>
      <c r="N778" s="293"/>
      <c r="O778" s="293"/>
      <c r="P778" s="293"/>
      <c r="Q778" s="293"/>
      <c r="R778" s="293"/>
      <c r="S778" s="293"/>
      <c r="T778" s="294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295" t="s">
        <v>357</v>
      </c>
      <c r="AU778" s="295" t="s">
        <v>90</v>
      </c>
      <c r="AV778" s="16" t="s">
        <v>202</v>
      </c>
      <c r="AW778" s="16" t="s">
        <v>36</v>
      </c>
      <c r="AX778" s="16" t="s">
        <v>88</v>
      </c>
      <c r="AY778" s="295" t="s">
        <v>203</v>
      </c>
    </row>
    <row r="779" s="2" customFormat="1" ht="24.15" customHeight="1">
      <c r="A779" s="39"/>
      <c r="B779" s="40"/>
      <c r="C779" s="220" t="s">
        <v>1010</v>
      </c>
      <c r="D779" s="220" t="s">
        <v>204</v>
      </c>
      <c r="E779" s="221" t="s">
        <v>1011</v>
      </c>
      <c r="F779" s="222" t="s">
        <v>1012</v>
      </c>
      <c r="G779" s="223" t="s">
        <v>290</v>
      </c>
      <c r="H779" s="224">
        <v>189.613</v>
      </c>
      <c r="I779" s="225"/>
      <c r="J779" s="226">
        <f>ROUND(I779*H779,2)</f>
        <v>0</v>
      </c>
      <c r="K779" s="222" t="s">
        <v>352</v>
      </c>
      <c r="L779" s="45"/>
      <c r="M779" s="227" t="s">
        <v>1</v>
      </c>
      <c r="N779" s="228" t="s">
        <v>46</v>
      </c>
      <c r="O779" s="92"/>
      <c r="P779" s="229">
        <f>O779*H779</f>
        <v>0</v>
      </c>
      <c r="Q779" s="229">
        <v>0.11396000000000001</v>
      </c>
      <c r="R779" s="229">
        <f>Q779*H779</f>
        <v>21.608297480000001</v>
      </c>
      <c r="S779" s="229">
        <v>0</v>
      </c>
      <c r="T779" s="23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1" t="s">
        <v>202</v>
      </c>
      <c r="AT779" s="231" t="s">
        <v>204</v>
      </c>
      <c r="AU779" s="231" t="s">
        <v>90</v>
      </c>
      <c r="AY779" s="18" t="s">
        <v>203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18" t="s">
        <v>88</v>
      </c>
      <c r="BK779" s="232">
        <f>ROUND(I779*H779,2)</f>
        <v>0</v>
      </c>
      <c r="BL779" s="18" t="s">
        <v>202</v>
      </c>
      <c r="BM779" s="231" t="s">
        <v>1013</v>
      </c>
    </row>
    <row r="780" s="2" customFormat="1">
      <c r="A780" s="39"/>
      <c r="B780" s="40"/>
      <c r="C780" s="41"/>
      <c r="D780" s="233" t="s">
        <v>209</v>
      </c>
      <c r="E780" s="41"/>
      <c r="F780" s="234" t="s">
        <v>1014</v>
      </c>
      <c r="G780" s="41"/>
      <c r="H780" s="41"/>
      <c r="I780" s="235"/>
      <c r="J780" s="41"/>
      <c r="K780" s="41"/>
      <c r="L780" s="45"/>
      <c r="M780" s="236"/>
      <c r="N780" s="237"/>
      <c r="O780" s="92"/>
      <c r="P780" s="92"/>
      <c r="Q780" s="92"/>
      <c r="R780" s="92"/>
      <c r="S780" s="92"/>
      <c r="T780" s="9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T780" s="18" t="s">
        <v>209</v>
      </c>
      <c r="AU780" s="18" t="s">
        <v>90</v>
      </c>
    </row>
    <row r="781" s="2" customFormat="1">
      <c r="A781" s="39"/>
      <c r="B781" s="40"/>
      <c r="C781" s="41"/>
      <c r="D781" s="251" t="s">
        <v>355</v>
      </c>
      <c r="E781" s="41"/>
      <c r="F781" s="252" t="s">
        <v>1015</v>
      </c>
      <c r="G781" s="41"/>
      <c r="H781" s="41"/>
      <c r="I781" s="235"/>
      <c r="J781" s="41"/>
      <c r="K781" s="41"/>
      <c r="L781" s="45"/>
      <c r="M781" s="236"/>
      <c r="N781" s="237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355</v>
      </c>
      <c r="AU781" s="18" t="s">
        <v>90</v>
      </c>
    </row>
    <row r="782" s="13" customFormat="1">
      <c r="A782" s="13"/>
      <c r="B782" s="253"/>
      <c r="C782" s="254"/>
      <c r="D782" s="233" t="s">
        <v>357</v>
      </c>
      <c r="E782" s="255" t="s">
        <v>1</v>
      </c>
      <c r="F782" s="256" t="s">
        <v>733</v>
      </c>
      <c r="G782" s="254"/>
      <c r="H782" s="255" t="s">
        <v>1</v>
      </c>
      <c r="I782" s="257"/>
      <c r="J782" s="254"/>
      <c r="K782" s="254"/>
      <c r="L782" s="258"/>
      <c r="M782" s="259"/>
      <c r="N782" s="260"/>
      <c r="O782" s="260"/>
      <c r="P782" s="260"/>
      <c r="Q782" s="260"/>
      <c r="R782" s="260"/>
      <c r="S782" s="260"/>
      <c r="T782" s="26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2" t="s">
        <v>357</v>
      </c>
      <c r="AU782" s="262" t="s">
        <v>90</v>
      </c>
      <c r="AV782" s="13" t="s">
        <v>88</v>
      </c>
      <c r="AW782" s="13" t="s">
        <v>36</v>
      </c>
      <c r="AX782" s="13" t="s">
        <v>81</v>
      </c>
      <c r="AY782" s="262" t="s">
        <v>203</v>
      </c>
    </row>
    <row r="783" s="13" customFormat="1">
      <c r="A783" s="13"/>
      <c r="B783" s="253"/>
      <c r="C783" s="254"/>
      <c r="D783" s="233" t="s">
        <v>357</v>
      </c>
      <c r="E783" s="255" t="s">
        <v>1</v>
      </c>
      <c r="F783" s="256" t="s">
        <v>1016</v>
      </c>
      <c r="G783" s="254"/>
      <c r="H783" s="255" t="s">
        <v>1</v>
      </c>
      <c r="I783" s="257"/>
      <c r="J783" s="254"/>
      <c r="K783" s="254"/>
      <c r="L783" s="258"/>
      <c r="M783" s="259"/>
      <c r="N783" s="260"/>
      <c r="O783" s="260"/>
      <c r="P783" s="260"/>
      <c r="Q783" s="260"/>
      <c r="R783" s="260"/>
      <c r="S783" s="260"/>
      <c r="T783" s="26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2" t="s">
        <v>357</v>
      </c>
      <c r="AU783" s="262" t="s">
        <v>90</v>
      </c>
      <c r="AV783" s="13" t="s">
        <v>88</v>
      </c>
      <c r="AW783" s="13" t="s">
        <v>36</v>
      </c>
      <c r="AX783" s="13" t="s">
        <v>81</v>
      </c>
      <c r="AY783" s="262" t="s">
        <v>203</v>
      </c>
    </row>
    <row r="784" s="14" customFormat="1">
      <c r="A784" s="14"/>
      <c r="B784" s="263"/>
      <c r="C784" s="264"/>
      <c r="D784" s="233" t="s">
        <v>357</v>
      </c>
      <c r="E784" s="265" t="s">
        <v>1</v>
      </c>
      <c r="F784" s="266" t="s">
        <v>1017</v>
      </c>
      <c r="G784" s="264"/>
      <c r="H784" s="267">
        <v>131.196</v>
      </c>
      <c r="I784" s="268"/>
      <c r="J784" s="264"/>
      <c r="K784" s="264"/>
      <c r="L784" s="269"/>
      <c r="M784" s="270"/>
      <c r="N784" s="271"/>
      <c r="O784" s="271"/>
      <c r="P784" s="271"/>
      <c r="Q784" s="271"/>
      <c r="R784" s="271"/>
      <c r="S784" s="271"/>
      <c r="T784" s="27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73" t="s">
        <v>357</v>
      </c>
      <c r="AU784" s="273" t="s">
        <v>90</v>
      </c>
      <c r="AV784" s="14" t="s">
        <v>90</v>
      </c>
      <c r="AW784" s="14" t="s">
        <v>36</v>
      </c>
      <c r="AX784" s="14" t="s">
        <v>81</v>
      </c>
      <c r="AY784" s="273" t="s">
        <v>203</v>
      </c>
    </row>
    <row r="785" s="14" customFormat="1">
      <c r="A785" s="14"/>
      <c r="B785" s="263"/>
      <c r="C785" s="264"/>
      <c r="D785" s="233" t="s">
        <v>357</v>
      </c>
      <c r="E785" s="265" t="s">
        <v>1</v>
      </c>
      <c r="F785" s="266" t="s">
        <v>1018</v>
      </c>
      <c r="G785" s="264"/>
      <c r="H785" s="267">
        <v>10.179</v>
      </c>
      <c r="I785" s="268"/>
      <c r="J785" s="264"/>
      <c r="K785" s="264"/>
      <c r="L785" s="269"/>
      <c r="M785" s="270"/>
      <c r="N785" s="271"/>
      <c r="O785" s="271"/>
      <c r="P785" s="271"/>
      <c r="Q785" s="271"/>
      <c r="R785" s="271"/>
      <c r="S785" s="271"/>
      <c r="T785" s="27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73" t="s">
        <v>357</v>
      </c>
      <c r="AU785" s="273" t="s">
        <v>90</v>
      </c>
      <c r="AV785" s="14" t="s">
        <v>90</v>
      </c>
      <c r="AW785" s="14" t="s">
        <v>36</v>
      </c>
      <c r="AX785" s="14" t="s">
        <v>81</v>
      </c>
      <c r="AY785" s="273" t="s">
        <v>203</v>
      </c>
    </row>
    <row r="786" s="14" customFormat="1">
      <c r="A786" s="14"/>
      <c r="B786" s="263"/>
      <c r="C786" s="264"/>
      <c r="D786" s="233" t="s">
        <v>357</v>
      </c>
      <c r="E786" s="265" t="s">
        <v>1</v>
      </c>
      <c r="F786" s="266" t="s">
        <v>794</v>
      </c>
      <c r="G786" s="264"/>
      <c r="H786" s="267">
        <v>-3.2000000000000002</v>
      </c>
      <c r="I786" s="268"/>
      <c r="J786" s="264"/>
      <c r="K786" s="264"/>
      <c r="L786" s="269"/>
      <c r="M786" s="270"/>
      <c r="N786" s="271"/>
      <c r="O786" s="271"/>
      <c r="P786" s="271"/>
      <c r="Q786" s="271"/>
      <c r="R786" s="271"/>
      <c r="S786" s="271"/>
      <c r="T786" s="27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3" t="s">
        <v>357</v>
      </c>
      <c r="AU786" s="273" t="s">
        <v>90</v>
      </c>
      <c r="AV786" s="14" t="s">
        <v>90</v>
      </c>
      <c r="AW786" s="14" t="s">
        <v>36</v>
      </c>
      <c r="AX786" s="14" t="s">
        <v>81</v>
      </c>
      <c r="AY786" s="273" t="s">
        <v>203</v>
      </c>
    </row>
    <row r="787" s="14" customFormat="1">
      <c r="A787" s="14"/>
      <c r="B787" s="263"/>
      <c r="C787" s="264"/>
      <c r="D787" s="233" t="s">
        <v>357</v>
      </c>
      <c r="E787" s="265" t="s">
        <v>1</v>
      </c>
      <c r="F787" s="266" t="s">
        <v>1019</v>
      </c>
      <c r="G787" s="264"/>
      <c r="H787" s="267">
        <v>-2.2000000000000002</v>
      </c>
      <c r="I787" s="268"/>
      <c r="J787" s="264"/>
      <c r="K787" s="264"/>
      <c r="L787" s="269"/>
      <c r="M787" s="270"/>
      <c r="N787" s="271"/>
      <c r="O787" s="271"/>
      <c r="P787" s="271"/>
      <c r="Q787" s="271"/>
      <c r="R787" s="271"/>
      <c r="S787" s="271"/>
      <c r="T787" s="27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73" t="s">
        <v>357</v>
      </c>
      <c r="AU787" s="273" t="s">
        <v>90</v>
      </c>
      <c r="AV787" s="14" t="s">
        <v>90</v>
      </c>
      <c r="AW787" s="14" t="s">
        <v>36</v>
      </c>
      <c r="AX787" s="14" t="s">
        <v>81</v>
      </c>
      <c r="AY787" s="273" t="s">
        <v>203</v>
      </c>
    </row>
    <row r="788" s="13" customFormat="1">
      <c r="A788" s="13"/>
      <c r="B788" s="253"/>
      <c r="C788" s="254"/>
      <c r="D788" s="233" t="s">
        <v>357</v>
      </c>
      <c r="E788" s="255" t="s">
        <v>1</v>
      </c>
      <c r="F788" s="256" t="s">
        <v>1020</v>
      </c>
      <c r="G788" s="254"/>
      <c r="H788" s="255" t="s">
        <v>1</v>
      </c>
      <c r="I788" s="257"/>
      <c r="J788" s="254"/>
      <c r="K788" s="254"/>
      <c r="L788" s="258"/>
      <c r="M788" s="259"/>
      <c r="N788" s="260"/>
      <c r="O788" s="260"/>
      <c r="P788" s="260"/>
      <c r="Q788" s="260"/>
      <c r="R788" s="260"/>
      <c r="S788" s="260"/>
      <c r="T788" s="26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2" t="s">
        <v>357</v>
      </c>
      <c r="AU788" s="262" t="s">
        <v>90</v>
      </c>
      <c r="AV788" s="13" t="s">
        <v>88</v>
      </c>
      <c r="AW788" s="13" t="s">
        <v>36</v>
      </c>
      <c r="AX788" s="13" t="s">
        <v>81</v>
      </c>
      <c r="AY788" s="262" t="s">
        <v>203</v>
      </c>
    </row>
    <row r="789" s="14" customFormat="1">
      <c r="A789" s="14"/>
      <c r="B789" s="263"/>
      <c r="C789" s="264"/>
      <c r="D789" s="233" t="s">
        <v>357</v>
      </c>
      <c r="E789" s="265" t="s">
        <v>1</v>
      </c>
      <c r="F789" s="266" t="s">
        <v>1021</v>
      </c>
      <c r="G789" s="264"/>
      <c r="H789" s="267">
        <v>55.268000000000001</v>
      </c>
      <c r="I789" s="268"/>
      <c r="J789" s="264"/>
      <c r="K789" s="264"/>
      <c r="L789" s="269"/>
      <c r="M789" s="270"/>
      <c r="N789" s="271"/>
      <c r="O789" s="271"/>
      <c r="P789" s="271"/>
      <c r="Q789" s="271"/>
      <c r="R789" s="271"/>
      <c r="S789" s="271"/>
      <c r="T789" s="27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73" t="s">
        <v>357</v>
      </c>
      <c r="AU789" s="273" t="s">
        <v>90</v>
      </c>
      <c r="AV789" s="14" t="s">
        <v>90</v>
      </c>
      <c r="AW789" s="14" t="s">
        <v>36</v>
      </c>
      <c r="AX789" s="14" t="s">
        <v>81</v>
      </c>
      <c r="AY789" s="273" t="s">
        <v>203</v>
      </c>
    </row>
    <row r="790" s="14" customFormat="1">
      <c r="A790" s="14"/>
      <c r="B790" s="263"/>
      <c r="C790" s="264"/>
      <c r="D790" s="233" t="s">
        <v>357</v>
      </c>
      <c r="E790" s="265" t="s">
        <v>1</v>
      </c>
      <c r="F790" s="266" t="s">
        <v>1022</v>
      </c>
      <c r="G790" s="264"/>
      <c r="H790" s="267">
        <v>3.77</v>
      </c>
      <c r="I790" s="268"/>
      <c r="J790" s="264"/>
      <c r="K790" s="264"/>
      <c r="L790" s="269"/>
      <c r="M790" s="270"/>
      <c r="N790" s="271"/>
      <c r="O790" s="271"/>
      <c r="P790" s="271"/>
      <c r="Q790" s="271"/>
      <c r="R790" s="271"/>
      <c r="S790" s="271"/>
      <c r="T790" s="27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3" t="s">
        <v>357</v>
      </c>
      <c r="AU790" s="273" t="s">
        <v>90</v>
      </c>
      <c r="AV790" s="14" t="s">
        <v>90</v>
      </c>
      <c r="AW790" s="14" t="s">
        <v>36</v>
      </c>
      <c r="AX790" s="14" t="s">
        <v>81</v>
      </c>
      <c r="AY790" s="273" t="s">
        <v>203</v>
      </c>
    </row>
    <row r="791" s="14" customFormat="1">
      <c r="A791" s="14"/>
      <c r="B791" s="263"/>
      <c r="C791" s="264"/>
      <c r="D791" s="233" t="s">
        <v>357</v>
      </c>
      <c r="E791" s="265" t="s">
        <v>1</v>
      </c>
      <c r="F791" s="266" t="s">
        <v>795</v>
      </c>
      <c r="G791" s="264"/>
      <c r="H791" s="267">
        <v>-5.4000000000000004</v>
      </c>
      <c r="I791" s="268"/>
      <c r="J791" s="264"/>
      <c r="K791" s="264"/>
      <c r="L791" s="269"/>
      <c r="M791" s="270"/>
      <c r="N791" s="271"/>
      <c r="O791" s="271"/>
      <c r="P791" s="271"/>
      <c r="Q791" s="271"/>
      <c r="R791" s="271"/>
      <c r="S791" s="271"/>
      <c r="T791" s="27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73" t="s">
        <v>357</v>
      </c>
      <c r="AU791" s="273" t="s">
        <v>90</v>
      </c>
      <c r="AV791" s="14" t="s">
        <v>90</v>
      </c>
      <c r="AW791" s="14" t="s">
        <v>36</v>
      </c>
      <c r="AX791" s="14" t="s">
        <v>81</v>
      </c>
      <c r="AY791" s="273" t="s">
        <v>203</v>
      </c>
    </row>
    <row r="792" s="16" customFormat="1">
      <c r="A792" s="16"/>
      <c r="B792" s="285"/>
      <c r="C792" s="286"/>
      <c r="D792" s="233" t="s">
        <v>357</v>
      </c>
      <c r="E792" s="287" t="s">
        <v>1</v>
      </c>
      <c r="F792" s="288" t="s">
        <v>366</v>
      </c>
      <c r="G792" s="286"/>
      <c r="H792" s="289">
        <v>189.613</v>
      </c>
      <c r="I792" s="290"/>
      <c r="J792" s="286"/>
      <c r="K792" s="286"/>
      <c r="L792" s="291"/>
      <c r="M792" s="292"/>
      <c r="N792" s="293"/>
      <c r="O792" s="293"/>
      <c r="P792" s="293"/>
      <c r="Q792" s="293"/>
      <c r="R792" s="293"/>
      <c r="S792" s="293"/>
      <c r="T792" s="294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95" t="s">
        <v>357</v>
      </c>
      <c r="AU792" s="295" t="s">
        <v>90</v>
      </c>
      <c r="AV792" s="16" t="s">
        <v>202</v>
      </c>
      <c r="AW792" s="16" t="s">
        <v>36</v>
      </c>
      <c r="AX792" s="16" t="s">
        <v>88</v>
      </c>
      <c r="AY792" s="295" t="s">
        <v>203</v>
      </c>
    </row>
    <row r="793" s="2" customFormat="1" ht="24.15" customHeight="1">
      <c r="A793" s="39"/>
      <c r="B793" s="40"/>
      <c r="C793" s="220" t="s">
        <v>1023</v>
      </c>
      <c r="D793" s="220" t="s">
        <v>204</v>
      </c>
      <c r="E793" s="221" t="s">
        <v>1024</v>
      </c>
      <c r="F793" s="222" t="s">
        <v>1025</v>
      </c>
      <c r="G793" s="223" t="s">
        <v>415</v>
      </c>
      <c r="H793" s="224">
        <v>66.409999999999997</v>
      </c>
      <c r="I793" s="225"/>
      <c r="J793" s="226">
        <f>ROUND(I793*H793,2)</f>
        <v>0</v>
      </c>
      <c r="K793" s="222" t="s">
        <v>352</v>
      </c>
      <c r="L793" s="45"/>
      <c r="M793" s="227" t="s">
        <v>1</v>
      </c>
      <c r="N793" s="228" t="s">
        <v>46</v>
      </c>
      <c r="O793" s="92"/>
      <c r="P793" s="229">
        <f>O793*H793</f>
        <v>0</v>
      </c>
      <c r="Q793" s="229">
        <v>0.00012</v>
      </c>
      <c r="R793" s="229">
        <f>Q793*H793</f>
        <v>0.0079691999999999992</v>
      </c>
      <c r="S793" s="229">
        <v>0</v>
      </c>
      <c r="T793" s="23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1" t="s">
        <v>202</v>
      </c>
      <c r="AT793" s="231" t="s">
        <v>204</v>
      </c>
      <c r="AU793" s="231" t="s">
        <v>90</v>
      </c>
      <c r="AY793" s="18" t="s">
        <v>203</v>
      </c>
      <c r="BE793" s="232">
        <f>IF(N793="základní",J793,0)</f>
        <v>0</v>
      </c>
      <c r="BF793" s="232">
        <f>IF(N793="snížená",J793,0)</f>
        <v>0</v>
      </c>
      <c r="BG793" s="232">
        <f>IF(N793="zákl. přenesená",J793,0)</f>
        <v>0</v>
      </c>
      <c r="BH793" s="232">
        <f>IF(N793="sníž. přenesená",J793,0)</f>
        <v>0</v>
      </c>
      <c r="BI793" s="232">
        <f>IF(N793="nulová",J793,0)</f>
        <v>0</v>
      </c>
      <c r="BJ793" s="18" t="s">
        <v>88</v>
      </c>
      <c r="BK793" s="232">
        <f>ROUND(I793*H793,2)</f>
        <v>0</v>
      </c>
      <c r="BL793" s="18" t="s">
        <v>202</v>
      </c>
      <c r="BM793" s="231" t="s">
        <v>1026</v>
      </c>
    </row>
    <row r="794" s="2" customFormat="1">
      <c r="A794" s="39"/>
      <c r="B794" s="40"/>
      <c r="C794" s="41"/>
      <c r="D794" s="233" t="s">
        <v>209</v>
      </c>
      <c r="E794" s="41"/>
      <c r="F794" s="234" t="s">
        <v>1027</v>
      </c>
      <c r="G794" s="41"/>
      <c r="H794" s="41"/>
      <c r="I794" s="235"/>
      <c r="J794" s="41"/>
      <c r="K794" s="41"/>
      <c r="L794" s="45"/>
      <c r="M794" s="236"/>
      <c r="N794" s="237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209</v>
      </c>
      <c r="AU794" s="18" t="s">
        <v>90</v>
      </c>
    </row>
    <row r="795" s="2" customFormat="1">
      <c r="A795" s="39"/>
      <c r="B795" s="40"/>
      <c r="C795" s="41"/>
      <c r="D795" s="251" t="s">
        <v>355</v>
      </c>
      <c r="E795" s="41"/>
      <c r="F795" s="252" t="s">
        <v>1028</v>
      </c>
      <c r="G795" s="41"/>
      <c r="H795" s="41"/>
      <c r="I795" s="235"/>
      <c r="J795" s="41"/>
      <c r="K795" s="41"/>
      <c r="L795" s="45"/>
      <c r="M795" s="236"/>
      <c r="N795" s="237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355</v>
      </c>
      <c r="AU795" s="18" t="s">
        <v>90</v>
      </c>
    </row>
    <row r="796" s="13" customFormat="1">
      <c r="A796" s="13"/>
      <c r="B796" s="253"/>
      <c r="C796" s="254"/>
      <c r="D796" s="233" t="s">
        <v>357</v>
      </c>
      <c r="E796" s="255" t="s">
        <v>1</v>
      </c>
      <c r="F796" s="256" t="s">
        <v>733</v>
      </c>
      <c r="G796" s="254"/>
      <c r="H796" s="255" t="s">
        <v>1</v>
      </c>
      <c r="I796" s="257"/>
      <c r="J796" s="254"/>
      <c r="K796" s="254"/>
      <c r="L796" s="258"/>
      <c r="M796" s="259"/>
      <c r="N796" s="260"/>
      <c r="O796" s="260"/>
      <c r="P796" s="260"/>
      <c r="Q796" s="260"/>
      <c r="R796" s="260"/>
      <c r="S796" s="260"/>
      <c r="T796" s="26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2" t="s">
        <v>357</v>
      </c>
      <c r="AU796" s="262" t="s">
        <v>90</v>
      </c>
      <c r="AV796" s="13" t="s">
        <v>88</v>
      </c>
      <c r="AW796" s="13" t="s">
        <v>36</v>
      </c>
      <c r="AX796" s="13" t="s">
        <v>81</v>
      </c>
      <c r="AY796" s="262" t="s">
        <v>203</v>
      </c>
    </row>
    <row r="797" s="13" customFormat="1">
      <c r="A797" s="13"/>
      <c r="B797" s="253"/>
      <c r="C797" s="254"/>
      <c r="D797" s="233" t="s">
        <v>357</v>
      </c>
      <c r="E797" s="255" t="s">
        <v>1</v>
      </c>
      <c r="F797" s="256" t="s">
        <v>1005</v>
      </c>
      <c r="G797" s="254"/>
      <c r="H797" s="255" t="s">
        <v>1</v>
      </c>
      <c r="I797" s="257"/>
      <c r="J797" s="254"/>
      <c r="K797" s="254"/>
      <c r="L797" s="258"/>
      <c r="M797" s="259"/>
      <c r="N797" s="260"/>
      <c r="O797" s="260"/>
      <c r="P797" s="260"/>
      <c r="Q797" s="260"/>
      <c r="R797" s="260"/>
      <c r="S797" s="260"/>
      <c r="T797" s="26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2" t="s">
        <v>357</v>
      </c>
      <c r="AU797" s="262" t="s">
        <v>90</v>
      </c>
      <c r="AV797" s="13" t="s">
        <v>88</v>
      </c>
      <c r="AW797" s="13" t="s">
        <v>36</v>
      </c>
      <c r="AX797" s="13" t="s">
        <v>81</v>
      </c>
      <c r="AY797" s="262" t="s">
        <v>203</v>
      </c>
    </row>
    <row r="798" s="14" customFormat="1">
      <c r="A798" s="14"/>
      <c r="B798" s="263"/>
      <c r="C798" s="264"/>
      <c r="D798" s="233" t="s">
        <v>357</v>
      </c>
      <c r="E798" s="265" t="s">
        <v>1</v>
      </c>
      <c r="F798" s="266" t="s">
        <v>1029</v>
      </c>
      <c r="G798" s="264"/>
      <c r="H798" s="267">
        <v>7.75</v>
      </c>
      <c r="I798" s="268"/>
      <c r="J798" s="264"/>
      <c r="K798" s="264"/>
      <c r="L798" s="269"/>
      <c r="M798" s="270"/>
      <c r="N798" s="271"/>
      <c r="O798" s="271"/>
      <c r="P798" s="271"/>
      <c r="Q798" s="271"/>
      <c r="R798" s="271"/>
      <c r="S798" s="271"/>
      <c r="T798" s="27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3" t="s">
        <v>357</v>
      </c>
      <c r="AU798" s="273" t="s">
        <v>90</v>
      </c>
      <c r="AV798" s="14" t="s">
        <v>90</v>
      </c>
      <c r="AW798" s="14" t="s">
        <v>36</v>
      </c>
      <c r="AX798" s="14" t="s">
        <v>81</v>
      </c>
      <c r="AY798" s="273" t="s">
        <v>203</v>
      </c>
    </row>
    <row r="799" s="13" customFormat="1">
      <c r="A799" s="13"/>
      <c r="B799" s="253"/>
      <c r="C799" s="254"/>
      <c r="D799" s="233" t="s">
        <v>357</v>
      </c>
      <c r="E799" s="255" t="s">
        <v>1</v>
      </c>
      <c r="F799" s="256" t="s">
        <v>1008</v>
      </c>
      <c r="G799" s="254"/>
      <c r="H799" s="255" t="s">
        <v>1</v>
      </c>
      <c r="I799" s="257"/>
      <c r="J799" s="254"/>
      <c r="K799" s="254"/>
      <c r="L799" s="258"/>
      <c r="M799" s="259"/>
      <c r="N799" s="260"/>
      <c r="O799" s="260"/>
      <c r="P799" s="260"/>
      <c r="Q799" s="260"/>
      <c r="R799" s="260"/>
      <c r="S799" s="260"/>
      <c r="T799" s="26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62" t="s">
        <v>357</v>
      </c>
      <c r="AU799" s="262" t="s">
        <v>90</v>
      </c>
      <c r="AV799" s="13" t="s">
        <v>88</v>
      </c>
      <c r="AW799" s="13" t="s">
        <v>36</v>
      </c>
      <c r="AX799" s="13" t="s">
        <v>81</v>
      </c>
      <c r="AY799" s="262" t="s">
        <v>203</v>
      </c>
    </row>
    <row r="800" s="14" customFormat="1">
      <c r="A800" s="14"/>
      <c r="B800" s="263"/>
      <c r="C800" s="264"/>
      <c r="D800" s="233" t="s">
        <v>357</v>
      </c>
      <c r="E800" s="265" t="s">
        <v>1</v>
      </c>
      <c r="F800" s="266" t="s">
        <v>1030</v>
      </c>
      <c r="G800" s="264"/>
      <c r="H800" s="267">
        <v>5.5</v>
      </c>
      <c r="I800" s="268"/>
      <c r="J800" s="264"/>
      <c r="K800" s="264"/>
      <c r="L800" s="269"/>
      <c r="M800" s="270"/>
      <c r="N800" s="271"/>
      <c r="O800" s="271"/>
      <c r="P800" s="271"/>
      <c r="Q800" s="271"/>
      <c r="R800" s="271"/>
      <c r="S800" s="271"/>
      <c r="T800" s="27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73" t="s">
        <v>357</v>
      </c>
      <c r="AU800" s="273" t="s">
        <v>90</v>
      </c>
      <c r="AV800" s="14" t="s">
        <v>90</v>
      </c>
      <c r="AW800" s="14" t="s">
        <v>36</v>
      </c>
      <c r="AX800" s="14" t="s">
        <v>81</v>
      </c>
      <c r="AY800" s="273" t="s">
        <v>203</v>
      </c>
    </row>
    <row r="801" s="13" customFormat="1">
      <c r="A801" s="13"/>
      <c r="B801" s="253"/>
      <c r="C801" s="254"/>
      <c r="D801" s="233" t="s">
        <v>357</v>
      </c>
      <c r="E801" s="255" t="s">
        <v>1</v>
      </c>
      <c r="F801" s="256" t="s">
        <v>733</v>
      </c>
      <c r="G801" s="254"/>
      <c r="H801" s="255" t="s">
        <v>1</v>
      </c>
      <c r="I801" s="257"/>
      <c r="J801" s="254"/>
      <c r="K801" s="254"/>
      <c r="L801" s="258"/>
      <c r="M801" s="259"/>
      <c r="N801" s="260"/>
      <c r="O801" s="260"/>
      <c r="P801" s="260"/>
      <c r="Q801" s="260"/>
      <c r="R801" s="260"/>
      <c r="S801" s="260"/>
      <c r="T801" s="26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2" t="s">
        <v>357</v>
      </c>
      <c r="AU801" s="262" t="s">
        <v>90</v>
      </c>
      <c r="AV801" s="13" t="s">
        <v>88</v>
      </c>
      <c r="AW801" s="13" t="s">
        <v>36</v>
      </c>
      <c r="AX801" s="13" t="s">
        <v>81</v>
      </c>
      <c r="AY801" s="262" t="s">
        <v>203</v>
      </c>
    </row>
    <row r="802" s="13" customFormat="1">
      <c r="A802" s="13"/>
      <c r="B802" s="253"/>
      <c r="C802" s="254"/>
      <c r="D802" s="233" t="s">
        <v>357</v>
      </c>
      <c r="E802" s="255" t="s">
        <v>1</v>
      </c>
      <c r="F802" s="256" t="s">
        <v>1016</v>
      </c>
      <c r="G802" s="254"/>
      <c r="H802" s="255" t="s">
        <v>1</v>
      </c>
      <c r="I802" s="257"/>
      <c r="J802" s="254"/>
      <c r="K802" s="254"/>
      <c r="L802" s="258"/>
      <c r="M802" s="259"/>
      <c r="N802" s="260"/>
      <c r="O802" s="260"/>
      <c r="P802" s="260"/>
      <c r="Q802" s="260"/>
      <c r="R802" s="260"/>
      <c r="S802" s="260"/>
      <c r="T802" s="26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2" t="s">
        <v>357</v>
      </c>
      <c r="AU802" s="262" t="s">
        <v>90</v>
      </c>
      <c r="AV802" s="13" t="s">
        <v>88</v>
      </c>
      <c r="AW802" s="13" t="s">
        <v>36</v>
      </c>
      <c r="AX802" s="13" t="s">
        <v>81</v>
      </c>
      <c r="AY802" s="262" t="s">
        <v>203</v>
      </c>
    </row>
    <row r="803" s="14" customFormat="1">
      <c r="A803" s="14"/>
      <c r="B803" s="263"/>
      <c r="C803" s="264"/>
      <c r="D803" s="233" t="s">
        <v>357</v>
      </c>
      <c r="E803" s="265" t="s">
        <v>1</v>
      </c>
      <c r="F803" s="266" t="s">
        <v>1031</v>
      </c>
      <c r="G803" s="264"/>
      <c r="H803" s="267">
        <v>34.799999999999997</v>
      </c>
      <c r="I803" s="268"/>
      <c r="J803" s="264"/>
      <c r="K803" s="264"/>
      <c r="L803" s="269"/>
      <c r="M803" s="270"/>
      <c r="N803" s="271"/>
      <c r="O803" s="271"/>
      <c r="P803" s="271"/>
      <c r="Q803" s="271"/>
      <c r="R803" s="271"/>
      <c r="S803" s="271"/>
      <c r="T803" s="27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73" t="s">
        <v>357</v>
      </c>
      <c r="AU803" s="273" t="s">
        <v>90</v>
      </c>
      <c r="AV803" s="14" t="s">
        <v>90</v>
      </c>
      <c r="AW803" s="14" t="s">
        <v>36</v>
      </c>
      <c r="AX803" s="14" t="s">
        <v>81</v>
      </c>
      <c r="AY803" s="273" t="s">
        <v>203</v>
      </c>
    </row>
    <row r="804" s="14" customFormat="1">
      <c r="A804" s="14"/>
      <c r="B804" s="263"/>
      <c r="C804" s="264"/>
      <c r="D804" s="233" t="s">
        <v>357</v>
      </c>
      <c r="E804" s="265" t="s">
        <v>1</v>
      </c>
      <c r="F804" s="266" t="s">
        <v>1032</v>
      </c>
      <c r="G804" s="264"/>
      <c r="H804" s="267">
        <v>2.7000000000000002</v>
      </c>
      <c r="I804" s="268"/>
      <c r="J804" s="264"/>
      <c r="K804" s="264"/>
      <c r="L804" s="269"/>
      <c r="M804" s="270"/>
      <c r="N804" s="271"/>
      <c r="O804" s="271"/>
      <c r="P804" s="271"/>
      <c r="Q804" s="271"/>
      <c r="R804" s="271"/>
      <c r="S804" s="271"/>
      <c r="T804" s="27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73" t="s">
        <v>357</v>
      </c>
      <c r="AU804" s="273" t="s">
        <v>90</v>
      </c>
      <c r="AV804" s="14" t="s">
        <v>90</v>
      </c>
      <c r="AW804" s="14" t="s">
        <v>36</v>
      </c>
      <c r="AX804" s="14" t="s">
        <v>81</v>
      </c>
      <c r="AY804" s="273" t="s">
        <v>203</v>
      </c>
    </row>
    <row r="805" s="13" customFormat="1">
      <c r="A805" s="13"/>
      <c r="B805" s="253"/>
      <c r="C805" s="254"/>
      <c r="D805" s="233" t="s">
        <v>357</v>
      </c>
      <c r="E805" s="255" t="s">
        <v>1</v>
      </c>
      <c r="F805" s="256" t="s">
        <v>1020</v>
      </c>
      <c r="G805" s="254"/>
      <c r="H805" s="255" t="s">
        <v>1</v>
      </c>
      <c r="I805" s="257"/>
      <c r="J805" s="254"/>
      <c r="K805" s="254"/>
      <c r="L805" s="258"/>
      <c r="M805" s="259"/>
      <c r="N805" s="260"/>
      <c r="O805" s="260"/>
      <c r="P805" s="260"/>
      <c r="Q805" s="260"/>
      <c r="R805" s="260"/>
      <c r="S805" s="260"/>
      <c r="T805" s="26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2" t="s">
        <v>357</v>
      </c>
      <c r="AU805" s="262" t="s">
        <v>90</v>
      </c>
      <c r="AV805" s="13" t="s">
        <v>88</v>
      </c>
      <c r="AW805" s="13" t="s">
        <v>36</v>
      </c>
      <c r="AX805" s="13" t="s">
        <v>81</v>
      </c>
      <c r="AY805" s="262" t="s">
        <v>203</v>
      </c>
    </row>
    <row r="806" s="14" customFormat="1">
      <c r="A806" s="14"/>
      <c r="B806" s="263"/>
      <c r="C806" s="264"/>
      <c r="D806" s="233" t="s">
        <v>357</v>
      </c>
      <c r="E806" s="265" t="s">
        <v>1</v>
      </c>
      <c r="F806" s="266" t="s">
        <v>1033</v>
      </c>
      <c r="G806" s="264"/>
      <c r="H806" s="267">
        <v>14.66</v>
      </c>
      <c r="I806" s="268"/>
      <c r="J806" s="264"/>
      <c r="K806" s="264"/>
      <c r="L806" s="269"/>
      <c r="M806" s="270"/>
      <c r="N806" s="271"/>
      <c r="O806" s="271"/>
      <c r="P806" s="271"/>
      <c r="Q806" s="271"/>
      <c r="R806" s="271"/>
      <c r="S806" s="271"/>
      <c r="T806" s="27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3" t="s">
        <v>357</v>
      </c>
      <c r="AU806" s="273" t="s">
        <v>90</v>
      </c>
      <c r="AV806" s="14" t="s">
        <v>90</v>
      </c>
      <c r="AW806" s="14" t="s">
        <v>36</v>
      </c>
      <c r="AX806" s="14" t="s">
        <v>81</v>
      </c>
      <c r="AY806" s="273" t="s">
        <v>203</v>
      </c>
    </row>
    <row r="807" s="14" customFormat="1">
      <c r="A807" s="14"/>
      <c r="B807" s="263"/>
      <c r="C807" s="264"/>
      <c r="D807" s="233" t="s">
        <v>357</v>
      </c>
      <c r="E807" s="265" t="s">
        <v>1</v>
      </c>
      <c r="F807" s="266" t="s">
        <v>88</v>
      </c>
      <c r="G807" s="264"/>
      <c r="H807" s="267">
        <v>1</v>
      </c>
      <c r="I807" s="268"/>
      <c r="J807" s="264"/>
      <c r="K807" s="264"/>
      <c r="L807" s="269"/>
      <c r="M807" s="270"/>
      <c r="N807" s="271"/>
      <c r="O807" s="271"/>
      <c r="P807" s="271"/>
      <c r="Q807" s="271"/>
      <c r="R807" s="271"/>
      <c r="S807" s="271"/>
      <c r="T807" s="27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73" t="s">
        <v>357</v>
      </c>
      <c r="AU807" s="273" t="s">
        <v>90</v>
      </c>
      <c r="AV807" s="14" t="s">
        <v>90</v>
      </c>
      <c r="AW807" s="14" t="s">
        <v>36</v>
      </c>
      <c r="AX807" s="14" t="s">
        <v>81</v>
      </c>
      <c r="AY807" s="273" t="s">
        <v>203</v>
      </c>
    </row>
    <row r="808" s="16" customFormat="1">
      <c r="A808" s="16"/>
      <c r="B808" s="285"/>
      <c r="C808" s="286"/>
      <c r="D808" s="233" t="s">
        <v>357</v>
      </c>
      <c r="E808" s="287" t="s">
        <v>1</v>
      </c>
      <c r="F808" s="288" t="s">
        <v>366</v>
      </c>
      <c r="G808" s="286"/>
      <c r="H808" s="289">
        <v>66.409999999999997</v>
      </c>
      <c r="I808" s="290"/>
      <c r="J808" s="286"/>
      <c r="K808" s="286"/>
      <c r="L808" s="291"/>
      <c r="M808" s="292"/>
      <c r="N808" s="293"/>
      <c r="O808" s="293"/>
      <c r="P808" s="293"/>
      <c r="Q808" s="293"/>
      <c r="R808" s="293"/>
      <c r="S808" s="293"/>
      <c r="T808" s="294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95" t="s">
        <v>357</v>
      </c>
      <c r="AU808" s="295" t="s">
        <v>90</v>
      </c>
      <c r="AV808" s="16" t="s">
        <v>202</v>
      </c>
      <c r="AW808" s="16" t="s">
        <v>36</v>
      </c>
      <c r="AX808" s="16" t="s">
        <v>88</v>
      </c>
      <c r="AY808" s="295" t="s">
        <v>203</v>
      </c>
    </row>
    <row r="809" s="2" customFormat="1" ht="24.15" customHeight="1">
      <c r="A809" s="39"/>
      <c r="B809" s="40"/>
      <c r="C809" s="220" t="s">
        <v>1034</v>
      </c>
      <c r="D809" s="220" t="s">
        <v>204</v>
      </c>
      <c r="E809" s="221" t="s">
        <v>1035</v>
      </c>
      <c r="F809" s="222" t="s">
        <v>1036</v>
      </c>
      <c r="G809" s="223" t="s">
        <v>415</v>
      </c>
      <c r="H809" s="224">
        <v>60.32</v>
      </c>
      <c r="I809" s="225"/>
      <c r="J809" s="226">
        <f>ROUND(I809*H809,2)</f>
        <v>0</v>
      </c>
      <c r="K809" s="222" t="s">
        <v>352</v>
      </c>
      <c r="L809" s="45"/>
      <c r="M809" s="227" t="s">
        <v>1</v>
      </c>
      <c r="N809" s="228" t="s">
        <v>46</v>
      </c>
      <c r="O809" s="92"/>
      <c r="P809" s="229">
        <f>O809*H809</f>
        <v>0</v>
      </c>
      <c r="Q809" s="229">
        <v>0.00012999999999999999</v>
      </c>
      <c r="R809" s="229">
        <f>Q809*H809</f>
        <v>0.0078415999999999989</v>
      </c>
      <c r="S809" s="229">
        <v>0</v>
      </c>
      <c r="T809" s="230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1" t="s">
        <v>202</v>
      </c>
      <c r="AT809" s="231" t="s">
        <v>204</v>
      </c>
      <c r="AU809" s="231" t="s">
        <v>90</v>
      </c>
      <c r="AY809" s="18" t="s">
        <v>203</v>
      </c>
      <c r="BE809" s="232">
        <f>IF(N809="základní",J809,0)</f>
        <v>0</v>
      </c>
      <c r="BF809" s="232">
        <f>IF(N809="snížená",J809,0)</f>
        <v>0</v>
      </c>
      <c r="BG809" s="232">
        <f>IF(N809="zákl. přenesená",J809,0)</f>
        <v>0</v>
      </c>
      <c r="BH809" s="232">
        <f>IF(N809="sníž. přenesená",J809,0)</f>
        <v>0</v>
      </c>
      <c r="BI809" s="232">
        <f>IF(N809="nulová",J809,0)</f>
        <v>0</v>
      </c>
      <c r="BJ809" s="18" t="s">
        <v>88</v>
      </c>
      <c r="BK809" s="232">
        <f>ROUND(I809*H809,2)</f>
        <v>0</v>
      </c>
      <c r="BL809" s="18" t="s">
        <v>202</v>
      </c>
      <c r="BM809" s="231" t="s">
        <v>1037</v>
      </c>
    </row>
    <row r="810" s="2" customFormat="1">
      <c r="A810" s="39"/>
      <c r="B810" s="40"/>
      <c r="C810" s="41"/>
      <c r="D810" s="233" t="s">
        <v>209</v>
      </c>
      <c r="E810" s="41"/>
      <c r="F810" s="234" t="s">
        <v>1038</v>
      </c>
      <c r="G810" s="41"/>
      <c r="H810" s="41"/>
      <c r="I810" s="235"/>
      <c r="J810" s="41"/>
      <c r="K810" s="41"/>
      <c r="L810" s="45"/>
      <c r="M810" s="236"/>
      <c r="N810" s="237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209</v>
      </c>
      <c r="AU810" s="18" t="s">
        <v>90</v>
      </c>
    </row>
    <row r="811" s="2" customFormat="1">
      <c r="A811" s="39"/>
      <c r="B811" s="40"/>
      <c r="C811" s="41"/>
      <c r="D811" s="251" t="s">
        <v>355</v>
      </c>
      <c r="E811" s="41"/>
      <c r="F811" s="252" t="s">
        <v>1039</v>
      </c>
      <c r="G811" s="41"/>
      <c r="H811" s="41"/>
      <c r="I811" s="235"/>
      <c r="J811" s="41"/>
      <c r="K811" s="41"/>
      <c r="L811" s="45"/>
      <c r="M811" s="236"/>
      <c r="N811" s="237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355</v>
      </c>
      <c r="AU811" s="18" t="s">
        <v>90</v>
      </c>
    </row>
    <row r="812" s="14" customFormat="1">
      <c r="A812" s="14"/>
      <c r="B812" s="263"/>
      <c r="C812" s="264"/>
      <c r="D812" s="233" t="s">
        <v>357</v>
      </c>
      <c r="E812" s="265" t="s">
        <v>1</v>
      </c>
      <c r="F812" s="266" t="s">
        <v>1040</v>
      </c>
      <c r="G812" s="264"/>
      <c r="H812" s="267">
        <v>60.32</v>
      </c>
      <c r="I812" s="268"/>
      <c r="J812" s="264"/>
      <c r="K812" s="264"/>
      <c r="L812" s="269"/>
      <c r="M812" s="270"/>
      <c r="N812" s="271"/>
      <c r="O812" s="271"/>
      <c r="P812" s="271"/>
      <c r="Q812" s="271"/>
      <c r="R812" s="271"/>
      <c r="S812" s="271"/>
      <c r="T812" s="27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73" t="s">
        <v>357</v>
      </c>
      <c r="AU812" s="273" t="s">
        <v>90</v>
      </c>
      <c r="AV812" s="14" t="s">
        <v>90</v>
      </c>
      <c r="AW812" s="14" t="s">
        <v>36</v>
      </c>
      <c r="AX812" s="14" t="s">
        <v>81</v>
      </c>
      <c r="AY812" s="273" t="s">
        <v>203</v>
      </c>
    </row>
    <row r="813" s="16" customFormat="1">
      <c r="A813" s="16"/>
      <c r="B813" s="285"/>
      <c r="C813" s="286"/>
      <c r="D813" s="233" t="s">
        <v>357</v>
      </c>
      <c r="E813" s="287" t="s">
        <v>1</v>
      </c>
      <c r="F813" s="288" t="s">
        <v>366</v>
      </c>
      <c r="G813" s="286"/>
      <c r="H813" s="289">
        <v>60.32</v>
      </c>
      <c r="I813" s="290"/>
      <c r="J813" s="286"/>
      <c r="K813" s="286"/>
      <c r="L813" s="291"/>
      <c r="M813" s="292"/>
      <c r="N813" s="293"/>
      <c r="O813" s="293"/>
      <c r="P813" s="293"/>
      <c r="Q813" s="293"/>
      <c r="R813" s="293"/>
      <c r="S813" s="293"/>
      <c r="T813" s="294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T813" s="295" t="s">
        <v>357</v>
      </c>
      <c r="AU813" s="295" t="s">
        <v>90</v>
      </c>
      <c r="AV813" s="16" t="s">
        <v>202</v>
      </c>
      <c r="AW813" s="16" t="s">
        <v>36</v>
      </c>
      <c r="AX813" s="16" t="s">
        <v>88</v>
      </c>
      <c r="AY813" s="295" t="s">
        <v>203</v>
      </c>
    </row>
    <row r="814" s="2" customFormat="1" ht="16.5" customHeight="1">
      <c r="A814" s="39"/>
      <c r="B814" s="40"/>
      <c r="C814" s="220" t="s">
        <v>1041</v>
      </c>
      <c r="D814" s="220" t="s">
        <v>204</v>
      </c>
      <c r="E814" s="221" t="s">
        <v>1042</v>
      </c>
      <c r="F814" s="222" t="s">
        <v>1043</v>
      </c>
      <c r="G814" s="223" t="s">
        <v>290</v>
      </c>
      <c r="H814" s="224">
        <v>17.324999999999999</v>
      </c>
      <c r="I814" s="225"/>
      <c r="J814" s="226">
        <f>ROUND(I814*H814,2)</f>
        <v>0</v>
      </c>
      <c r="K814" s="222" t="s">
        <v>352</v>
      </c>
      <c r="L814" s="45"/>
      <c r="M814" s="227" t="s">
        <v>1</v>
      </c>
      <c r="N814" s="228" t="s">
        <v>46</v>
      </c>
      <c r="O814" s="92"/>
      <c r="P814" s="229">
        <f>O814*H814</f>
        <v>0</v>
      </c>
      <c r="Q814" s="229">
        <v>0.083409999999999998</v>
      </c>
      <c r="R814" s="229">
        <f>Q814*H814</f>
        <v>1.4450782499999999</v>
      </c>
      <c r="S814" s="229">
        <v>0</v>
      </c>
      <c r="T814" s="230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1" t="s">
        <v>202</v>
      </c>
      <c r="AT814" s="231" t="s">
        <v>204</v>
      </c>
      <c r="AU814" s="231" t="s">
        <v>90</v>
      </c>
      <c r="AY814" s="18" t="s">
        <v>203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18" t="s">
        <v>88</v>
      </c>
      <c r="BK814" s="232">
        <f>ROUND(I814*H814,2)</f>
        <v>0</v>
      </c>
      <c r="BL814" s="18" t="s">
        <v>202</v>
      </c>
      <c r="BM814" s="231" t="s">
        <v>1044</v>
      </c>
    </row>
    <row r="815" s="2" customFormat="1">
      <c r="A815" s="39"/>
      <c r="B815" s="40"/>
      <c r="C815" s="41"/>
      <c r="D815" s="233" t="s">
        <v>209</v>
      </c>
      <c r="E815" s="41"/>
      <c r="F815" s="234" t="s">
        <v>1045</v>
      </c>
      <c r="G815" s="41"/>
      <c r="H815" s="41"/>
      <c r="I815" s="235"/>
      <c r="J815" s="41"/>
      <c r="K815" s="41"/>
      <c r="L815" s="45"/>
      <c r="M815" s="236"/>
      <c r="N815" s="237"/>
      <c r="O815" s="92"/>
      <c r="P815" s="92"/>
      <c r="Q815" s="92"/>
      <c r="R815" s="92"/>
      <c r="S815" s="92"/>
      <c r="T815" s="9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T815" s="18" t="s">
        <v>209</v>
      </c>
      <c r="AU815" s="18" t="s">
        <v>90</v>
      </c>
    </row>
    <row r="816" s="2" customFormat="1">
      <c r="A816" s="39"/>
      <c r="B816" s="40"/>
      <c r="C816" s="41"/>
      <c r="D816" s="251" t="s">
        <v>355</v>
      </c>
      <c r="E816" s="41"/>
      <c r="F816" s="252" t="s">
        <v>1046</v>
      </c>
      <c r="G816" s="41"/>
      <c r="H816" s="41"/>
      <c r="I816" s="235"/>
      <c r="J816" s="41"/>
      <c r="K816" s="41"/>
      <c r="L816" s="45"/>
      <c r="M816" s="236"/>
      <c r="N816" s="237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355</v>
      </c>
      <c r="AU816" s="18" t="s">
        <v>90</v>
      </c>
    </row>
    <row r="817" s="13" customFormat="1">
      <c r="A817" s="13"/>
      <c r="B817" s="253"/>
      <c r="C817" s="254"/>
      <c r="D817" s="233" t="s">
        <v>357</v>
      </c>
      <c r="E817" s="255" t="s">
        <v>1</v>
      </c>
      <c r="F817" s="256" t="s">
        <v>733</v>
      </c>
      <c r="G817" s="254"/>
      <c r="H817" s="255" t="s">
        <v>1</v>
      </c>
      <c r="I817" s="257"/>
      <c r="J817" s="254"/>
      <c r="K817" s="254"/>
      <c r="L817" s="258"/>
      <c r="M817" s="259"/>
      <c r="N817" s="260"/>
      <c r="O817" s="260"/>
      <c r="P817" s="260"/>
      <c r="Q817" s="260"/>
      <c r="R817" s="260"/>
      <c r="S817" s="260"/>
      <c r="T817" s="26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2" t="s">
        <v>357</v>
      </c>
      <c r="AU817" s="262" t="s">
        <v>90</v>
      </c>
      <c r="AV817" s="13" t="s">
        <v>88</v>
      </c>
      <c r="AW817" s="13" t="s">
        <v>36</v>
      </c>
      <c r="AX817" s="13" t="s">
        <v>81</v>
      </c>
      <c r="AY817" s="262" t="s">
        <v>203</v>
      </c>
    </row>
    <row r="818" s="13" customFormat="1">
      <c r="A818" s="13"/>
      <c r="B818" s="253"/>
      <c r="C818" s="254"/>
      <c r="D818" s="233" t="s">
        <v>357</v>
      </c>
      <c r="E818" s="255" t="s">
        <v>1</v>
      </c>
      <c r="F818" s="256" t="s">
        <v>1047</v>
      </c>
      <c r="G818" s="254"/>
      <c r="H818" s="255" t="s">
        <v>1</v>
      </c>
      <c r="I818" s="257"/>
      <c r="J818" s="254"/>
      <c r="K818" s="254"/>
      <c r="L818" s="258"/>
      <c r="M818" s="259"/>
      <c r="N818" s="260"/>
      <c r="O818" s="260"/>
      <c r="P818" s="260"/>
      <c r="Q818" s="260"/>
      <c r="R818" s="260"/>
      <c r="S818" s="260"/>
      <c r="T818" s="26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2" t="s">
        <v>357</v>
      </c>
      <c r="AU818" s="262" t="s">
        <v>90</v>
      </c>
      <c r="AV818" s="13" t="s">
        <v>88</v>
      </c>
      <c r="AW818" s="13" t="s">
        <v>36</v>
      </c>
      <c r="AX818" s="13" t="s">
        <v>81</v>
      </c>
      <c r="AY818" s="262" t="s">
        <v>203</v>
      </c>
    </row>
    <row r="819" s="14" customFormat="1">
      <c r="A819" s="14"/>
      <c r="B819" s="263"/>
      <c r="C819" s="264"/>
      <c r="D819" s="233" t="s">
        <v>357</v>
      </c>
      <c r="E819" s="265" t="s">
        <v>1</v>
      </c>
      <c r="F819" s="266" t="s">
        <v>1048</v>
      </c>
      <c r="G819" s="264"/>
      <c r="H819" s="267">
        <v>13.324999999999999</v>
      </c>
      <c r="I819" s="268"/>
      <c r="J819" s="264"/>
      <c r="K819" s="264"/>
      <c r="L819" s="269"/>
      <c r="M819" s="270"/>
      <c r="N819" s="271"/>
      <c r="O819" s="271"/>
      <c r="P819" s="271"/>
      <c r="Q819" s="271"/>
      <c r="R819" s="271"/>
      <c r="S819" s="271"/>
      <c r="T819" s="27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73" t="s">
        <v>357</v>
      </c>
      <c r="AU819" s="273" t="s">
        <v>90</v>
      </c>
      <c r="AV819" s="14" t="s">
        <v>90</v>
      </c>
      <c r="AW819" s="14" t="s">
        <v>36</v>
      </c>
      <c r="AX819" s="14" t="s">
        <v>81</v>
      </c>
      <c r="AY819" s="273" t="s">
        <v>203</v>
      </c>
    </row>
    <row r="820" s="13" customFormat="1">
      <c r="A820" s="13"/>
      <c r="B820" s="253"/>
      <c r="C820" s="254"/>
      <c r="D820" s="233" t="s">
        <v>357</v>
      </c>
      <c r="E820" s="255" t="s">
        <v>1</v>
      </c>
      <c r="F820" s="256" t="s">
        <v>1049</v>
      </c>
      <c r="G820" s="254"/>
      <c r="H820" s="255" t="s">
        <v>1</v>
      </c>
      <c r="I820" s="257"/>
      <c r="J820" s="254"/>
      <c r="K820" s="254"/>
      <c r="L820" s="258"/>
      <c r="M820" s="259"/>
      <c r="N820" s="260"/>
      <c r="O820" s="260"/>
      <c r="P820" s="260"/>
      <c r="Q820" s="260"/>
      <c r="R820" s="260"/>
      <c r="S820" s="260"/>
      <c r="T820" s="26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2" t="s">
        <v>357</v>
      </c>
      <c r="AU820" s="262" t="s">
        <v>90</v>
      </c>
      <c r="AV820" s="13" t="s">
        <v>88</v>
      </c>
      <c r="AW820" s="13" t="s">
        <v>36</v>
      </c>
      <c r="AX820" s="13" t="s">
        <v>81</v>
      </c>
      <c r="AY820" s="262" t="s">
        <v>203</v>
      </c>
    </row>
    <row r="821" s="14" customFormat="1">
      <c r="A821" s="14"/>
      <c r="B821" s="263"/>
      <c r="C821" s="264"/>
      <c r="D821" s="233" t="s">
        <v>357</v>
      </c>
      <c r="E821" s="265" t="s">
        <v>1</v>
      </c>
      <c r="F821" s="266" t="s">
        <v>1050</v>
      </c>
      <c r="G821" s="264"/>
      <c r="H821" s="267">
        <v>4</v>
      </c>
      <c r="I821" s="268"/>
      <c r="J821" s="264"/>
      <c r="K821" s="264"/>
      <c r="L821" s="269"/>
      <c r="M821" s="270"/>
      <c r="N821" s="271"/>
      <c r="O821" s="271"/>
      <c r="P821" s="271"/>
      <c r="Q821" s="271"/>
      <c r="R821" s="271"/>
      <c r="S821" s="271"/>
      <c r="T821" s="27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73" t="s">
        <v>357</v>
      </c>
      <c r="AU821" s="273" t="s">
        <v>90</v>
      </c>
      <c r="AV821" s="14" t="s">
        <v>90</v>
      </c>
      <c r="AW821" s="14" t="s">
        <v>36</v>
      </c>
      <c r="AX821" s="14" t="s">
        <v>81</v>
      </c>
      <c r="AY821" s="273" t="s">
        <v>203</v>
      </c>
    </row>
    <row r="822" s="16" customFormat="1">
      <c r="A822" s="16"/>
      <c r="B822" s="285"/>
      <c r="C822" s="286"/>
      <c r="D822" s="233" t="s">
        <v>357</v>
      </c>
      <c r="E822" s="287" t="s">
        <v>1</v>
      </c>
      <c r="F822" s="288" t="s">
        <v>366</v>
      </c>
      <c r="G822" s="286"/>
      <c r="H822" s="289">
        <v>17.324999999999999</v>
      </c>
      <c r="I822" s="290"/>
      <c r="J822" s="286"/>
      <c r="K822" s="286"/>
      <c r="L822" s="291"/>
      <c r="M822" s="292"/>
      <c r="N822" s="293"/>
      <c r="O822" s="293"/>
      <c r="P822" s="293"/>
      <c r="Q822" s="293"/>
      <c r="R822" s="293"/>
      <c r="S822" s="293"/>
      <c r="T822" s="294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95" t="s">
        <v>357</v>
      </c>
      <c r="AU822" s="295" t="s">
        <v>90</v>
      </c>
      <c r="AV822" s="16" t="s">
        <v>202</v>
      </c>
      <c r="AW822" s="16" t="s">
        <v>36</v>
      </c>
      <c r="AX822" s="16" t="s">
        <v>88</v>
      </c>
      <c r="AY822" s="295" t="s">
        <v>203</v>
      </c>
    </row>
    <row r="823" s="2" customFormat="1" ht="33" customHeight="1">
      <c r="A823" s="39"/>
      <c r="B823" s="40"/>
      <c r="C823" s="220" t="s">
        <v>1051</v>
      </c>
      <c r="D823" s="220" t="s">
        <v>204</v>
      </c>
      <c r="E823" s="221" t="s">
        <v>1052</v>
      </c>
      <c r="F823" s="222" t="s">
        <v>1053</v>
      </c>
      <c r="G823" s="223" t="s">
        <v>351</v>
      </c>
      <c r="H823" s="224">
        <v>1.52</v>
      </c>
      <c r="I823" s="225"/>
      <c r="J823" s="226">
        <f>ROUND(I823*H823,2)</f>
        <v>0</v>
      </c>
      <c r="K823" s="222" t="s">
        <v>352</v>
      </c>
      <c r="L823" s="45"/>
      <c r="M823" s="227" t="s">
        <v>1</v>
      </c>
      <c r="N823" s="228" t="s">
        <v>46</v>
      </c>
      <c r="O823" s="92"/>
      <c r="P823" s="229">
        <f>O823*H823</f>
        <v>0</v>
      </c>
      <c r="Q823" s="229">
        <v>2.5297900000000002</v>
      </c>
      <c r="R823" s="229">
        <f>Q823*H823</f>
        <v>3.8452808000000003</v>
      </c>
      <c r="S823" s="229">
        <v>0</v>
      </c>
      <c r="T823" s="23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1" t="s">
        <v>202</v>
      </c>
      <c r="AT823" s="231" t="s">
        <v>204</v>
      </c>
      <c r="AU823" s="231" t="s">
        <v>90</v>
      </c>
      <c r="AY823" s="18" t="s">
        <v>203</v>
      </c>
      <c r="BE823" s="232">
        <f>IF(N823="základní",J823,0)</f>
        <v>0</v>
      </c>
      <c r="BF823" s="232">
        <f>IF(N823="snížená",J823,0)</f>
        <v>0</v>
      </c>
      <c r="BG823" s="232">
        <f>IF(N823="zákl. přenesená",J823,0)</f>
        <v>0</v>
      </c>
      <c r="BH823" s="232">
        <f>IF(N823="sníž. přenesená",J823,0)</f>
        <v>0</v>
      </c>
      <c r="BI823" s="232">
        <f>IF(N823="nulová",J823,0)</f>
        <v>0</v>
      </c>
      <c r="BJ823" s="18" t="s">
        <v>88</v>
      </c>
      <c r="BK823" s="232">
        <f>ROUND(I823*H823,2)</f>
        <v>0</v>
      </c>
      <c r="BL823" s="18" t="s">
        <v>202</v>
      </c>
      <c r="BM823" s="231" t="s">
        <v>1054</v>
      </c>
    </row>
    <row r="824" s="2" customFormat="1">
      <c r="A824" s="39"/>
      <c r="B824" s="40"/>
      <c r="C824" s="41"/>
      <c r="D824" s="233" t="s">
        <v>209</v>
      </c>
      <c r="E824" s="41"/>
      <c r="F824" s="234" t="s">
        <v>1055</v>
      </c>
      <c r="G824" s="41"/>
      <c r="H824" s="41"/>
      <c r="I824" s="235"/>
      <c r="J824" s="41"/>
      <c r="K824" s="41"/>
      <c r="L824" s="45"/>
      <c r="M824" s="236"/>
      <c r="N824" s="237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209</v>
      </c>
      <c r="AU824" s="18" t="s">
        <v>90</v>
      </c>
    </row>
    <row r="825" s="2" customFormat="1">
      <c r="A825" s="39"/>
      <c r="B825" s="40"/>
      <c r="C825" s="41"/>
      <c r="D825" s="251" t="s">
        <v>355</v>
      </c>
      <c r="E825" s="41"/>
      <c r="F825" s="252" t="s">
        <v>1056</v>
      </c>
      <c r="G825" s="41"/>
      <c r="H825" s="41"/>
      <c r="I825" s="235"/>
      <c r="J825" s="41"/>
      <c r="K825" s="41"/>
      <c r="L825" s="45"/>
      <c r="M825" s="236"/>
      <c r="N825" s="237"/>
      <c r="O825" s="92"/>
      <c r="P825" s="92"/>
      <c r="Q825" s="92"/>
      <c r="R825" s="92"/>
      <c r="S825" s="92"/>
      <c r="T825" s="9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355</v>
      </c>
      <c r="AU825" s="18" t="s">
        <v>90</v>
      </c>
    </row>
    <row r="826" s="13" customFormat="1">
      <c r="A826" s="13"/>
      <c r="B826" s="253"/>
      <c r="C826" s="254"/>
      <c r="D826" s="233" t="s">
        <v>357</v>
      </c>
      <c r="E826" s="255" t="s">
        <v>1</v>
      </c>
      <c r="F826" s="256" t="s">
        <v>572</v>
      </c>
      <c r="G826" s="254"/>
      <c r="H826" s="255" t="s">
        <v>1</v>
      </c>
      <c r="I826" s="257"/>
      <c r="J826" s="254"/>
      <c r="K826" s="254"/>
      <c r="L826" s="258"/>
      <c r="M826" s="259"/>
      <c r="N826" s="260"/>
      <c r="O826" s="260"/>
      <c r="P826" s="260"/>
      <c r="Q826" s="260"/>
      <c r="R826" s="260"/>
      <c r="S826" s="260"/>
      <c r="T826" s="26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2" t="s">
        <v>357</v>
      </c>
      <c r="AU826" s="262" t="s">
        <v>90</v>
      </c>
      <c r="AV826" s="13" t="s">
        <v>88</v>
      </c>
      <c r="AW826" s="13" t="s">
        <v>36</v>
      </c>
      <c r="AX826" s="13" t="s">
        <v>81</v>
      </c>
      <c r="AY826" s="262" t="s">
        <v>203</v>
      </c>
    </row>
    <row r="827" s="14" customFormat="1">
      <c r="A827" s="14"/>
      <c r="B827" s="263"/>
      <c r="C827" s="264"/>
      <c r="D827" s="233" t="s">
        <v>357</v>
      </c>
      <c r="E827" s="265" t="s">
        <v>1</v>
      </c>
      <c r="F827" s="266" t="s">
        <v>1057</v>
      </c>
      <c r="G827" s="264"/>
      <c r="H827" s="267">
        <v>0.45600000000000002</v>
      </c>
      <c r="I827" s="268"/>
      <c r="J827" s="264"/>
      <c r="K827" s="264"/>
      <c r="L827" s="269"/>
      <c r="M827" s="270"/>
      <c r="N827" s="271"/>
      <c r="O827" s="271"/>
      <c r="P827" s="271"/>
      <c r="Q827" s="271"/>
      <c r="R827" s="271"/>
      <c r="S827" s="271"/>
      <c r="T827" s="27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73" t="s">
        <v>357</v>
      </c>
      <c r="AU827" s="273" t="s">
        <v>90</v>
      </c>
      <c r="AV827" s="14" t="s">
        <v>90</v>
      </c>
      <c r="AW827" s="14" t="s">
        <v>36</v>
      </c>
      <c r="AX827" s="14" t="s">
        <v>81</v>
      </c>
      <c r="AY827" s="273" t="s">
        <v>203</v>
      </c>
    </row>
    <row r="828" s="14" customFormat="1">
      <c r="A828" s="14"/>
      <c r="B828" s="263"/>
      <c r="C828" s="264"/>
      <c r="D828" s="233" t="s">
        <v>357</v>
      </c>
      <c r="E828" s="265" t="s">
        <v>1</v>
      </c>
      <c r="F828" s="266" t="s">
        <v>1058</v>
      </c>
      <c r="G828" s="264"/>
      <c r="H828" s="267">
        <v>0.254</v>
      </c>
      <c r="I828" s="268"/>
      <c r="J828" s="264"/>
      <c r="K828" s="264"/>
      <c r="L828" s="269"/>
      <c r="M828" s="270"/>
      <c r="N828" s="271"/>
      <c r="O828" s="271"/>
      <c r="P828" s="271"/>
      <c r="Q828" s="271"/>
      <c r="R828" s="271"/>
      <c r="S828" s="271"/>
      <c r="T828" s="27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73" t="s">
        <v>357</v>
      </c>
      <c r="AU828" s="273" t="s">
        <v>90</v>
      </c>
      <c r="AV828" s="14" t="s">
        <v>90</v>
      </c>
      <c r="AW828" s="14" t="s">
        <v>36</v>
      </c>
      <c r="AX828" s="14" t="s">
        <v>81</v>
      </c>
      <c r="AY828" s="273" t="s">
        <v>203</v>
      </c>
    </row>
    <row r="829" s="14" customFormat="1">
      <c r="A829" s="14"/>
      <c r="B829" s="263"/>
      <c r="C829" s="264"/>
      <c r="D829" s="233" t="s">
        <v>357</v>
      </c>
      <c r="E829" s="265" t="s">
        <v>1</v>
      </c>
      <c r="F829" s="266" t="s">
        <v>1059</v>
      </c>
      <c r="G829" s="264"/>
      <c r="H829" s="267">
        <v>0.45900000000000002</v>
      </c>
      <c r="I829" s="268"/>
      <c r="J829" s="264"/>
      <c r="K829" s="264"/>
      <c r="L829" s="269"/>
      <c r="M829" s="270"/>
      <c r="N829" s="271"/>
      <c r="O829" s="271"/>
      <c r="P829" s="271"/>
      <c r="Q829" s="271"/>
      <c r="R829" s="271"/>
      <c r="S829" s="271"/>
      <c r="T829" s="27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73" t="s">
        <v>357</v>
      </c>
      <c r="AU829" s="273" t="s">
        <v>90</v>
      </c>
      <c r="AV829" s="14" t="s">
        <v>90</v>
      </c>
      <c r="AW829" s="14" t="s">
        <v>36</v>
      </c>
      <c r="AX829" s="14" t="s">
        <v>81</v>
      </c>
      <c r="AY829" s="273" t="s">
        <v>203</v>
      </c>
    </row>
    <row r="830" s="14" customFormat="1">
      <c r="A830" s="14"/>
      <c r="B830" s="263"/>
      <c r="C830" s="264"/>
      <c r="D830" s="233" t="s">
        <v>357</v>
      </c>
      <c r="E830" s="265" t="s">
        <v>1</v>
      </c>
      <c r="F830" s="266" t="s">
        <v>1060</v>
      </c>
      <c r="G830" s="264"/>
      <c r="H830" s="267">
        <v>0.35099999999999998</v>
      </c>
      <c r="I830" s="268"/>
      <c r="J830" s="264"/>
      <c r="K830" s="264"/>
      <c r="L830" s="269"/>
      <c r="M830" s="270"/>
      <c r="N830" s="271"/>
      <c r="O830" s="271"/>
      <c r="P830" s="271"/>
      <c r="Q830" s="271"/>
      <c r="R830" s="271"/>
      <c r="S830" s="271"/>
      <c r="T830" s="27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73" t="s">
        <v>357</v>
      </c>
      <c r="AU830" s="273" t="s">
        <v>90</v>
      </c>
      <c r="AV830" s="14" t="s">
        <v>90</v>
      </c>
      <c r="AW830" s="14" t="s">
        <v>36</v>
      </c>
      <c r="AX830" s="14" t="s">
        <v>81</v>
      </c>
      <c r="AY830" s="273" t="s">
        <v>203</v>
      </c>
    </row>
    <row r="831" s="16" customFormat="1">
      <c r="A831" s="16"/>
      <c r="B831" s="285"/>
      <c r="C831" s="286"/>
      <c r="D831" s="233" t="s">
        <v>357</v>
      </c>
      <c r="E831" s="287" t="s">
        <v>1</v>
      </c>
      <c r="F831" s="288" t="s">
        <v>366</v>
      </c>
      <c r="G831" s="286"/>
      <c r="H831" s="289">
        <v>1.52</v>
      </c>
      <c r="I831" s="290"/>
      <c r="J831" s="286"/>
      <c r="K831" s="286"/>
      <c r="L831" s="291"/>
      <c r="M831" s="292"/>
      <c r="N831" s="293"/>
      <c r="O831" s="293"/>
      <c r="P831" s="293"/>
      <c r="Q831" s="293"/>
      <c r="R831" s="293"/>
      <c r="S831" s="293"/>
      <c r="T831" s="294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95" t="s">
        <v>357</v>
      </c>
      <c r="AU831" s="295" t="s">
        <v>90</v>
      </c>
      <c r="AV831" s="16" t="s">
        <v>202</v>
      </c>
      <c r="AW831" s="16" t="s">
        <v>36</v>
      </c>
      <c r="AX831" s="16" t="s">
        <v>88</v>
      </c>
      <c r="AY831" s="295" t="s">
        <v>203</v>
      </c>
    </row>
    <row r="832" s="2" customFormat="1" ht="24.15" customHeight="1">
      <c r="A832" s="39"/>
      <c r="B832" s="40"/>
      <c r="C832" s="220" t="s">
        <v>1061</v>
      </c>
      <c r="D832" s="220" t="s">
        <v>204</v>
      </c>
      <c r="E832" s="221" t="s">
        <v>1062</v>
      </c>
      <c r="F832" s="222" t="s">
        <v>1063</v>
      </c>
      <c r="G832" s="223" t="s">
        <v>290</v>
      </c>
      <c r="H832" s="224">
        <v>10.890000000000001</v>
      </c>
      <c r="I832" s="225"/>
      <c r="J832" s="226">
        <f>ROUND(I832*H832,2)</f>
        <v>0</v>
      </c>
      <c r="K832" s="222" t="s">
        <v>352</v>
      </c>
      <c r="L832" s="45"/>
      <c r="M832" s="227" t="s">
        <v>1</v>
      </c>
      <c r="N832" s="228" t="s">
        <v>46</v>
      </c>
      <c r="O832" s="92"/>
      <c r="P832" s="229">
        <f>O832*H832</f>
        <v>0</v>
      </c>
      <c r="Q832" s="229">
        <v>0.0043200000000000001</v>
      </c>
      <c r="R832" s="229">
        <f>Q832*H832</f>
        <v>0.047044800000000005</v>
      </c>
      <c r="S832" s="229">
        <v>0</v>
      </c>
      <c r="T832" s="230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231" t="s">
        <v>202</v>
      </c>
      <c r="AT832" s="231" t="s">
        <v>204</v>
      </c>
      <c r="AU832" s="231" t="s">
        <v>90</v>
      </c>
      <c r="AY832" s="18" t="s">
        <v>203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18" t="s">
        <v>88</v>
      </c>
      <c r="BK832" s="232">
        <f>ROUND(I832*H832,2)</f>
        <v>0</v>
      </c>
      <c r="BL832" s="18" t="s">
        <v>202</v>
      </c>
      <c r="BM832" s="231" t="s">
        <v>1064</v>
      </c>
    </row>
    <row r="833" s="2" customFormat="1">
      <c r="A833" s="39"/>
      <c r="B833" s="40"/>
      <c r="C833" s="41"/>
      <c r="D833" s="233" t="s">
        <v>209</v>
      </c>
      <c r="E833" s="41"/>
      <c r="F833" s="234" t="s">
        <v>1065</v>
      </c>
      <c r="G833" s="41"/>
      <c r="H833" s="41"/>
      <c r="I833" s="235"/>
      <c r="J833" s="41"/>
      <c r="K833" s="41"/>
      <c r="L833" s="45"/>
      <c r="M833" s="236"/>
      <c r="N833" s="237"/>
      <c r="O833" s="92"/>
      <c r="P833" s="92"/>
      <c r="Q833" s="92"/>
      <c r="R833" s="92"/>
      <c r="S833" s="92"/>
      <c r="T833" s="9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18" t="s">
        <v>209</v>
      </c>
      <c r="AU833" s="18" t="s">
        <v>90</v>
      </c>
    </row>
    <row r="834" s="2" customFormat="1">
      <c r="A834" s="39"/>
      <c r="B834" s="40"/>
      <c r="C834" s="41"/>
      <c r="D834" s="251" t="s">
        <v>355</v>
      </c>
      <c r="E834" s="41"/>
      <c r="F834" s="252" t="s">
        <v>1066</v>
      </c>
      <c r="G834" s="41"/>
      <c r="H834" s="41"/>
      <c r="I834" s="235"/>
      <c r="J834" s="41"/>
      <c r="K834" s="41"/>
      <c r="L834" s="45"/>
      <c r="M834" s="236"/>
      <c r="N834" s="237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355</v>
      </c>
      <c r="AU834" s="18" t="s">
        <v>90</v>
      </c>
    </row>
    <row r="835" s="13" customFormat="1">
      <c r="A835" s="13"/>
      <c r="B835" s="253"/>
      <c r="C835" s="254"/>
      <c r="D835" s="233" t="s">
        <v>357</v>
      </c>
      <c r="E835" s="255" t="s">
        <v>1</v>
      </c>
      <c r="F835" s="256" t="s">
        <v>572</v>
      </c>
      <c r="G835" s="254"/>
      <c r="H835" s="255" t="s">
        <v>1</v>
      </c>
      <c r="I835" s="257"/>
      <c r="J835" s="254"/>
      <c r="K835" s="254"/>
      <c r="L835" s="258"/>
      <c r="M835" s="259"/>
      <c r="N835" s="260"/>
      <c r="O835" s="260"/>
      <c r="P835" s="260"/>
      <c r="Q835" s="260"/>
      <c r="R835" s="260"/>
      <c r="S835" s="260"/>
      <c r="T835" s="26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2" t="s">
        <v>357</v>
      </c>
      <c r="AU835" s="262" t="s">
        <v>90</v>
      </c>
      <c r="AV835" s="13" t="s">
        <v>88</v>
      </c>
      <c r="AW835" s="13" t="s">
        <v>36</v>
      </c>
      <c r="AX835" s="13" t="s">
        <v>81</v>
      </c>
      <c r="AY835" s="262" t="s">
        <v>203</v>
      </c>
    </row>
    <row r="836" s="14" customFormat="1">
      <c r="A836" s="14"/>
      <c r="B836" s="263"/>
      <c r="C836" s="264"/>
      <c r="D836" s="233" t="s">
        <v>357</v>
      </c>
      <c r="E836" s="265" t="s">
        <v>1</v>
      </c>
      <c r="F836" s="266" t="s">
        <v>1067</v>
      </c>
      <c r="G836" s="264"/>
      <c r="H836" s="267">
        <v>1.53</v>
      </c>
      <c r="I836" s="268"/>
      <c r="J836" s="264"/>
      <c r="K836" s="264"/>
      <c r="L836" s="269"/>
      <c r="M836" s="270"/>
      <c r="N836" s="271"/>
      <c r="O836" s="271"/>
      <c r="P836" s="271"/>
      <c r="Q836" s="271"/>
      <c r="R836" s="271"/>
      <c r="S836" s="271"/>
      <c r="T836" s="27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73" t="s">
        <v>357</v>
      </c>
      <c r="AU836" s="273" t="s">
        <v>90</v>
      </c>
      <c r="AV836" s="14" t="s">
        <v>90</v>
      </c>
      <c r="AW836" s="14" t="s">
        <v>36</v>
      </c>
      <c r="AX836" s="14" t="s">
        <v>81</v>
      </c>
      <c r="AY836" s="273" t="s">
        <v>203</v>
      </c>
    </row>
    <row r="837" s="14" customFormat="1">
      <c r="A837" s="14"/>
      <c r="B837" s="263"/>
      <c r="C837" s="264"/>
      <c r="D837" s="233" t="s">
        <v>357</v>
      </c>
      <c r="E837" s="265" t="s">
        <v>1</v>
      </c>
      <c r="F837" s="266" t="s">
        <v>1068</v>
      </c>
      <c r="G837" s="264"/>
      <c r="H837" s="267">
        <v>5.4000000000000004</v>
      </c>
      <c r="I837" s="268"/>
      <c r="J837" s="264"/>
      <c r="K837" s="264"/>
      <c r="L837" s="269"/>
      <c r="M837" s="270"/>
      <c r="N837" s="271"/>
      <c r="O837" s="271"/>
      <c r="P837" s="271"/>
      <c r="Q837" s="271"/>
      <c r="R837" s="271"/>
      <c r="S837" s="271"/>
      <c r="T837" s="27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73" t="s">
        <v>357</v>
      </c>
      <c r="AU837" s="273" t="s">
        <v>90</v>
      </c>
      <c r="AV837" s="14" t="s">
        <v>90</v>
      </c>
      <c r="AW837" s="14" t="s">
        <v>36</v>
      </c>
      <c r="AX837" s="14" t="s">
        <v>81</v>
      </c>
      <c r="AY837" s="273" t="s">
        <v>203</v>
      </c>
    </row>
    <row r="838" s="14" customFormat="1">
      <c r="A838" s="14"/>
      <c r="B838" s="263"/>
      <c r="C838" s="264"/>
      <c r="D838" s="233" t="s">
        <v>357</v>
      </c>
      <c r="E838" s="265" t="s">
        <v>1</v>
      </c>
      <c r="F838" s="266" t="s">
        <v>1069</v>
      </c>
      <c r="G838" s="264"/>
      <c r="H838" s="267">
        <v>3.96</v>
      </c>
      <c r="I838" s="268"/>
      <c r="J838" s="264"/>
      <c r="K838" s="264"/>
      <c r="L838" s="269"/>
      <c r="M838" s="270"/>
      <c r="N838" s="271"/>
      <c r="O838" s="271"/>
      <c r="P838" s="271"/>
      <c r="Q838" s="271"/>
      <c r="R838" s="271"/>
      <c r="S838" s="271"/>
      <c r="T838" s="27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73" t="s">
        <v>357</v>
      </c>
      <c r="AU838" s="273" t="s">
        <v>90</v>
      </c>
      <c r="AV838" s="14" t="s">
        <v>90</v>
      </c>
      <c r="AW838" s="14" t="s">
        <v>36</v>
      </c>
      <c r="AX838" s="14" t="s">
        <v>81</v>
      </c>
      <c r="AY838" s="273" t="s">
        <v>203</v>
      </c>
    </row>
    <row r="839" s="16" customFormat="1">
      <c r="A839" s="16"/>
      <c r="B839" s="285"/>
      <c r="C839" s="286"/>
      <c r="D839" s="233" t="s">
        <v>357</v>
      </c>
      <c r="E839" s="287" t="s">
        <v>1</v>
      </c>
      <c r="F839" s="288" t="s">
        <v>366</v>
      </c>
      <c r="G839" s="286"/>
      <c r="H839" s="289">
        <v>10.890000000000001</v>
      </c>
      <c r="I839" s="290"/>
      <c r="J839" s="286"/>
      <c r="K839" s="286"/>
      <c r="L839" s="291"/>
      <c r="M839" s="292"/>
      <c r="N839" s="293"/>
      <c r="O839" s="293"/>
      <c r="P839" s="293"/>
      <c r="Q839" s="293"/>
      <c r="R839" s="293"/>
      <c r="S839" s="293"/>
      <c r="T839" s="294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295" t="s">
        <v>357</v>
      </c>
      <c r="AU839" s="295" t="s">
        <v>90</v>
      </c>
      <c r="AV839" s="16" t="s">
        <v>202</v>
      </c>
      <c r="AW839" s="16" t="s">
        <v>36</v>
      </c>
      <c r="AX839" s="16" t="s">
        <v>88</v>
      </c>
      <c r="AY839" s="295" t="s">
        <v>203</v>
      </c>
    </row>
    <row r="840" s="2" customFormat="1" ht="33" customHeight="1">
      <c r="A840" s="39"/>
      <c r="B840" s="40"/>
      <c r="C840" s="220" t="s">
        <v>1070</v>
      </c>
      <c r="D840" s="220" t="s">
        <v>204</v>
      </c>
      <c r="E840" s="221" t="s">
        <v>1071</v>
      </c>
      <c r="F840" s="222" t="s">
        <v>1072</v>
      </c>
      <c r="G840" s="223" t="s">
        <v>290</v>
      </c>
      <c r="H840" s="224">
        <v>10.890000000000001</v>
      </c>
      <c r="I840" s="225"/>
      <c r="J840" s="226">
        <f>ROUND(I840*H840,2)</f>
        <v>0</v>
      </c>
      <c r="K840" s="222" t="s">
        <v>352</v>
      </c>
      <c r="L840" s="45"/>
      <c r="M840" s="227" t="s">
        <v>1</v>
      </c>
      <c r="N840" s="228" t="s">
        <v>46</v>
      </c>
      <c r="O840" s="92"/>
      <c r="P840" s="229">
        <f>O840*H840</f>
        <v>0</v>
      </c>
      <c r="Q840" s="229">
        <v>0</v>
      </c>
      <c r="R840" s="229">
        <f>Q840*H840</f>
        <v>0</v>
      </c>
      <c r="S840" s="229">
        <v>0</v>
      </c>
      <c r="T840" s="230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31" t="s">
        <v>202</v>
      </c>
      <c r="AT840" s="231" t="s">
        <v>204</v>
      </c>
      <c r="AU840" s="231" t="s">
        <v>90</v>
      </c>
      <c r="AY840" s="18" t="s">
        <v>203</v>
      </c>
      <c r="BE840" s="232">
        <f>IF(N840="základní",J840,0)</f>
        <v>0</v>
      </c>
      <c r="BF840" s="232">
        <f>IF(N840="snížená",J840,0)</f>
        <v>0</v>
      </c>
      <c r="BG840" s="232">
        <f>IF(N840="zákl. přenesená",J840,0)</f>
        <v>0</v>
      </c>
      <c r="BH840" s="232">
        <f>IF(N840="sníž. přenesená",J840,0)</f>
        <v>0</v>
      </c>
      <c r="BI840" s="232">
        <f>IF(N840="nulová",J840,0)</f>
        <v>0</v>
      </c>
      <c r="BJ840" s="18" t="s">
        <v>88</v>
      </c>
      <c r="BK840" s="232">
        <f>ROUND(I840*H840,2)</f>
        <v>0</v>
      </c>
      <c r="BL840" s="18" t="s">
        <v>202</v>
      </c>
      <c r="BM840" s="231" t="s">
        <v>1073</v>
      </c>
    </row>
    <row r="841" s="2" customFormat="1">
      <c r="A841" s="39"/>
      <c r="B841" s="40"/>
      <c r="C841" s="41"/>
      <c r="D841" s="233" t="s">
        <v>209</v>
      </c>
      <c r="E841" s="41"/>
      <c r="F841" s="234" t="s">
        <v>1074</v>
      </c>
      <c r="G841" s="41"/>
      <c r="H841" s="41"/>
      <c r="I841" s="235"/>
      <c r="J841" s="41"/>
      <c r="K841" s="41"/>
      <c r="L841" s="45"/>
      <c r="M841" s="236"/>
      <c r="N841" s="237"/>
      <c r="O841" s="92"/>
      <c r="P841" s="92"/>
      <c r="Q841" s="92"/>
      <c r="R841" s="92"/>
      <c r="S841" s="92"/>
      <c r="T841" s="9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209</v>
      </c>
      <c r="AU841" s="18" t="s">
        <v>90</v>
      </c>
    </row>
    <row r="842" s="2" customFormat="1">
      <c r="A842" s="39"/>
      <c r="B842" s="40"/>
      <c r="C842" s="41"/>
      <c r="D842" s="251" t="s">
        <v>355</v>
      </c>
      <c r="E842" s="41"/>
      <c r="F842" s="252" t="s">
        <v>1075</v>
      </c>
      <c r="G842" s="41"/>
      <c r="H842" s="41"/>
      <c r="I842" s="235"/>
      <c r="J842" s="41"/>
      <c r="K842" s="41"/>
      <c r="L842" s="45"/>
      <c r="M842" s="236"/>
      <c r="N842" s="237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355</v>
      </c>
      <c r="AU842" s="18" t="s">
        <v>90</v>
      </c>
    </row>
    <row r="843" s="2" customFormat="1" ht="24.15" customHeight="1">
      <c r="A843" s="39"/>
      <c r="B843" s="40"/>
      <c r="C843" s="220" t="s">
        <v>1076</v>
      </c>
      <c r="D843" s="220" t="s">
        <v>204</v>
      </c>
      <c r="E843" s="221" t="s">
        <v>1077</v>
      </c>
      <c r="F843" s="222" t="s">
        <v>1078</v>
      </c>
      <c r="G843" s="223" t="s">
        <v>493</v>
      </c>
      <c r="H843" s="224">
        <v>0.062</v>
      </c>
      <c r="I843" s="225"/>
      <c r="J843" s="226">
        <f>ROUND(I843*H843,2)</f>
        <v>0</v>
      </c>
      <c r="K843" s="222" t="s">
        <v>352</v>
      </c>
      <c r="L843" s="45"/>
      <c r="M843" s="227" t="s">
        <v>1</v>
      </c>
      <c r="N843" s="228" t="s">
        <v>46</v>
      </c>
      <c r="O843" s="92"/>
      <c r="P843" s="229">
        <f>O843*H843</f>
        <v>0</v>
      </c>
      <c r="Q843" s="229">
        <v>1.10907</v>
      </c>
      <c r="R843" s="229">
        <f>Q843*H843</f>
        <v>0.068762340000000005</v>
      </c>
      <c r="S843" s="229">
        <v>0</v>
      </c>
      <c r="T843" s="23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31" t="s">
        <v>202</v>
      </c>
      <c r="AT843" s="231" t="s">
        <v>204</v>
      </c>
      <c r="AU843" s="231" t="s">
        <v>90</v>
      </c>
      <c r="AY843" s="18" t="s">
        <v>203</v>
      </c>
      <c r="BE843" s="232">
        <f>IF(N843="základní",J843,0)</f>
        <v>0</v>
      </c>
      <c r="BF843" s="232">
        <f>IF(N843="snížená",J843,0)</f>
        <v>0</v>
      </c>
      <c r="BG843" s="232">
        <f>IF(N843="zákl. přenesená",J843,0)</f>
        <v>0</v>
      </c>
      <c r="BH843" s="232">
        <f>IF(N843="sníž. přenesená",J843,0)</f>
        <v>0</v>
      </c>
      <c r="BI843" s="232">
        <f>IF(N843="nulová",J843,0)</f>
        <v>0</v>
      </c>
      <c r="BJ843" s="18" t="s">
        <v>88</v>
      </c>
      <c r="BK843" s="232">
        <f>ROUND(I843*H843,2)</f>
        <v>0</v>
      </c>
      <c r="BL843" s="18" t="s">
        <v>202</v>
      </c>
      <c r="BM843" s="231" t="s">
        <v>1079</v>
      </c>
    </row>
    <row r="844" s="2" customFormat="1">
      <c r="A844" s="39"/>
      <c r="B844" s="40"/>
      <c r="C844" s="41"/>
      <c r="D844" s="233" t="s">
        <v>209</v>
      </c>
      <c r="E844" s="41"/>
      <c r="F844" s="234" t="s">
        <v>1080</v>
      </c>
      <c r="G844" s="41"/>
      <c r="H844" s="41"/>
      <c r="I844" s="235"/>
      <c r="J844" s="41"/>
      <c r="K844" s="41"/>
      <c r="L844" s="45"/>
      <c r="M844" s="236"/>
      <c r="N844" s="237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209</v>
      </c>
      <c r="AU844" s="18" t="s">
        <v>90</v>
      </c>
    </row>
    <row r="845" s="2" customFormat="1">
      <c r="A845" s="39"/>
      <c r="B845" s="40"/>
      <c r="C845" s="41"/>
      <c r="D845" s="251" t="s">
        <v>355</v>
      </c>
      <c r="E845" s="41"/>
      <c r="F845" s="252" t="s">
        <v>1081</v>
      </c>
      <c r="G845" s="41"/>
      <c r="H845" s="41"/>
      <c r="I845" s="235"/>
      <c r="J845" s="41"/>
      <c r="K845" s="41"/>
      <c r="L845" s="45"/>
      <c r="M845" s="236"/>
      <c r="N845" s="237"/>
      <c r="O845" s="92"/>
      <c r="P845" s="92"/>
      <c r="Q845" s="92"/>
      <c r="R845" s="92"/>
      <c r="S845" s="92"/>
      <c r="T845" s="9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T845" s="18" t="s">
        <v>355</v>
      </c>
      <c r="AU845" s="18" t="s">
        <v>90</v>
      </c>
    </row>
    <row r="846" s="13" customFormat="1">
      <c r="A846" s="13"/>
      <c r="B846" s="253"/>
      <c r="C846" s="254"/>
      <c r="D846" s="233" t="s">
        <v>357</v>
      </c>
      <c r="E846" s="255" t="s">
        <v>1</v>
      </c>
      <c r="F846" s="256" t="s">
        <v>572</v>
      </c>
      <c r="G846" s="254"/>
      <c r="H846" s="255" t="s">
        <v>1</v>
      </c>
      <c r="I846" s="257"/>
      <c r="J846" s="254"/>
      <c r="K846" s="254"/>
      <c r="L846" s="258"/>
      <c r="M846" s="259"/>
      <c r="N846" s="260"/>
      <c r="O846" s="260"/>
      <c r="P846" s="260"/>
      <c r="Q846" s="260"/>
      <c r="R846" s="260"/>
      <c r="S846" s="260"/>
      <c r="T846" s="26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2" t="s">
        <v>357</v>
      </c>
      <c r="AU846" s="262" t="s">
        <v>90</v>
      </c>
      <c r="AV846" s="13" t="s">
        <v>88</v>
      </c>
      <c r="AW846" s="13" t="s">
        <v>36</v>
      </c>
      <c r="AX846" s="13" t="s">
        <v>81</v>
      </c>
      <c r="AY846" s="262" t="s">
        <v>203</v>
      </c>
    </row>
    <row r="847" s="14" customFormat="1">
      <c r="A847" s="14"/>
      <c r="B847" s="263"/>
      <c r="C847" s="264"/>
      <c r="D847" s="233" t="s">
        <v>357</v>
      </c>
      <c r="E847" s="265" t="s">
        <v>1</v>
      </c>
      <c r="F847" s="266" t="s">
        <v>1082</v>
      </c>
      <c r="G847" s="264"/>
      <c r="H847" s="267">
        <v>0.031</v>
      </c>
      <c r="I847" s="268"/>
      <c r="J847" s="264"/>
      <c r="K847" s="264"/>
      <c r="L847" s="269"/>
      <c r="M847" s="270"/>
      <c r="N847" s="271"/>
      <c r="O847" s="271"/>
      <c r="P847" s="271"/>
      <c r="Q847" s="271"/>
      <c r="R847" s="271"/>
      <c r="S847" s="271"/>
      <c r="T847" s="27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3" t="s">
        <v>357</v>
      </c>
      <c r="AU847" s="273" t="s">
        <v>90</v>
      </c>
      <c r="AV847" s="14" t="s">
        <v>90</v>
      </c>
      <c r="AW847" s="14" t="s">
        <v>36</v>
      </c>
      <c r="AX847" s="14" t="s">
        <v>81</v>
      </c>
      <c r="AY847" s="273" t="s">
        <v>203</v>
      </c>
    </row>
    <row r="848" s="14" customFormat="1">
      <c r="A848" s="14"/>
      <c r="B848" s="263"/>
      <c r="C848" s="264"/>
      <c r="D848" s="233" t="s">
        <v>357</v>
      </c>
      <c r="E848" s="265" t="s">
        <v>1</v>
      </c>
      <c r="F848" s="266" t="s">
        <v>1083</v>
      </c>
      <c r="G848" s="264"/>
      <c r="H848" s="267">
        <v>0.031</v>
      </c>
      <c r="I848" s="268"/>
      <c r="J848" s="264"/>
      <c r="K848" s="264"/>
      <c r="L848" s="269"/>
      <c r="M848" s="270"/>
      <c r="N848" s="271"/>
      <c r="O848" s="271"/>
      <c r="P848" s="271"/>
      <c r="Q848" s="271"/>
      <c r="R848" s="271"/>
      <c r="S848" s="271"/>
      <c r="T848" s="27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73" t="s">
        <v>357</v>
      </c>
      <c r="AU848" s="273" t="s">
        <v>90</v>
      </c>
      <c r="AV848" s="14" t="s">
        <v>90</v>
      </c>
      <c r="AW848" s="14" t="s">
        <v>36</v>
      </c>
      <c r="AX848" s="14" t="s">
        <v>81</v>
      </c>
      <c r="AY848" s="273" t="s">
        <v>203</v>
      </c>
    </row>
    <row r="849" s="16" customFormat="1">
      <c r="A849" s="16"/>
      <c r="B849" s="285"/>
      <c r="C849" s="286"/>
      <c r="D849" s="233" t="s">
        <v>357</v>
      </c>
      <c r="E849" s="287" t="s">
        <v>1</v>
      </c>
      <c r="F849" s="288" t="s">
        <v>366</v>
      </c>
      <c r="G849" s="286"/>
      <c r="H849" s="289">
        <v>0.062</v>
      </c>
      <c r="I849" s="290"/>
      <c r="J849" s="286"/>
      <c r="K849" s="286"/>
      <c r="L849" s="291"/>
      <c r="M849" s="292"/>
      <c r="N849" s="293"/>
      <c r="O849" s="293"/>
      <c r="P849" s="293"/>
      <c r="Q849" s="293"/>
      <c r="R849" s="293"/>
      <c r="S849" s="293"/>
      <c r="T849" s="294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95" t="s">
        <v>357</v>
      </c>
      <c r="AU849" s="295" t="s">
        <v>90</v>
      </c>
      <c r="AV849" s="16" t="s">
        <v>202</v>
      </c>
      <c r="AW849" s="16" t="s">
        <v>36</v>
      </c>
      <c r="AX849" s="16" t="s">
        <v>88</v>
      </c>
      <c r="AY849" s="295" t="s">
        <v>203</v>
      </c>
    </row>
    <row r="850" s="2" customFormat="1" ht="24.15" customHeight="1">
      <c r="A850" s="39"/>
      <c r="B850" s="40"/>
      <c r="C850" s="220" t="s">
        <v>1084</v>
      </c>
      <c r="D850" s="220" t="s">
        <v>204</v>
      </c>
      <c r="E850" s="221" t="s">
        <v>1085</v>
      </c>
      <c r="F850" s="222" t="s">
        <v>1086</v>
      </c>
      <c r="G850" s="223" t="s">
        <v>493</v>
      </c>
      <c r="H850" s="224">
        <v>0.33200000000000002</v>
      </c>
      <c r="I850" s="225"/>
      <c r="J850" s="226">
        <f>ROUND(I850*H850,2)</f>
        <v>0</v>
      </c>
      <c r="K850" s="222" t="s">
        <v>352</v>
      </c>
      <c r="L850" s="45"/>
      <c r="M850" s="227" t="s">
        <v>1</v>
      </c>
      <c r="N850" s="228" t="s">
        <v>46</v>
      </c>
      <c r="O850" s="92"/>
      <c r="P850" s="229">
        <f>O850*H850</f>
        <v>0</v>
      </c>
      <c r="Q850" s="229">
        <v>1.0384</v>
      </c>
      <c r="R850" s="229">
        <f>Q850*H850</f>
        <v>0.34474880000000002</v>
      </c>
      <c r="S850" s="229">
        <v>0</v>
      </c>
      <c r="T850" s="23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1" t="s">
        <v>202</v>
      </c>
      <c r="AT850" s="231" t="s">
        <v>204</v>
      </c>
      <c r="AU850" s="231" t="s">
        <v>90</v>
      </c>
      <c r="AY850" s="18" t="s">
        <v>203</v>
      </c>
      <c r="BE850" s="232">
        <f>IF(N850="základní",J850,0)</f>
        <v>0</v>
      </c>
      <c r="BF850" s="232">
        <f>IF(N850="snížená",J850,0)</f>
        <v>0</v>
      </c>
      <c r="BG850" s="232">
        <f>IF(N850="zákl. přenesená",J850,0)</f>
        <v>0</v>
      </c>
      <c r="BH850" s="232">
        <f>IF(N850="sníž. přenesená",J850,0)</f>
        <v>0</v>
      </c>
      <c r="BI850" s="232">
        <f>IF(N850="nulová",J850,0)</f>
        <v>0</v>
      </c>
      <c r="BJ850" s="18" t="s">
        <v>88</v>
      </c>
      <c r="BK850" s="232">
        <f>ROUND(I850*H850,2)</f>
        <v>0</v>
      </c>
      <c r="BL850" s="18" t="s">
        <v>202</v>
      </c>
      <c r="BM850" s="231" t="s">
        <v>1087</v>
      </c>
    </row>
    <row r="851" s="2" customFormat="1">
      <c r="A851" s="39"/>
      <c r="B851" s="40"/>
      <c r="C851" s="41"/>
      <c r="D851" s="233" t="s">
        <v>209</v>
      </c>
      <c r="E851" s="41"/>
      <c r="F851" s="234" t="s">
        <v>1088</v>
      </c>
      <c r="G851" s="41"/>
      <c r="H851" s="41"/>
      <c r="I851" s="235"/>
      <c r="J851" s="41"/>
      <c r="K851" s="41"/>
      <c r="L851" s="45"/>
      <c r="M851" s="236"/>
      <c r="N851" s="237"/>
      <c r="O851" s="92"/>
      <c r="P851" s="92"/>
      <c r="Q851" s="92"/>
      <c r="R851" s="92"/>
      <c r="S851" s="92"/>
      <c r="T851" s="9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T851" s="18" t="s">
        <v>209</v>
      </c>
      <c r="AU851" s="18" t="s">
        <v>90</v>
      </c>
    </row>
    <row r="852" s="2" customFormat="1">
      <c r="A852" s="39"/>
      <c r="B852" s="40"/>
      <c r="C852" s="41"/>
      <c r="D852" s="251" t="s">
        <v>355</v>
      </c>
      <c r="E852" s="41"/>
      <c r="F852" s="252" t="s">
        <v>1089</v>
      </c>
      <c r="G852" s="41"/>
      <c r="H852" s="41"/>
      <c r="I852" s="235"/>
      <c r="J852" s="41"/>
      <c r="K852" s="41"/>
      <c r="L852" s="45"/>
      <c r="M852" s="236"/>
      <c r="N852" s="237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355</v>
      </c>
      <c r="AU852" s="18" t="s">
        <v>90</v>
      </c>
    </row>
    <row r="853" s="13" customFormat="1">
      <c r="A853" s="13"/>
      <c r="B853" s="253"/>
      <c r="C853" s="254"/>
      <c r="D853" s="233" t="s">
        <v>357</v>
      </c>
      <c r="E853" s="255" t="s">
        <v>1</v>
      </c>
      <c r="F853" s="256" t="s">
        <v>815</v>
      </c>
      <c r="G853" s="254"/>
      <c r="H853" s="255" t="s">
        <v>1</v>
      </c>
      <c r="I853" s="257"/>
      <c r="J853" s="254"/>
      <c r="K853" s="254"/>
      <c r="L853" s="258"/>
      <c r="M853" s="259"/>
      <c r="N853" s="260"/>
      <c r="O853" s="260"/>
      <c r="P853" s="260"/>
      <c r="Q853" s="260"/>
      <c r="R853" s="260"/>
      <c r="S853" s="260"/>
      <c r="T853" s="26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2" t="s">
        <v>357</v>
      </c>
      <c r="AU853" s="262" t="s">
        <v>90</v>
      </c>
      <c r="AV853" s="13" t="s">
        <v>88</v>
      </c>
      <c r="AW853" s="13" t="s">
        <v>36</v>
      </c>
      <c r="AX853" s="13" t="s">
        <v>81</v>
      </c>
      <c r="AY853" s="262" t="s">
        <v>203</v>
      </c>
    </row>
    <row r="854" s="13" customFormat="1">
      <c r="A854" s="13"/>
      <c r="B854" s="253"/>
      <c r="C854" s="254"/>
      <c r="D854" s="233" t="s">
        <v>357</v>
      </c>
      <c r="E854" s="255" t="s">
        <v>1</v>
      </c>
      <c r="F854" s="256" t="s">
        <v>1090</v>
      </c>
      <c r="G854" s="254"/>
      <c r="H854" s="255" t="s">
        <v>1</v>
      </c>
      <c r="I854" s="257"/>
      <c r="J854" s="254"/>
      <c r="K854" s="254"/>
      <c r="L854" s="258"/>
      <c r="M854" s="259"/>
      <c r="N854" s="260"/>
      <c r="O854" s="260"/>
      <c r="P854" s="260"/>
      <c r="Q854" s="260"/>
      <c r="R854" s="260"/>
      <c r="S854" s="260"/>
      <c r="T854" s="26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62" t="s">
        <v>357</v>
      </c>
      <c r="AU854" s="262" t="s">
        <v>90</v>
      </c>
      <c r="AV854" s="13" t="s">
        <v>88</v>
      </c>
      <c r="AW854" s="13" t="s">
        <v>36</v>
      </c>
      <c r="AX854" s="13" t="s">
        <v>81</v>
      </c>
      <c r="AY854" s="262" t="s">
        <v>203</v>
      </c>
    </row>
    <row r="855" s="14" customFormat="1">
      <c r="A855" s="14"/>
      <c r="B855" s="263"/>
      <c r="C855" s="264"/>
      <c r="D855" s="233" t="s">
        <v>357</v>
      </c>
      <c r="E855" s="265" t="s">
        <v>1</v>
      </c>
      <c r="F855" s="266" t="s">
        <v>1091</v>
      </c>
      <c r="G855" s="264"/>
      <c r="H855" s="267">
        <v>0.33200000000000002</v>
      </c>
      <c r="I855" s="268"/>
      <c r="J855" s="264"/>
      <c r="K855" s="264"/>
      <c r="L855" s="269"/>
      <c r="M855" s="270"/>
      <c r="N855" s="271"/>
      <c r="O855" s="271"/>
      <c r="P855" s="271"/>
      <c r="Q855" s="271"/>
      <c r="R855" s="271"/>
      <c r="S855" s="271"/>
      <c r="T855" s="27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73" t="s">
        <v>357</v>
      </c>
      <c r="AU855" s="273" t="s">
        <v>90</v>
      </c>
      <c r="AV855" s="14" t="s">
        <v>90</v>
      </c>
      <c r="AW855" s="14" t="s">
        <v>36</v>
      </c>
      <c r="AX855" s="14" t="s">
        <v>81</v>
      </c>
      <c r="AY855" s="273" t="s">
        <v>203</v>
      </c>
    </row>
    <row r="856" s="16" customFormat="1">
      <c r="A856" s="16"/>
      <c r="B856" s="285"/>
      <c r="C856" s="286"/>
      <c r="D856" s="233" t="s">
        <v>357</v>
      </c>
      <c r="E856" s="287" t="s">
        <v>1</v>
      </c>
      <c r="F856" s="288" t="s">
        <v>366</v>
      </c>
      <c r="G856" s="286"/>
      <c r="H856" s="289">
        <v>0.33200000000000002</v>
      </c>
      <c r="I856" s="290"/>
      <c r="J856" s="286"/>
      <c r="K856" s="286"/>
      <c r="L856" s="291"/>
      <c r="M856" s="292"/>
      <c r="N856" s="293"/>
      <c r="O856" s="293"/>
      <c r="P856" s="293"/>
      <c r="Q856" s="293"/>
      <c r="R856" s="293"/>
      <c r="S856" s="293"/>
      <c r="T856" s="294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T856" s="295" t="s">
        <v>357</v>
      </c>
      <c r="AU856" s="295" t="s">
        <v>90</v>
      </c>
      <c r="AV856" s="16" t="s">
        <v>202</v>
      </c>
      <c r="AW856" s="16" t="s">
        <v>36</v>
      </c>
      <c r="AX856" s="16" t="s">
        <v>88</v>
      </c>
      <c r="AY856" s="295" t="s">
        <v>203</v>
      </c>
    </row>
    <row r="857" s="2" customFormat="1" ht="16.5" customHeight="1">
      <c r="A857" s="39"/>
      <c r="B857" s="40"/>
      <c r="C857" s="220" t="s">
        <v>1092</v>
      </c>
      <c r="D857" s="220" t="s">
        <v>204</v>
      </c>
      <c r="E857" s="221" t="s">
        <v>1093</v>
      </c>
      <c r="F857" s="222" t="s">
        <v>1094</v>
      </c>
      <c r="G857" s="223" t="s">
        <v>351</v>
      </c>
      <c r="H857" s="224">
        <v>2.004</v>
      </c>
      <c r="I857" s="225"/>
      <c r="J857" s="226">
        <f>ROUND(I857*H857,2)</f>
        <v>0</v>
      </c>
      <c r="K857" s="222" t="s">
        <v>352</v>
      </c>
      <c r="L857" s="45"/>
      <c r="M857" s="227" t="s">
        <v>1</v>
      </c>
      <c r="N857" s="228" t="s">
        <v>46</v>
      </c>
      <c r="O857" s="92"/>
      <c r="P857" s="229">
        <f>O857*H857</f>
        <v>0</v>
      </c>
      <c r="Q857" s="229">
        <v>2.6446800000000001</v>
      </c>
      <c r="R857" s="229">
        <f>Q857*H857</f>
        <v>5.2999387200000001</v>
      </c>
      <c r="S857" s="229">
        <v>0</v>
      </c>
      <c r="T857" s="230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31" t="s">
        <v>202</v>
      </c>
      <c r="AT857" s="231" t="s">
        <v>204</v>
      </c>
      <c r="AU857" s="231" t="s">
        <v>90</v>
      </c>
      <c r="AY857" s="18" t="s">
        <v>203</v>
      </c>
      <c r="BE857" s="232">
        <f>IF(N857="základní",J857,0)</f>
        <v>0</v>
      </c>
      <c r="BF857" s="232">
        <f>IF(N857="snížená",J857,0)</f>
        <v>0</v>
      </c>
      <c r="BG857" s="232">
        <f>IF(N857="zákl. přenesená",J857,0)</f>
        <v>0</v>
      </c>
      <c r="BH857" s="232">
        <f>IF(N857="sníž. přenesená",J857,0)</f>
        <v>0</v>
      </c>
      <c r="BI857" s="232">
        <f>IF(N857="nulová",J857,0)</f>
        <v>0</v>
      </c>
      <c r="BJ857" s="18" t="s">
        <v>88</v>
      </c>
      <c r="BK857" s="232">
        <f>ROUND(I857*H857,2)</f>
        <v>0</v>
      </c>
      <c r="BL857" s="18" t="s">
        <v>202</v>
      </c>
      <c r="BM857" s="231" t="s">
        <v>1095</v>
      </c>
    </row>
    <row r="858" s="2" customFormat="1">
      <c r="A858" s="39"/>
      <c r="B858" s="40"/>
      <c r="C858" s="41"/>
      <c r="D858" s="233" t="s">
        <v>209</v>
      </c>
      <c r="E858" s="41"/>
      <c r="F858" s="234" t="s">
        <v>1094</v>
      </c>
      <c r="G858" s="41"/>
      <c r="H858" s="41"/>
      <c r="I858" s="235"/>
      <c r="J858" s="41"/>
      <c r="K858" s="41"/>
      <c r="L858" s="45"/>
      <c r="M858" s="236"/>
      <c r="N858" s="237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209</v>
      </c>
      <c r="AU858" s="18" t="s">
        <v>90</v>
      </c>
    </row>
    <row r="859" s="2" customFormat="1">
      <c r="A859" s="39"/>
      <c r="B859" s="40"/>
      <c r="C859" s="41"/>
      <c r="D859" s="251" t="s">
        <v>355</v>
      </c>
      <c r="E859" s="41"/>
      <c r="F859" s="252" t="s">
        <v>1096</v>
      </c>
      <c r="G859" s="41"/>
      <c r="H859" s="41"/>
      <c r="I859" s="235"/>
      <c r="J859" s="41"/>
      <c r="K859" s="41"/>
      <c r="L859" s="45"/>
      <c r="M859" s="236"/>
      <c r="N859" s="237"/>
      <c r="O859" s="92"/>
      <c r="P859" s="92"/>
      <c r="Q859" s="92"/>
      <c r="R859" s="92"/>
      <c r="S859" s="92"/>
      <c r="T859" s="93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18" t="s">
        <v>355</v>
      </c>
      <c r="AU859" s="18" t="s">
        <v>90</v>
      </c>
    </row>
    <row r="860" s="13" customFormat="1">
      <c r="A860" s="13"/>
      <c r="B860" s="253"/>
      <c r="C860" s="254"/>
      <c r="D860" s="233" t="s">
        <v>357</v>
      </c>
      <c r="E860" s="255" t="s">
        <v>1</v>
      </c>
      <c r="F860" s="256" t="s">
        <v>815</v>
      </c>
      <c r="G860" s="254"/>
      <c r="H860" s="255" t="s">
        <v>1</v>
      </c>
      <c r="I860" s="257"/>
      <c r="J860" s="254"/>
      <c r="K860" s="254"/>
      <c r="L860" s="258"/>
      <c r="M860" s="259"/>
      <c r="N860" s="260"/>
      <c r="O860" s="260"/>
      <c r="P860" s="260"/>
      <c r="Q860" s="260"/>
      <c r="R860" s="260"/>
      <c r="S860" s="260"/>
      <c r="T860" s="261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2" t="s">
        <v>357</v>
      </c>
      <c r="AU860" s="262" t="s">
        <v>90</v>
      </c>
      <c r="AV860" s="13" t="s">
        <v>88</v>
      </c>
      <c r="AW860" s="13" t="s">
        <v>36</v>
      </c>
      <c r="AX860" s="13" t="s">
        <v>81</v>
      </c>
      <c r="AY860" s="262" t="s">
        <v>203</v>
      </c>
    </row>
    <row r="861" s="13" customFormat="1">
      <c r="A861" s="13"/>
      <c r="B861" s="253"/>
      <c r="C861" s="254"/>
      <c r="D861" s="233" t="s">
        <v>357</v>
      </c>
      <c r="E861" s="255" t="s">
        <v>1</v>
      </c>
      <c r="F861" s="256" t="s">
        <v>1097</v>
      </c>
      <c r="G861" s="254"/>
      <c r="H861" s="255" t="s">
        <v>1</v>
      </c>
      <c r="I861" s="257"/>
      <c r="J861" s="254"/>
      <c r="K861" s="254"/>
      <c r="L861" s="258"/>
      <c r="M861" s="259"/>
      <c r="N861" s="260"/>
      <c r="O861" s="260"/>
      <c r="P861" s="260"/>
      <c r="Q861" s="260"/>
      <c r="R861" s="260"/>
      <c r="S861" s="260"/>
      <c r="T861" s="26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62" t="s">
        <v>357</v>
      </c>
      <c r="AU861" s="262" t="s">
        <v>90</v>
      </c>
      <c r="AV861" s="13" t="s">
        <v>88</v>
      </c>
      <c r="AW861" s="13" t="s">
        <v>36</v>
      </c>
      <c r="AX861" s="13" t="s">
        <v>81</v>
      </c>
      <c r="AY861" s="262" t="s">
        <v>203</v>
      </c>
    </row>
    <row r="862" s="14" customFormat="1">
      <c r="A862" s="14"/>
      <c r="B862" s="263"/>
      <c r="C862" s="264"/>
      <c r="D862" s="233" t="s">
        <v>357</v>
      </c>
      <c r="E862" s="265" t="s">
        <v>1</v>
      </c>
      <c r="F862" s="266" t="s">
        <v>1098</v>
      </c>
      <c r="G862" s="264"/>
      <c r="H862" s="267">
        <v>2.004</v>
      </c>
      <c r="I862" s="268"/>
      <c r="J862" s="264"/>
      <c r="K862" s="264"/>
      <c r="L862" s="269"/>
      <c r="M862" s="270"/>
      <c r="N862" s="271"/>
      <c r="O862" s="271"/>
      <c r="P862" s="271"/>
      <c r="Q862" s="271"/>
      <c r="R862" s="271"/>
      <c r="S862" s="271"/>
      <c r="T862" s="27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73" t="s">
        <v>357</v>
      </c>
      <c r="AU862" s="273" t="s">
        <v>90</v>
      </c>
      <c r="AV862" s="14" t="s">
        <v>90</v>
      </c>
      <c r="AW862" s="14" t="s">
        <v>36</v>
      </c>
      <c r="AX862" s="14" t="s">
        <v>81</v>
      </c>
      <c r="AY862" s="273" t="s">
        <v>203</v>
      </c>
    </row>
    <row r="863" s="16" customFormat="1">
      <c r="A863" s="16"/>
      <c r="B863" s="285"/>
      <c r="C863" s="286"/>
      <c r="D863" s="233" t="s">
        <v>357</v>
      </c>
      <c r="E863" s="287" t="s">
        <v>1</v>
      </c>
      <c r="F863" s="288" t="s">
        <v>366</v>
      </c>
      <c r="G863" s="286"/>
      <c r="H863" s="289">
        <v>2.004</v>
      </c>
      <c r="I863" s="290"/>
      <c r="J863" s="286"/>
      <c r="K863" s="286"/>
      <c r="L863" s="291"/>
      <c r="M863" s="292"/>
      <c r="N863" s="293"/>
      <c r="O863" s="293"/>
      <c r="P863" s="293"/>
      <c r="Q863" s="293"/>
      <c r="R863" s="293"/>
      <c r="S863" s="293"/>
      <c r="T863" s="294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95" t="s">
        <v>357</v>
      </c>
      <c r="AU863" s="295" t="s">
        <v>90</v>
      </c>
      <c r="AV863" s="16" t="s">
        <v>202</v>
      </c>
      <c r="AW863" s="16" t="s">
        <v>36</v>
      </c>
      <c r="AX863" s="16" t="s">
        <v>88</v>
      </c>
      <c r="AY863" s="295" t="s">
        <v>203</v>
      </c>
    </row>
    <row r="864" s="2" customFormat="1" ht="24.15" customHeight="1">
      <c r="A864" s="39"/>
      <c r="B864" s="40"/>
      <c r="C864" s="220" t="s">
        <v>1099</v>
      </c>
      <c r="D864" s="220" t="s">
        <v>204</v>
      </c>
      <c r="E864" s="221" t="s">
        <v>1100</v>
      </c>
      <c r="F864" s="222" t="s">
        <v>1101</v>
      </c>
      <c r="G864" s="223" t="s">
        <v>1102</v>
      </c>
      <c r="H864" s="224">
        <v>33</v>
      </c>
      <c r="I864" s="225"/>
      <c r="J864" s="226">
        <f>ROUND(I864*H864,2)</f>
        <v>0</v>
      </c>
      <c r="K864" s="222" t="s">
        <v>352</v>
      </c>
      <c r="L864" s="45"/>
      <c r="M864" s="227" t="s">
        <v>1</v>
      </c>
      <c r="N864" s="228" t="s">
        <v>46</v>
      </c>
      <c r="O864" s="92"/>
      <c r="P864" s="229">
        <f>O864*H864</f>
        <v>0</v>
      </c>
      <c r="Q864" s="229">
        <v>0</v>
      </c>
      <c r="R864" s="229">
        <f>Q864*H864</f>
        <v>0</v>
      </c>
      <c r="S864" s="229">
        <v>0</v>
      </c>
      <c r="T864" s="23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1" t="s">
        <v>202</v>
      </c>
      <c r="AT864" s="231" t="s">
        <v>204</v>
      </c>
      <c r="AU864" s="231" t="s">
        <v>90</v>
      </c>
      <c r="AY864" s="18" t="s">
        <v>203</v>
      </c>
      <c r="BE864" s="232">
        <f>IF(N864="základní",J864,0)</f>
        <v>0</v>
      </c>
      <c r="BF864" s="232">
        <f>IF(N864="snížená",J864,0)</f>
        <v>0</v>
      </c>
      <c r="BG864" s="232">
        <f>IF(N864="zákl. přenesená",J864,0)</f>
        <v>0</v>
      </c>
      <c r="BH864" s="232">
        <f>IF(N864="sníž. přenesená",J864,0)</f>
        <v>0</v>
      </c>
      <c r="BI864" s="232">
        <f>IF(N864="nulová",J864,0)</f>
        <v>0</v>
      </c>
      <c r="BJ864" s="18" t="s">
        <v>88</v>
      </c>
      <c r="BK864" s="232">
        <f>ROUND(I864*H864,2)</f>
        <v>0</v>
      </c>
      <c r="BL864" s="18" t="s">
        <v>202</v>
      </c>
      <c r="BM864" s="231" t="s">
        <v>1103</v>
      </c>
    </row>
    <row r="865" s="2" customFormat="1">
      <c r="A865" s="39"/>
      <c r="B865" s="40"/>
      <c r="C865" s="41"/>
      <c r="D865" s="233" t="s">
        <v>209</v>
      </c>
      <c r="E865" s="41"/>
      <c r="F865" s="234" t="s">
        <v>1104</v>
      </c>
      <c r="G865" s="41"/>
      <c r="H865" s="41"/>
      <c r="I865" s="235"/>
      <c r="J865" s="41"/>
      <c r="K865" s="41"/>
      <c r="L865" s="45"/>
      <c r="M865" s="236"/>
      <c r="N865" s="237"/>
      <c r="O865" s="92"/>
      <c r="P865" s="92"/>
      <c r="Q865" s="92"/>
      <c r="R865" s="92"/>
      <c r="S865" s="92"/>
      <c r="T865" s="9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18" t="s">
        <v>209</v>
      </c>
      <c r="AU865" s="18" t="s">
        <v>90</v>
      </c>
    </row>
    <row r="866" s="2" customFormat="1">
      <c r="A866" s="39"/>
      <c r="B866" s="40"/>
      <c r="C866" s="41"/>
      <c r="D866" s="251" t="s">
        <v>355</v>
      </c>
      <c r="E866" s="41"/>
      <c r="F866" s="252" t="s">
        <v>1105</v>
      </c>
      <c r="G866" s="41"/>
      <c r="H866" s="41"/>
      <c r="I866" s="235"/>
      <c r="J866" s="41"/>
      <c r="K866" s="41"/>
      <c r="L866" s="45"/>
      <c r="M866" s="236"/>
      <c r="N866" s="237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355</v>
      </c>
      <c r="AU866" s="18" t="s">
        <v>90</v>
      </c>
    </row>
    <row r="867" s="13" customFormat="1">
      <c r="A867" s="13"/>
      <c r="B867" s="253"/>
      <c r="C867" s="254"/>
      <c r="D867" s="233" t="s">
        <v>357</v>
      </c>
      <c r="E867" s="255" t="s">
        <v>1</v>
      </c>
      <c r="F867" s="256" t="s">
        <v>733</v>
      </c>
      <c r="G867" s="254"/>
      <c r="H867" s="255" t="s">
        <v>1</v>
      </c>
      <c r="I867" s="257"/>
      <c r="J867" s="254"/>
      <c r="K867" s="254"/>
      <c r="L867" s="258"/>
      <c r="M867" s="259"/>
      <c r="N867" s="260"/>
      <c r="O867" s="260"/>
      <c r="P867" s="260"/>
      <c r="Q867" s="260"/>
      <c r="R867" s="260"/>
      <c r="S867" s="260"/>
      <c r="T867" s="261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62" t="s">
        <v>357</v>
      </c>
      <c r="AU867" s="262" t="s">
        <v>90</v>
      </c>
      <c r="AV867" s="13" t="s">
        <v>88</v>
      </c>
      <c r="AW867" s="13" t="s">
        <v>36</v>
      </c>
      <c r="AX867" s="13" t="s">
        <v>81</v>
      </c>
      <c r="AY867" s="262" t="s">
        <v>203</v>
      </c>
    </row>
    <row r="868" s="13" customFormat="1">
      <c r="A868" s="13"/>
      <c r="B868" s="253"/>
      <c r="C868" s="254"/>
      <c r="D868" s="233" t="s">
        <v>357</v>
      </c>
      <c r="E868" s="255" t="s">
        <v>1</v>
      </c>
      <c r="F868" s="256" t="s">
        <v>1106</v>
      </c>
      <c r="G868" s="254"/>
      <c r="H868" s="255" t="s">
        <v>1</v>
      </c>
      <c r="I868" s="257"/>
      <c r="J868" s="254"/>
      <c r="K868" s="254"/>
      <c r="L868" s="258"/>
      <c r="M868" s="259"/>
      <c r="N868" s="260"/>
      <c r="O868" s="260"/>
      <c r="P868" s="260"/>
      <c r="Q868" s="260"/>
      <c r="R868" s="260"/>
      <c r="S868" s="260"/>
      <c r="T868" s="26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62" t="s">
        <v>357</v>
      </c>
      <c r="AU868" s="262" t="s">
        <v>90</v>
      </c>
      <c r="AV868" s="13" t="s">
        <v>88</v>
      </c>
      <c r="AW868" s="13" t="s">
        <v>36</v>
      </c>
      <c r="AX868" s="13" t="s">
        <v>81</v>
      </c>
      <c r="AY868" s="262" t="s">
        <v>203</v>
      </c>
    </row>
    <row r="869" s="13" customFormat="1">
      <c r="A869" s="13"/>
      <c r="B869" s="253"/>
      <c r="C869" s="254"/>
      <c r="D869" s="233" t="s">
        <v>357</v>
      </c>
      <c r="E869" s="255" t="s">
        <v>1</v>
      </c>
      <c r="F869" s="256" t="s">
        <v>924</v>
      </c>
      <c r="G869" s="254"/>
      <c r="H869" s="255" t="s">
        <v>1</v>
      </c>
      <c r="I869" s="257"/>
      <c r="J869" s="254"/>
      <c r="K869" s="254"/>
      <c r="L869" s="258"/>
      <c r="M869" s="259"/>
      <c r="N869" s="260"/>
      <c r="O869" s="260"/>
      <c r="P869" s="260"/>
      <c r="Q869" s="260"/>
      <c r="R869" s="260"/>
      <c r="S869" s="260"/>
      <c r="T869" s="26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2" t="s">
        <v>357</v>
      </c>
      <c r="AU869" s="262" t="s">
        <v>90</v>
      </c>
      <c r="AV869" s="13" t="s">
        <v>88</v>
      </c>
      <c r="AW869" s="13" t="s">
        <v>36</v>
      </c>
      <c r="AX869" s="13" t="s">
        <v>81</v>
      </c>
      <c r="AY869" s="262" t="s">
        <v>203</v>
      </c>
    </row>
    <row r="870" s="14" customFormat="1">
      <c r="A870" s="14"/>
      <c r="B870" s="263"/>
      <c r="C870" s="264"/>
      <c r="D870" s="233" t="s">
        <v>357</v>
      </c>
      <c r="E870" s="265" t="s">
        <v>1</v>
      </c>
      <c r="F870" s="266" t="s">
        <v>1107</v>
      </c>
      <c r="G870" s="264"/>
      <c r="H870" s="267">
        <v>5</v>
      </c>
      <c r="I870" s="268"/>
      <c r="J870" s="264"/>
      <c r="K870" s="264"/>
      <c r="L870" s="269"/>
      <c r="M870" s="270"/>
      <c r="N870" s="271"/>
      <c r="O870" s="271"/>
      <c r="P870" s="271"/>
      <c r="Q870" s="271"/>
      <c r="R870" s="271"/>
      <c r="S870" s="271"/>
      <c r="T870" s="27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73" t="s">
        <v>357</v>
      </c>
      <c r="AU870" s="273" t="s">
        <v>90</v>
      </c>
      <c r="AV870" s="14" t="s">
        <v>90</v>
      </c>
      <c r="AW870" s="14" t="s">
        <v>36</v>
      </c>
      <c r="AX870" s="14" t="s">
        <v>81</v>
      </c>
      <c r="AY870" s="273" t="s">
        <v>203</v>
      </c>
    </row>
    <row r="871" s="13" customFormat="1">
      <c r="A871" s="13"/>
      <c r="B871" s="253"/>
      <c r="C871" s="254"/>
      <c r="D871" s="233" t="s">
        <v>357</v>
      </c>
      <c r="E871" s="255" t="s">
        <v>1</v>
      </c>
      <c r="F871" s="256" t="s">
        <v>926</v>
      </c>
      <c r="G871" s="254"/>
      <c r="H871" s="255" t="s">
        <v>1</v>
      </c>
      <c r="I871" s="257"/>
      <c r="J871" s="254"/>
      <c r="K871" s="254"/>
      <c r="L871" s="258"/>
      <c r="M871" s="259"/>
      <c r="N871" s="260"/>
      <c r="O871" s="260"/>
      <c r="P871" s="260"/>
      <c r="Q871" s="260"/>
      <c r="R871" s="260"/>
      <c r="S871" s="260"/>
      <c r="T871" s="26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2" t="s">
        <v>357</v>
      </c>
      <c r="AU871" s="262" t="s">
        <v>90</v>
      </c>
      <c r="AV871" s="13" t="s">
        <v>88</v>
      </c>
      <c r="AW871" s="13" t="s">
        <v>36</v>
      </c>
      <c r="AX871" s="13" t="s">
        <v>81</v>
      </c>
      <c r="AY871" s="262" t="s">
        <v>203</v>
      </c>
    </row>
    <row r="872" s="14" customFormat="1">
      <c r="A872" s="14"/>
      <c r="B872" s="263"/>
      <c r="C872" s="264"/>
      <c r="D872" s="233" t="s">
        <v>357</v>
      </c>
      <c r="E872" s="265" t="s">
        <v>1</v>
      </c>
      <c r="F872" s="266" t="s">
        <v>1108</v>
      </c>
      <c r="G872" s="264"/>
      <c r="H872" s="267">
        <v>28</v>
      </c>
      <c r="I872" s="268"/>
      <c r="J872" s="264"/>
      <c r="K872" s="264"/>
      <c r="L872" s="269"/>
      <c r="M872" s="270"/>
      <c r="N872" s="271"/>
      <c r="O872" s="271"/>
      <c r="P872" s="271"/>
      <c r="Q872" s="271"/>
      <c r="R872" s="271"/>
      <c r="S872" s="271"/>
      <c r="T872" s="27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73" t="s">
        <v>357</v>
      </c>
      <c r="AU872" s="273" t="s">
        <v>90</v>
      </c>
      <c r="AV872" s="14" t="s">
        <v>90</v>
      </c>
      <c r="AW872" s="14" t="s">
        <v>36</v>
      </c>
      <c r="AX872" s="14" t="s">
        <v>81</v>
      </c>
      <c r="AY872" s="273" t="s">
        <v>203</v>
      </c>
    </row>
    <row r="873" s="16" customFormat="1">
      <c r="A873" s="16"/>
      <c r="B873" s="285"/>
      <c r="C873" s="286"/>
      <c r="D873" s="233" t="s">
        <v>357</v>
      </c>
      <c r="E873" s="287" t="s">
        <v>1</v>
      </c>
      <c r="F873" s="288" t="s">
        <v>366</v>
      </c>
      <c r="G873" s="286"/>
      <c r="H873" s="289">
        <v>33</v>
      </c>
      <c r="I873" s="290"/>
      <c r="J873" s="286"/>
      <c r="K873" s="286"/>
      <c r="L873" s="291"/>
      <c r="M873" s="292"/>
      <c r="N873" s="293"/>
      <c r="O873" s="293"/>
      <c r="P873" s="293"/>
      <c r="Q873" s="293"/>
      <c r="R873" s="293"/>
      <c r="S873" s="293"/>
      <c r="T873" s="294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T873" s="295" t="s">
        <v>357</v>
      </c>
      <c r="AU873" s="295" t="s">
        <v>90</v>
      </c>
      <c r="AV873" s="16" t="s">
        <v>202</v>
      </c>
      <c r="AW873" s="16" t="s">
        <v>36</v>
      </c>
      <c r="AX873" s="16" t="s">
        <v>88</v>
      </c>
      <c r="AY873" s="295" t="s">
        <v>203</v>
      </c>
    </row>
    <row r="874" s="2" customFormat="1" ht="21.75" customHeight="1">
      <c r="A874" s="39"/>
      <c r="B874" s="40"/>
      <c r="C874" s="296" t="s">
        <v>1109</v>
      </c>
      <c r="D874" s="296" t="s">
        <v>553</v>
      </c>
      <c r="E874" s="297" t="s">
        <v>1110</v>
      </c>
      <c r="F874" s="298" t="s">
        <v>1111</v>
      </c>
      <c r="G874" s="299" t="s">
        <v>493</v>
      </c>
      <c r="H874" s="300">
        <v>0.033000000000000002</v>
      </c>
      <c r="I874" s="301"/>
      <c r="J874" s="302">
        <f>ROUND(I874*H874,2)</f>
        <v>0</v>
      </c>
      <c r="K874" s="298" t="s">
        <v>352</v>
      </c>
      <c r="L874" s="303"/>
      <c r="M874" s="304" t="s">
        <v>1</v>
      </c>
      <c r="N874" s="305" t="s">
        <v>46</v>
      </c>
      <c r="O874" s="92"/>
      <c r="P874" s="229">
        <f>O874*H874</f>
        <v>0</v>
      </c>
      <c r="Q874" s="229">
        <v>1</v>
      </c>
      <c r="R874" s="229">
        <f>Q874*H874</f>
        <v>0.033000000000000002</v>
      </c>
      <c r="S874" s="229">
        <v>0</v>
      </c>
      <c r="T874" s="230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1" t="s">
        <v>239</v>
      </c>
      <c r="AT874" s="231" t="s">
        <v>553</v>
      </c>
      <c r="AU874" s="231" t="s">
        <v>90</v>
      </c>
      <c r="AY874" s="18" t="s">
        <v>203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18" t="s">
        <v>88</v>
      </c>
      <c r="BK874" s="232">
        <f>ROUND(I874*H874,2)</f>
        <v>0</v>
      </c>
      <c r="BL874" s="18" t="s">
        <v>202</v>
      </c>
      <c r="BM874" s="231" t="s">
        <v>1112</v>
      </c>
    </row>
    <row r="875" s="2" customFormat="1">
      <c r="A875" s="39"/>
      <c r="B875" s="40"/>
      <c r="C875" s="41"/>
      <c r="D875" s="233" t="s">
        <v>209</v>
      </c>
      <c r="E875" s="41"/>
      <c r="F875" s="234" t="s">
        <v>1111</v>
      </c>
      <c r="G875" s="41"/>
      <c r="H875" s="41"/>
      <c r="I875" s="235"/>
      <c r="J875" s="41"/>
      <c r="K875" s="41"/>
      <c r="L875" s="45"/>
      <c r="M875" s="236"/>
      <c r="N875" s="237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209</v>
      </c>
      <c r="AU875" s="18" t="s">
        <v>90</v>
      </c>
    </row>
    <row r="876" s="11" customFormat="1" ht="22.8" customHeight="1">
      <c r="A876" s="11"/>
      <c r="B876" s="206"/>
      <c r="C876" s="207"/>
      <c r="D876" s="208" t="s">
        <v>80</v>
      </c>
      <c r="E876" s="249" t="s">
        <v>202</v>
      </c>
      <c r="F876" s="249" t="s">
        <v>1113</v>
      </c>
      <c r="G876" s="207"/>
      <c r="H876" s="207"/>
      <c r="I876" s="210"/>
      <c r="J876" s="250">
        <f>BK876</f>
        <v>0</v>
      </c>
      <c r="K876" s="207"/>
      <c r="L876" s="212"/>
      <c r="M876" s="213"/>
      <c r="N876" s="214"/>
      <c r="O876" s="214"/>
      <c r="P876" s="215">
        <f>SUM(P877:P964)</f>
        <v>0</v>
      </c>
      <c r="Q876" s="214"/>
      <c r="R876" s="215">
        <f>SUM(R877:R964)</f>
        <v>159.37280179000001</v>
      </c>
      <c r="S876" s="214"/>
      <c r="T876" s="216">
        <f>SUM(T877:T964)</f>
        <v>0</v>
      </c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R876" s="217" t="s">
        <v>88</v>
      </c>
      <c r="AT876" s="218" t="s">
        <v>80</v>
      </c>
      <c r="AU876" s="218" t="s">
        <v>88</v>
      </c>
      <c r="AY876" s="217" t="s">
        <v>203</v>
      </c>
      <c r="BK876" s="219">
        <f>SUM(BK877:BK964)</f>
        <v>0</v>
      </c>
    </row>
    <row r="877" s="2" customFormat="1" ht="24.15" customHeight="1">
      <c r="A877" s="39"/>
      <c r="B877" s="40"/>
      <c r="C877" s="220" t="s">
        <v>1114</v>
      </c>
      <c r="D877" s="220" t="s">
        <v>204</v>
      </c>
      <c r="E877" s="221" t="s">
        <v>1115</v>
      </c>
      <c r="F877" s="222" t="s">
        <v>1116</v>
      </c>
      <c r="G877" s="223" t="s">
        <v>647</v>
      </c>
      <c r="H877" s="224">
        <v>1</v>
      </c>
      <c r="I877" s="225"/>
      <c r="J877" s="226">
        <f>ROUND(I877*H877,2)</f>
        <v>0</v>
      </c>
      <c r="K877" s="222" t="s">
        <v>352</v>
      </c>
      <c r="L877" s="45"/>
      <c r="M877" s="227" t="s">
        <v>1</v>
      </c>
      <c r="N877" s="228" t="s">
        <v>46</v>
      </c>
      <c r="O877" s="92"/>
      <c r="P877" s="229">
        <f>O877*H877</f>
        <v>0</v>
      </c>
      <c r="Q877" s="229">
        <v>0.18457999999999999</v>
      </c>
      <c r="R877" s="229">
        <f>Q877*H877</f>
        <v>0.18457999999999999</v>
      </c>
      <c r="S877" s="229">
        <v>0</v>
      </c>
      <c r="T877" s="230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31" t="s">
        <v>202</v>
      </c>
      <c r="AT877" s="231" t="s">
        <v>204</v>
      </c>
      <c r="AU877" s="231" t="s">
        <v>90</v>
      </c>
      <c r="AY877" s="18" t="s">
        <v>203</v>
      </c>
      <c r="BE877" s="232">
        <f>IF(N877="základní",J877,0)</f>
        <v>0</v>
      </c>
      <c r="BF877" s="232">
        <f>IF(N877="snížená",J877,0)</f>
        <v>0</v>
      </c>
      <c r="BG877" s="232">
        <f>IF(N877="zákl. přenesená",J877,0)</f>
        <v>0</v>
      </c>
      <c r="BH877" s="232">
        <f>IF(N877="sníž. přenesená",J877,0)</f>
        <v>0</v>
      </c>
      <c r="BI877" s="232">
        <f>IF(N877="nulová",J877,0)</f>
        <v>0</v>
      </c>
      <c r="BJ877" s="18" t="s">
        <v>88</v>
      </c>
      <c r="BK877" s="232">
        <f>ROUND(I877*H877,2)</f>
        <v>0</v>
      </c>
      <c r="BL877" s="18" t="s">
        <v>202</v>
      </c>
      <c r="BM877" s="231" t="s">
        <v>1117</v>
      </c>
    </row>
    <row r="878" s="2" customFormat="1">
      <c r="A878" s="39"/>
      <c r="B878" s="40"/>
      <c r="C878" s="41"/>
      <c r="D878" s="233" t="s">
        <v>209</v>
      </c>
      <c r="E878" s="41"/>
      <c r="F878" s="234" t="s">
        <v>1116</v>
      </c>
      <c r="G878" s="41"/>
      <c r="H878" s="41"/>
      <c r="I878" s="235"/>
      <c r="J878" s="41"/>
      <c r="K878" s="41"/>
      <c r="L878" s="45"/>
      <c r="M878" s="236"/>
      <c r="N878" s="237"/>
      <c r="O878" s="92"/>
      <c r="P878" s="92"/>
      <c r="Q878" s="92"/>
      <c r="R878" s="92"/>
      <c r="S878" s="92"/>
      <c r="T878" s="93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18" t="s">
        <v>209</v>
      </c>
      <c r="AU878" s="18" t="s">
        <v>90</v>
      </c>
    </row>
    <row r="879" s="2" customFormat="1">
      <c r="A879" s="39"/>
      <c r="B879" s="40"/>
      <c r="C879" s="41"/>
      <c r="D879" s="251" t="s">
        <v>355</v>
      </c>
      <c r="E879" s="41"/>
      <c r="F879" s="252" t="s">
        <v>1118</v>
      </c>
      <c r="G879" s="41"/>
      <c r="H879" s="41"/>
      <c r="I879" s="235"/>
      <c r="J879" s="41"/>
      <c r="K879" s="41"/>
      <c r="L879" s="45"/>
      <c r="M879" s="236"/>
      <c r="N879" s="237"/>
      <c r="O879" s="92"/>
      <c r="P879" s="92"/>
      <c r="Q879" s="92"/>
      <c r="R879" s="92"/>
      <c r="S879" s="92"/>
      <c r="T879" s="9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18" t="s">
        <v>355</v>
      </c>
      <c r="AU879" s="18" t="s">
        <v>90</v>
      </c>
    </row>
    <row r="880" s="13" customFormat="1">
      <c r="A880" s="13"/>
      <c r="B880" s="253"/>
      <c r="C880" s="254"/>
      <c r="D880" s="233" t="s">
        <v>357</v>
      </c>
      <c r="E880" s="255" t="s">
        <v>1</v>
      </c>
      <c r="F880" s="256" t="s">
        <v>815</v>
      </c>
      <c r="G880" s="254"/>
      <c r="H880" s="255" t="s">
        <v>1</v>
      </c>
      <c r="I880" s="257"/>
      <c r="J880" s="254"/>
      <c r="K880" s="254"/>
      <c r="L880" s="258"/>
      <c r="M880" s="259"/>
      <c r="N880" s="260"/>
      <c r="O880" s="260"/>
      <c r="P880" s="260"/>
      <c r="Q880" s="260"/>
      <c r="R880" s="260"/>
      <c r="S880" s="260"/>
      <c r="T880" s="26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62" t="s">
        <v>357</v>
      </c>
      <c r="AU880" s="262" t="s">
        <v>90</v>
      </c>
      <c r="AV880" s="13" t="s">
        <v>88</v>
      </c>
      <c r="AW880" s="13" t="s">
        <v>36</v>
      </c>
      <c r="AX880" s="13" t="s">
        <v>81</v>
      </c>
      <c r="AY880" s="262" t="s">
        <v>203</v>
      </c>
    </row>
    <row r="881" s="13" customFormat="1">
      <c r="A881" s="13"/>
      <c r="B881" s="253"/>
      <c r="C881" s="254"/>
      <c r="D881" s="233" t="s">
        <v>357</v>
      </c>
      <c r="E881" s="255" t="s">
        <v>1</v>
      </c>
      <c r="F881" s="256" t="s">
        <v>1119</v>
      </c>
      <c r="G881" s="254"/>
      <c r="H881" s="255" t="s">
        <v>1</v>
      </c>
      <c r="I881" s="257"/>
      <c r="J881" s="254"/>
      <c r="K881" s="254"/>
      <c r="L881" s="258"/>
      <c r="M881" s="259"/>
      <c r="N881" s="260"/>
      <c r="O881" s="260"/>
      <c r="P881" s="260"/>
      <c r="Q881" s="260"/>
      <c r="R881" s="260"/>
      <c r="S881" s="260"/>
      <c r="T881" s="26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62" t="s">
        <v>357</v>
      </c>
      <c r="AU881" s="262" t="s">
        <v>90</v>
      </c>
      <c r="AV881" s="13" t="s">
        <v>88</v>
      </c>
      <c r="AW881" s="13" t="s">
        <v>36</v>
      </c>
      <c r="AX881" s="13" t="s">
        <v>81</v>
      </c>
      <c r="AY881" s="262" t="s">
        <v>203</v>
      </c>
    </row>
    <row r="882" s="14" customFormat="1">
      <c r="A882" s="14"/>
      <c r="B882" s="263"/>
      <c r="C882" s="264"/>
      <c r="D882" s="233" t="s">
        <v>357</v>
      </c>
      <c r="E882" s="265" t="s">
        <v>1</v>
      </c>
      <c r="F882" s="266" t="s">
        <v>88</v>
      </c>
      <c r="G882" s="264"/>
      <c r="H882" s="267">
        <v>1</v>
      </c>
      <c r="I882" s="268"/>
      <c r="J882" s="264"/>
      <c r="K882" s="264"/>
      <c r="L882" s="269"/>
      <c r="M882" s="270"/>
      <c r="N882" s="271"/>
      <c r="O882" s="271"/>
      <c r="P882" s="271"/>
      <c r="Q882" s="271"/>
      <c r="R882" s="271"/>
      <c r="S882" s="271"/>
      <c r="T882" s="27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73" t="s">
        <v>357</v>
      </c>
      <c r="AU882" s="273" t="s">
        <v>90</v>
      </c>
      <c r="AV882" s="14" t="s">
        <v>90</v>
      </c>
      <c r="AW882" s="14" t="s">
        <v>36</v>
      </c>
      <c r="AX882" s="14" t="s">
        <v>81</v>
      </c>
      <c r="AY882" s="273" t="s">
        <v>203</v>
      </c>
    </row>
    <row r="883" s="16" customFormat="1">
      <c r="A883" s="16"/>
      <c r="B883" s="285"/>
      <c r="C883" s="286"/>
      <c r="D883" s="233" t="s">
        <v>357</v>
      </c>
      <c r="E883" s="287" t="s">
        <v>1</v>
      </c>
      <c r="F883" s="288" t="s">
        <v>366</v>
      </c>
      <c r="G883" s="286"/>
      <c r="H883" s="289">
        <v>1</v>
      </c>
      <c r="I883" s="290"/>
      <c r="J883" s="286"/>
      <c r="K883" s="286"/>
      <c r="L883" s="291"/>
      <c r="M883" s="292"/>
      <c r="N883" s="293"/>
      <c r="O883" s="293"/>
      <c r="P883" s="293"/>
      <c r="Q883" s="293"/>
      <c r="R883" s="293"/>
      <c r="S883" s="293"/>
      <c r="T883" s="294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T883" s="295" t="s">
        <v>357</v>
      </c>
      <c r="AU883" s="295" t="s">
        <v>90</v>
      </c>
      <c r="AV883" s="16" t="s">
        <v>202</v>
      </c>
      <c r="AW883" s="16" t="s">
        <v>36</v>
      </c>
      <c r="AX883" s="16" t="s">
        <v>88</v>
      </c>
      <c r="AY883" s="295" t="s">
        <v>203</v>
      </c>
    </row>
    <row r="884" s="2" customFormat="1" ht="16.5" customHeight="1">
      <c r="A884" s="39"/>
      <c r="B884" s="40"/>
      <c r="C884" s="296" t="s">
        <v>1120</v>
      </c>
      <c r="D884" s="296" t="s">
        <v>553</v>
      </c>
      <c r="E884" s="297" t="s">
        <v>1121</v>
      </c>
      <c r="F884" s="298" t="s">
        <v>1122</v>
      </c>
      <c r="G884" s="299" t="s">
        <v>415</v>
      </c>
      <c r="H884" s="300">
        <v>9.4350000000000005</v>
      </c>
      <c r="I884" s="301"/>
      <c r="J884" s="302">
        <f>ROUND(I884*H884,2)</f>
        <v>0</v>
      </c>
      <c r="K884" s="298" t="s">
        <v>1</v>
      </c>
      <c r="L884" s="303"/>
      <c r="M884" s="304" t="s">
        <v>1</v>
      </c>
      <c r="N884" s="305" t="s">
        <v>46</v>
      </c>
      <c r="O884" s="92"/>
      <c r="P884" s="229">
        <f>O884*H884</f>
        <v>0</v>
      </c>
      <c r="Q884" s="229">
        <v>0.41299999999999998</v>
      </c>
      <c r="R884" s="229">
        <f>Q884*H884</f>
        <v>3.896655</v>
      </c>
      <c r="S884" s="229">
        <v>0</v>
      </c>
      <c r="T884" s="23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31" t="s">
        <v>239</v>
      </c>
      <c r="AT884" s="231" t="s">
        <v>553</v>
      </c>
      <c r="AU884" s="231" t="s">
        <v>90</v>
      </c>
      <c r="AY884" s="18" t="s">
        <v>203</v>
      </c>
      <c r="BE884" s="232">
        <f>IF(N884="základní",J884,0)</f>
        <v>0</v>
      </c>
      <c r="BF884" s="232">
        <f>IF(N884="snížená",J884,0)</f>
        <v>0</v>
      </c>
      <c r="BG884" s="232">
        <f>IF(N884="zákl. přenesená",J884,0)</f>
        <v>0</v>
      </c>
      <c r="BH884" s="232">
        <f>IF(N884="sníž. přenesená",J884,0)</f>
        <v>0</v>
      </c>
      <c r="BI884" s="232">
        <f>IF(N884="nulová",J884,0)</f>
        <v>0</v>
      </c>
      <c r="BJ884" s="18" t="s">
        <v>88</v>
      </c>
      <c r="BK884" s="232">
        <f>ROUND(I884*H884,2)</f>
        <v>0</v>
      </c>
      <c r="BL884" s="18" t="s">
        <v>202</v>
      </c>
      <c r="BM884" s="231" t="s">
        <v>1123</v>
      </c>
    </row>
    <row r="885" s="14" customFormat="1">
      <c r="A885" s="14"/>
      <c r="B885" s="263"/>
      <c r="C885" s="264"/>
      <c r="D885" s="233" t="s">
        <v>357</v>
      </c>
      <c r="E885" s="265" t="s">
        <v>1</v>
      </c>
      <c r="F885" s="266" t="s">
        <v>1124</v>
      </c>
      <c r="G885" s="264"/>
      <c r="H885" s="267">
        <v>9.4350000000000005</v>
      </c>
      <c r="I885" s="268"/>
      <c r="J885" s="264"/>
      <c r="K885" s="264"/>
      <c r="L885" s="269"/>
      <c r="M885" s="270"/>
      <c r="N885" s="271"/>
      <c r="O885" s="271"/>
      <c r="P885" s="271"/>
      <c r="Q885" s="271"/>
      <c r="R885" s="271"/>
      <c r="S885" s="271"/>
      <c r="T885" s="27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73" t="s">
        <v>357</v>
      </c>
      <c r="AU885" s="273" t="s">
        <v>90</v>
      </c>
      <c r="AV885" s="14" t="s">
        <v>90</v>
      </c>
      <c r="AW885" s="14" t="s">
        <v>36</v>
      </c>
      <c r="AX885" s="14" t="s">
        <v>81</v>
      </c>
      <c r="AY885" s="273" t="s">
        <v>203</v>
      </c>
    </row>
    <row r="886" s="16" customFormat="1">
      <c r="A886" s="16"/>
      <c r="B886" s="285"/>
      <c r="C886" s="286"/>
      <c r="D886" s="233" t="s">
        <v>357</v>
      </c>
      <c r="E886" s="287" t="s">
        <v>1</v>
      </c>
      <c r="F886" s="288" t="s">
        <v>366</v>
      </c>
      <c r="G886" s="286"/>
      <c r="H886" s="289">
        <v>9.4350000000000005</v>
      </c>
      <c r="I886" s="290"/>
      <c r="J886" s="286"/>
      <c r="K886" s="286"/>
      <c r="L886" s="291"/>
      <c r="M886" s="292"/>
      <c r="N886" s="293"/>
      <c r="O886" s="293"/>
      <c r="P886" s="293"/>
      <c r="Q886" s="293"/>
      <c r="R886" s="293"/>
      <c r="S886" s="293"/>
      <c r="T886" s="294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95" t="s">
        <v>357</v>
      </c>
      <c r="AU886" s="295" t="s">
        <v>90</v>
      </c>
      <c r="AV886" s="16" t="s">
        <v>202</v>
      </c>
      <c r="AW886" s="16" t="s">
        <v>36</v>
      </c>
      <c r="AX886" s="16" t="s">
        <v>88</v>
      </c>
      <c r="AY886" s="295" t="s">
        <v>203</v>
      </c>
    </row>
    <row r="887" s="2" customFormat="1" ht="24.15" customHeight="1">
      <c r="A887" s="39"/>
      <c r="B887" s="40"/>
      <c r="C887" s="220" t="s">
        <v>1125</v>
      </c>
      <c r="D887" s="220" t="s">
        <v>204</v>
      </c>
      <c r="E887" s="221" t="s">
        <v>1126</v>
      </c>
      <c r="F887" s="222" t="s">
        <v>1127</v>
      </c>
      <c r="G887" s="223" t="s">
        <v>647</v>
      </c>
      <c r="H887" s="224">
        <v>28</v>
      </c>
      <c r="I887" s="225"/>
      <c r="J887" s="226">
        <f>ROUND(I887*H887,2)</f>
        <v>0</v>
      </c>
      <c r="K887" s="222" t="s">
        <v>352</v>
      </c>
      <c r="L887" s="45"/>
      <c r="M887" s="227" t="s">
        <v>1</v>
      </c>
      <c r="N887" s="228" t="s">
        <v>46</v>
      </c>
      <c r="O887" s="92"/>
      <c r="P887" s="229">
        <f>O887*H887</f>
        <v>0</v>
      </c>
      <c r="Q887" s="229">
        <v>0.29121000000000002</v>
      </c>
      <c r="R887" s="229">
        <f>Q887*H887</f>
        <v>8.1538800000000009</v>
      </c>
      <c r="S887" s="229">
        <v>0</v>
      </c>
      <c r="T887" s="230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1" t="s">
        <v>202</v>
      </c>
      <c r="AT887" s="231" t="s">
        <v>204</v>
      </c>
      <c r="AU887" s="231" t="s">
        <v>90</v>
      </c>
      <c r="AY887" s="18" t="s">
        <v>203</v>
      </c>
      <c r="BE887" s="232">
        <f>IF(N887="základní",J887,0)</f>
        <v>0</v>
      </c>
      <c r="BF887" s="232">
        <f>IF(N887="snížená",J887,0)</f>
        <v>0</v>
      </c>
      <c r="BG887" s="232">
        <f>IF(N887="zákl. přenesená",J887,0)</f>
        <v>0</v>
      </c>
      <c r="BH887" s="232">
        <f>IF(N887="sníž. přenesená",J887,0)</f>
        <v>0</v>
      </c>
      <c r="BI887" s="232">
        <f>IF(N887="nulová",J887,0)</f>
        <v>0</v>
      </c>
      <c r="BJ887" s="18" t="s">
        <v>88</v>
      </c>
      <c r="BK887" s="232">
        <f>ROUND(I887*H887,2)</f>
        <v>0</v>
      </c>
      <c r="BL887" s="18" t="s">
        <v>202</v>
      </c>
      <c r="BM887" s="231" t="s">
        <v>1128</v>
      </c>
    </row>
    <row r="888" s="2" customFormat="1">
      <c r="A888" s="39"/>
      <c r="B888" s="40"/>
      <c r="C888" s="41"/>
      <c r="D888" s="233" t="s">
        <v>209</v>
      </c>
      <c r="E888" s="41"/>
      <c r="F888" s="234" t="s">
        <v>1129</v>
      </c>
      <c r="G888" s="41"/>
      <c r="H888" s="41"/>
      <c r="I888" s="235"/>
      <c r="J888" s="41"/>
      <c r="K888" s="41"/>
      <c r="L888" s="45"/>
      <c r="M888" s="236"/>
      <c r="N888" s="237"/>
      <c r="O888" s="92"/>
      <c r="P888" s="92"/>
      <c r="Q888" s="92"/>
      <c r="R888" s="92"/>
      <c r="S888" s="92"/>
      <c r="T888" s="9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T888" s="18" t="s">
        <v>209</v>
      </c>
      <c r="AU888" s="18" t="s">
        <v>90</v>
      </c>
    </row>
    <row r="889" s="2" customFormat="1">
      <c r="A889" s="39"/>
      <c r="B889" s="40"/>
      <c r="C889" s="41"/>
      <c r="D889" s="251" t="s">
        <v>355</v>
      </c>
      <c r="E889" s="41"/>
      <c r="F889" s="252" t="s">
        <v>1130</v>
      </c>
      <c r="G889" s="41"/>
      <c r="H889" s="41"/>
      <c r="I889" s="235"/>
      <c r="J889" s="41"/>
      <c r="K889" s="41"/>
      <c r="L889" s="45"/>
      <c r="M889" s="236"/>
      <c r="N889" s="237"/>
      <c r="O889" s="92"/>
      <c r="P889" s="92"/>
      <c r="Q889" s="92"/>
      <c r="R889" s="92"/>
      <c r="S889" s="92"/>
      <c r="T889" s="93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355</v>
      </c>
      <c r="AU889" s="18" t="s">
        <v>90</v>
      </c>
    </row>
    <row r="890" s="13" customFormat="1">
      <c r="A890" s="13"/>
      <c r="B890" s="253"/>
      <c r="C890" s="254"/>
      <c r="D890" s="233" t="s">
        <v>357</v>
      </c>
      <c r="E890" s="255" t="s">
        <v>1</v>
      </c>
      <c r="F890" s="256" t="s">
        <v>815</v>
      </c>
      <c r="G890" s="254"/>
      <c r="H890" s="255" t="s">
        <v>1</v>
      </c>
      <c r="I890" s="257"/>
      <c r="J890" s="254"/>
      <c r="K890" s="254"/>
      <c r="L890" s="258"/>
      <c r="M890" s="259"/>
      <c r="N890" s="260"/>
      <c r="O890" s="260"/>
      <c r="P890" s="260"/>
      <c r="Q890" s="260"/>
      <c r="R890" s="260"/>
      <c r="S890" s="260"/>
      <c r="T890" s="26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2" t="s">
        <v>357</v>
      </c>
      <c r="AU890" s="262" t="s">
        <v>90</v>
      </c>
      <c r="AV890" s="13" t="s">
        <v>88</v>
      </c>
      <c r="AW890" s="13" t="s">
        <v>36</v>
      </c>
      <c r="AX890" s="13" t="s">
        <v>81</v>
      </c>
      <c r="AY890" s="262" t="s">
        <v>203</v>
      </c>
    </row>
    <row r="891" s="13" customFormat="1">
      <c r="A891" s="13"/>
      <c r="B891" s="253"/>
      <c r="C891" s="254"/>
      <c r="D891" s="233" t="s">
        <v>357</v>
      </c>
      <c r="E891" s="255" t="s">
        <v>1</v>
      </c>
      <c r="F891" s="256" t="s">
        <v>1131</v>
      </c>
      <c r="G891" s="254"/>
      <c r="H891" s="255" t="s">
        <v>1</v>
      </c>
      <c r="I891" s="257"/>
      <c r="J891" s="254"/>
      <c r="K891" s="254"/>
      <c r="L891" s="258"/>
      <c r="M891" s="259"/>
      <c r="N891" s="260"/>
      <c r="O891" s="260"/>
      <c r="P891" s="260"/>
      <c r="Q891" s="260"/>
      <c r="R891" s="260"/>
      <c r="S891" s="260"/>
      <c r="T891" s="26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2" t="s">
        <v>357</v>
      </c>
      <c r="AU891" s="262" t="s">
        <v>90</v>
      </c>
      <c r="AV891" s="13" t="s">
        <v>88</v>
      </c>
      <c r="AW891" s="13" t="s">
        <v>36</v>
      </c>
      <c r="AX891" s="13" t="s">
        <v>81</v>
      </c>
      <c r="AY891" s="262" t="s">
        <v>203</v>
      </c>
    </row>
    <row r="892" s="14" customFormat="1">
      <c r="A892" s="14"/>
      <c r="B892" s="263"/>
      <c r="C892" s="264"/>
      <c r="D892" s="233" t="s">
        <v>357</v>
      </c>
      <c r="E892" s="265" t="s">
        <v>1</v>
      </c>
      <c r="F892" s="266" t="s">
        <v>269</v>
      </c>
      <c r="G892" s="264"/>
      <c r="H892" s="267">
        <v>14</v>
      </c>
      <c r="I892" s="268"/>
      <c r="J892" s="264"/>
      <c r="K892" s="264"/>
      <c r="L892" s="269"/>
      <c r="M892" s="270"/>
      <c r="N892" s="271"/>
      <c r="O892" s="271"/>
      <c r="P892" s="271"/>
      <c r="Q892" s="271"/>
      <c r="R892" s="271"/>
      <c r="S892" s="271"/>
      <c r="T892" s="272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73" t="s">
        <v>357</v>
      </c>
      <c r="AU892" s="273" t="s">
        <v>90</v>
      </c>
      <c r="AV892" s="14" t="s">
        <v>90</v>
      </c>
      <c r="AW892" s="14" t="s">
        <v>36</v>
      </c>
      <c r="AX892" s="14" t="s">
        <v>81</v>
      </c>
      <c r="AY892" s="273" t="s">
        <v>203</v>
      </c>
    </row>
    <row r="893" s="13" customFormat="1">
      <c r="A893" s="13"/>
      <c r="B893" s="253"/>
      <c r="C893" s="254"/>
      <c r="D893" s="233" t="s">
        <v>357</v>
      </c>
      <c r="E893" s="255" t="s">
        <v>1</v>
      </c>
      <c r="F893" s="256" t="s">
        <v>1132</v>
      </c>
      <c r="G893" s="254"/>
      <c r="H893" s="255" t="s">
        <v>1</v>
      </c>
      <c r="I893" s="257"/>
      <c r="J893" s="254"/>
      <c r="K893" s="254"/>
      <c r="L893" s="258"/>
      <c r="M893" s="259"/>
      <c r="N893" s="260"/>
      <c r="O893" s="260"/>
      <c r="P893" s="260"/>
      <c r="Q893" s="260"/>
      <c r="R893" s="260"/>
      <c r="S893" s="260"/>
      <c r="T893" s="26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2" t="s">
        <v>357</v>
      </c>
      <c r="AU893" s="262" t="s">
        <v>90</v>
      </c>
      <c r="AV893" s="13" t="s">
        <v>88</v>
      </c>
      <c r="AW893" s="13" t="s">
        <v>36</v>
      </c>
      <c r="AX893" s="13" t="s">
        <v>81</v>
      </c>
      <c r="AY893" s="262" t="s">
        <v>203</v>
      </c>
    </row>
    <row r="894" s="14" customFormat="1">
      <c r="A894" s="14"/>
      <c r="B894" s="263"/>
      <c r="C894" s="264"/>
      <c r="D894" s="233" t="s">
        <v>357</v>
      </c>
      <c r="E894" s="265" t="s">
        <v>1</v>
      </c>
      <c r="F894" s="266" t="s">
        <v>269</v>
      </c>
      <c r="G894" s="264"/>
      <c r="H894" s="267">
        <v>14</v>
      </c>
      <c r="I894" s="268"/>
      <c r="J894" s="264"/>
      <c r="K894" s="264"/>
      <c r="L894" s="269"/>
      <c r="M894" s="270"/>
      <c r="N894" s="271"/>
      <c r="O894" s="271"/>
      <c r="P894" s="271"/>
      <c r="Q894" s="271"/>
      <c r="R894" s="271"/>
      <c r="S894" s="271"/>
      <c r="T894" s="27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73" t="s">
        <v>357</v>
      </c>
      <c r="AU894" s="273" t="s">
        <v>90</v>
      </c>
      <c r="AV894" s="14" t="s">
        <v>90</v>
      </c>
      <c r="AW894" s="14" t="s">
        <v>36</v>
      </c>
      <c r="AX894" s="14" t="s">
        <v>81</v>
      </c>
      <c r="AY894" s="273" t="s">
        <v>203</v>
      </c>
    </row>
    <row r="895" s="16" customFormat="1">
      <c r="A895" s="16"/>
      <c r="B895" s="285"/>
      <c r="C895" s="286"/>
      <c r="D895" s="233" t="s">
        <v>357</v>
      </c>
      <c r="E895" s="287" t="s">
        <v>1</v>
      </c>
      <c r="F895" s="288" t="s">
        <v>366</v>
      </c>
      <c r="G895" s="286"/>
      <c r="H895" s="289">
        <v>28</v>
      </c>
      <c r="I895" s="290"/>
      <c r="J895" s="286"/>
      <c r="K895" s="286"/>
      <c r="L895" s="291"/>
      <c r="M895" s="292"/>
      <c r="N895" s="293"/>
      <c r="O895" s="293"/>
      <c r="P895" s="293"/>
      <c r="Q895" s="293"/>
      <c r="R895" s="293"/>
      <c r="S895" s="293"/>
      <c r="T895" s="294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T895" s="295" t="s">
        <v>357</v>
      </c>
      <c r="AU895" s="295" t="s">
        <v>90</v>
      </c>
      <c r="AV895" s="16" t="s">
        <v>202</v>
      </c>
      <c r="AW895" s="16" t="s">
        <v>36</v>
      </c>
      <c r="AX895" s="16" t="s">
        <v>88</v>
      </c>
      <c r="AY895" s="295" t="s">
        <v>203</v>
      </c>
    </row>
    <row r="896" s="2" customFormat="1" ht="24.15" customHeight="1">
      <c r="A896" s="39"/>
      <c r="B896" s="40"/>
      <c r="C896" s="220" t="s">
        <v>1133</v>
      </c>
      <c r="D896" s="220" t="s">
        <v>204</v>
      </c>
      <c r="E896" s="221" t="s">
        <v>1134</v>
      </c>
      <c r="F896" s="222" t="s">
        <v>1135</v>
      </c>
      <c r="G896" s="223" t="s">
        <v>647</v>
      </c>
      <c r="H896" s="224">
        <v>9</v>
      </c>
      <c r="I896" s="225"/>
      <c r="J896" s="226">
        <f>ROUND(I896*H896,2)</f>
        <v>0</v>
      </c>
      <c r="K896" s="222" t="s">
        <v>352</v>
      </c>
      <c r="L896" s="45"/>
      <c r="M896" s="227" t="s">
        <v>1</v>
      </c>
      <c r="N896" s="228" t="s">
        <v>46</v>
      </c>
      <c r="O896" s="92"/>
      <c r="P896" s="229">
        <f>O896*H896</f>
        <v>0</v>
      </c>
      <c r="Q896" s="229">
        <v>0.39805000000000001</v>
      </c>
      <c r="R896" s="229">
        <f>Q896*H896</f>
        <v>3.5824500000000001</v>
      </c>
      <c r="S896" s="229">
        <v>0</v>
      </c>
      <c r="T896" s="23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31" t="s">
        <v>202</v>
      </c>
      <c r="AT896" s="231" t="s">
        <v>204</v>
      </c>
      <c r="AU896" s="231" t="s">
        <v>90</v>
      </c>
      <c r="AY896" s="18" t="s">
        <v>203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18" t="s">
        <v>88</v>
      </c>
      <c r="BK896" s="232">
        <f>ROUND(I896*H896,2)</f>
        <v>0</v>
      </c>
      <c r="BL896" s="18" t="s">
        <v>202</v>
      </c>
      <c r="BM896" s="231" t="s">
        <v>1136</v>
      </c>
    </row>
    <row r="897" s="2" customFormat="1">
      <c r="A897" s="39"/>
      <c r="B897" s="40"/>
      <c r="C897" s="41"/>
      <c r="D897" s="233" t="s">
        <v>209</v>
      </c>
      <c r="E897" s="41"/>
      <c r="F897" s="234" t="s">
        <v>1135</v>
      </c>
      <c r="G897" s="41"/>
      <c r="H897" s="41"/>
      <c r="I897" s="235"/>
      <c r="J897" s="41"/>
      <c r="K897" s="41"/>
      <c r="L897" s="45"/>
      <c r="M897" s="236"/>
      <c r="N897" s="237"/>
      <c r="O897" s="92"/>
      <c r="P897" s="92"/>
      <c r="Q897" s="92"/>
      <c r="R897" s="92"/>
      <c r="S897" s="92"/>
      <c r="T897" s="93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T897" s="18" t="s">
        <v>209</v>
      </c>
      <c r="AU897" s="18" t="s">
        <v>90</v>
      </c>
    </row>
    <row r="898" s="2" customFormat="1">
      <c r="A898" s="39"/>
      <c r="B898" s="40"/>
      <c r="C898" s="41"/>
      <c r="D898" s="251" t="s">
        <v>355</v>
      </c>
      <c r="E898" s="41"/>
      <c r="F898" s="252" t="s">
        <v>1137</v>
      </c>
      <c r="G898" s="41"/>
      <c r="H898" s="41"/>
      <c r="I898" s="235"/>
      <c r="J898" s="41"/>
      <c r="K898" s="41"/>
      <c r="L898" s="45"/>
      <c r="M898" s="236"/>
      <c r="N898" s="237"/>
      <c r="O898" s="92"/>
      <c r="P898" s="92"/>
      <c r="Q898" s="92"/>
      <c r="R898" s="92"/>
      <c r="S898" s="92"/>
      <c r="T898" s="93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T898" s="18" t="s">
        <v>355</v>
      </c>
      <c r="AU898" s="18" t="s">
        <v>90</v>
      </c>
    </row>
    <row r="899" s="13" customFormat="1">
      <c r="A899" s="13"/>
      <c r="B899" s="253"/>
      <c r="C899" s="254"/>
      <c r="D899" s="233" t="s">
        <v>357</v>
      </c>
      <c r="E899" s="255" t="s">
        <v>1</v>
      </c>
      <c r="F899" s="256" t="s">
        <v>815</v>
      </c>
      <c r="G899" s="254"/>
      <c r="H899" s="255" t="s">
        <v>1</v>
      </c>
      <c r="I899" s="257"/>
      <c r="J899" s="254"/>
      <c r="K899" s="254"/>
      <c r="L899" s="258"/>
      <c r="M899" s="259"/>
      <c r="N899" s="260"/>
      <c r="O899" s="260"/>
      <c r="P899" s="260"/>
      <c r="Q899" s="260"/>
      <c r="R899" s="260"/>
      <c r="S899" s="260"/>
      <c r="T899" s="26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2" t="s">
        <v>357</v>
      </c>
      <c r="AU899" s="262" t="s">
        <v>90</v>
      </c>
      <c r="AV899" s="13" t="s">
        <v>88</v>
      </c>
      <c r="AW899" s="13" t="s">
        <v>36</v>
      </c>
      <c r="AX899" s="13" t="s">
        <v>81</v>
      </c>
      <c r="AY899" s="262" t="s">
        <v>203</v>
      </c>
    </row>
    <row r="900" s="13" customFormat="1">
      <c r="A900" s="13"/>
      <c r="B900" s="253"/>
      <c r="C900" s="254"/>
      <c r="D900" s="233" t="s">
        <v>357</v>
      </c>
      <c r="E900" s="255" t="s">
        <v>1</v>
      </c>
      <c r="F900" s="256" t="s">
        <v>1138</v>
      </c>
      <c r="G900" s="254"/>
      <c r="H900" s="255" t="s">
        <v>1</v>
      </c>
      <c r="I900" s="257"/>
      <c r="J900" s="254"/>
      <c r="K900" s="254"/>
      <c r="L900" s="258"/>
      <c r="M900" s="259"/>
      <c r="N900" s="260"/>
      <c r="O900" s="260"/>
      <c r="P900" s="260"/>
      <c r="Q900" s="260"/>
      <c r="R900" s="260"/>
      <c r="S900" s="260"/>
      <c r="T900" s="26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2" t="s">
        <v>357</v>
      </c>
      <c r="AU900" s="262" t="s">
        <v>90</v>
      </c>
      <c r="AV900" s="13" t="s">
        <v>88</v>
      </c>
      <c r="AW900" s="13" t="s">
        <v>36</v>
      </c>
      <c r="AX900" s="13" t="s">
        <v>81</v>
      </c>
      <c r="AY900" s="262" t="s">
        <v>203</v>
      </c>
    </row>
    <row r="901" s="14" customFormat="1">
      <c r="A901" s="14"/>
      <c r="B901" s="263"/>
      <c r="C901" s="264"/>
      <c r="D901" s="233" t="s">
        <v>357</v>
      </c>
      <c r="E901" s="265" t="s">
        <v>1</v>
      </c>
      <c r="F901" s="266" t="s">
        <v>244</v>
      </c>
      <c r="G901" s="264"/>
      <c r="H901" s="267">
        <v>9</v>
      </c>
      <c r="I901" s="268"/>
      <c r="J901" s="264"/>
      <c r="K901" s="264"/>
      <c r="L901" s="269"/>
      <c r="M901" s="270"/>
      <c r="N901" s="271"/>
      <c r="O901" s="271"/>
      <c r="P901" s="271"/>
      <c r="Q901" s="271"/>
      <c r="R901" s="271"/>
      <c r="S901" s="271"/>
      <c r="T901" s="272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73" t="s">
        <v>357</v>
      </c>
      <c r="AU901" s="273" t="s">
        <v>90</v>
      </c>
      <c r="AV901" s="14" t="s">
        <v>90</v>
      </c>
      <c r="AW901" s="14" t="s">
        <v>36</v>
      </c>
      <c r="AX901" s="14" t="s">
        <v>81</v>
      </c>
      <c r="AY901" s="273" t="s">
        <v>203</v>
      </c>
    </row>
    <row r="902" s="16" customFormat="1">
      <c r="A902" s="16"/>
      <c r="B902" s="285"/>
      <c r="C902" s="286"/>
      <c r="D902" s="233" t="s">
        <v>357</v>
      </c>
      <c r="E902" s="287" t="s">
        <v>1</v>
      </c>
      <c r="F902" s="288" t="s">
        <v>366</v>
      </c>
      <c r="G902" s="286"/>
      <c r="H902" s="289">
        <v>9</v>
      </c>
      <c r="I902" s="290"/>
      <c r="J902" s="286"/>
      <c r="K902" s="286"/>
      <c r="L902" s="291"/>
      <c r="M902" s="292"/>
      <c r="N902" s="293"/>
      <c r="O902" s="293"/>
      <c r="P902" s="293"/>
      <c r="Q902" s="293"/>
      <c r="R902" s="293"/>
      <c r="S902" s="293"/>
      <c r="T902" s="294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T902" s="295" t="s">
        <v>357</v>
      </c>
      <c r="AU902" s="295" t="s">
        <v>90</v>
      </c>
      <c r="AV902" s="16" t="s">
        <v>202</v>
      </c>
      <c r="AW902" s="16" t="s">
        <v>36</v>
      </c>
      <c r="AX902" s="16" t="s">
        <v>88</v>
      </c>
      <c r="AY902" s="295" t="s">
        <v>203</v>
      </c>
    </row>
    <row r="903" s="2" customFormat="1" ht="16.5" customHeight="1">
      <c r="A903" s="39"/>
      <c r="B903" s="40"/>
      <c r="C903" s="296" t="s">
        <v>1139</v>
      </c>
      <c r="D903" s="296" t="s">
        <v>553</v>
      </c>
      <c r="E903" s="297" t="s">
        <v>1140</v>
      </c>
      <c r="F903" s="298" t="s">
        <v>1141</v>
      </c>
      <c r="G903" s="299" t="s">
        <v>415</v>
      </c>
      <c r="H903" s="300">
        <v>244.851</v>
      </c>
      <c r="I903" s="301"/>
      <c r="J903" s="302">
        <f>ROUND(I903*H903,2)</f>
        <v>0</v>
      </c>
      <c r="K903" s="298" t="s">
        <v>352</v>
      </c>
      <c r="L903" s="303"/>
      <c r="M903" s="304" t="s">
        <v>1</v>
      </c>
      <c r="N903" s="305" t="s">
        <v>46</v>
      </c>
      <c r="O903" s="92"/>
      <c r="P903" s="229">
        <f>O903*H903</f>
        <v>0</v>
      </c>
      <c r="Q903" s="229">
        <v>0.41299999999999998</v>
      </c>
      <c r="R903" s="229">
        <f>Q903*H903</f>
        <v>101.123463</v>
      </c>
      <c r="S903" s="229">
        <v>0</v>
      </c>
      <c r="T903" s="230">
        <f>S903*H903</f>
        <v>0</v>
      </c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R903" s="231" t="s">
        <v>239</v>
      </c>
      <c r="AT903" s="231" t="s">
        <v>553</v>
      </c>
      <c r="AU903" s="231" t="s">
        <v>90</v>
      </c>
      <c r="AY903" s="18" t="s">
        <v>203</v>
      </c>
      <c r="BE903" s="232">
        <f>IF(N903="základní",J903,0)</f>
        <v>0</v>
      </c>
      <c r="BF903" s="232">
        <f>IF(N903="snížená",J903,0)</f>
        <v>0</v>
      </c>
      <c r="BG903" s="232">
        <f>IF(N903="zákl. přenesená",J903,0)</f>
        <v>0</v>
      </c>
      <c r="BH903" s="232">
        <f>IF(N903="sníž. přenesená",J903,0)</f>
        <v>0</v>
      </c>
      <c r="BI903" s="232">
        <f>IF(N903="nulová",J903,0)</f>
        <v>0</v>
      </c>
      <c r="BJ903" s="18" t="s">
        <v>88</v>
      </c>
      <c r="BK903" s="232">
        <f>ROUND(I903*H903,2)</f>
        <v>0</v>
      </c>
      <c r="BL903" s="18" t="s">
        <v>202</v>
      </c>
      <c r="BM903" s="231" t="s">
        <v>1142</v>
      </c>
    </row>
    <row r="904" s="2" customFormat="1">
      <c r="A904" s="39"/>
      <c r="B904" s="40"/>
      <c r="C904" s="41"/>
      <c r="D904" s="233" t="s">
        <v>209</v>
      </c>
      <c r="E904" s="41"/>
      <c r="F904" s="234" t="s">
        <v>1141</v>
      </c>
      <c r="G904" s="41"/>
      <c r="H904" s="41"/>
      <c r="I904" s="235"/>
      <c r="J904" s="41"/>
      <c r="K904" s="41"/>
      <c r="L904" s="45"/>
      <c r="M904" s="236"/>
      <c r="N904" s="237"/>
      <c r="O904" s="92"/>
      <c r="P904" s="92"/>
      <c r="Q904" s="92"/>
      <c r="R904" s="92"/>
      <c r="S904" s="92"/>
      <c r="T904" s="93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T904" s="18" t="s">
        <v>209</v>
      </c>
      <c r="AU904" s="18" t="s">
        <v>90</v>
      </c>
    </row>
    <row r="905" s="13" customFormat="1">
      <c r="A905" s="13"/>
      <c r="B905" s="253"/>
      <c r="C905" s="254"/>
      <c r="D905" s="233" t="s">
        <v>357</v>
      </c>
      <c r="E905" s="255" t="s">
        <v>1</v>
      </c>
      <c r="F905" s="256" t="s">
        <v>1131</v>
      </c>
      <c r="G905" s="254"/>
      <c r="H905" s="255" t="s">
        <v>1</v>
      </c>
      <c r="I905" s="257"/>
      <c r="J905" s="254"/>
      <c r="K905" s="254"/>
      <c r="L905" s="258"/>
      <c r="M905" s="259"/>
      <c r="N905" s="260"/>
      <c r="O905" s="260"/>
      <c r="P905" s="260"/>
      <c r="Q905" s="260"/>
      <c r="R905" s="260"/>
      <c r="S905" s="260"/>
      <c r="T905" s="261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2" t="s">
        <v>357</v>
      </c>
      <c r="AU905" s="262" t="s">
        <v>90</v>
      </c>
      <c r="AV905" s="13" t="s">
        <v>88</v>
      </c>
      <c r="AW905" s="13" t="s">
        <v>36</v>
      </c>
      <c r="AX905" s="13" t="s">
        <v>81</v>
      </c>
      <c r="AY905" s="262" t="s">
        <v>203</v>
      </c>
    </row>
    <row r="906" s="14" customFormat="1">
      <c r="A906" s="14"/>
      <c r="B906" s="263"/>
      <c r="C906" s="264"/>
      <c r="D906" s="233" t="s">
        <v>357</v>
      </c>
      <c r="E906" s="265" t="s">
        <v>1</v>
      </c>
      <c r="F906" s="266" t="s">
        <v>1143</v>
      </c>
      <c r="G906" s="264"/>
      <c r="H906" s="267">
        <v>73.542000000000002</v>
      </c>
      <c r="I906" s="268"/>
      <c r="J906" s="264"/>
      <c r="K906" s="264"/>
      <c r="L906" s="269"/>
      <c r="M906" s="270"/>
      <c r="N906" s="271"/>
      <c r="O906" s="271"/>
      <c r="P906" s="271"/>
      <c r="Q906" s="271"/>
      <c r="R906" s="271"/>
      <c r="S906" s="271"/>
      <c r="T906" s="27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73" t="s">
        <v>357</v>
      </c>
      <c r="AU906" s="273" t="s">
        <v>90</v>
      </c>
      <c r="AV906" s="14" t="s">
        <v>90</v>
      </c>
      <c r="AW906" s="14" t="s">
        <v>36</v>
      </c>
      <c r="AX906" s="14" t="s">
        <v>81</v>
      </c>
      <c r="AY906" s="273" t="s">
        <v>203</v>
      </c>
    </row>
    <row r="907" s="13" customFormat="1">
      <c r="A907" s="13"/>
      <c r="B907" s="253"/>
      <c r="C907" s="254"/>
      <c r="D907" s="233" t="s">
        <v>357</v>
      </c>
      <c r="E907" s="255" t="s">
        <v>1</v>
      </c>
      <c r="F907" s="256" t="s">
        <v>1132</v>
      </c>
      <c r="G907" s="254"/>
      <c r="H907" s="255" t="s">
        <v>1</v>
      </c>
      <c r="I907" s="257"/>
      <c r="J907" s="254"/>
      <c r="K907" s="254"/>
      <c r="L907" s="258"/>
      <c r="M907" s="259"/>
      <c r="N907" s="260"/>
      <c r="O907" s="260"/>
      <c r="P907" s="260"/>
      <c r="Q907" s="260"/>
      <c r="R907" s="260"/>
      <c r="S907" s="260"/>
      <c r="T907" s="26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2" t="s">
        <v>357</v>
      </c>
      <c r="AU907" s="262" t="s">
        <v>90</v>
      </c>
      <c r="AV907" s="13" t="s">
        <v>88</v>
      </c>
      <c r="AW907" s="13" t="s">
        <v>36</v>
      </c>
      <c r="AX907" s="13" t="s">
        <v>81</v>
      </c>
      <c r="AY907" s="262" t="s">
        <v>203</v>
      </c>
    </row>
    <row r="908" s="14" customFormat="1">
      <c r="A908" s="14"/>
      <c r="B908" s="263"/>
      <c r="C908" s="264"/>
      <c r="D908" s="233" t="s">
        <v>357</v>
      </c>
      <c r="E908" s="265" t="s">
        <v>1</v>
      </c>
      <c r="F908" s="266" t="s">
        <v>1144</v>
      </c>
      <c r="G908" s="264"/>
      <c r="H908" s="267">
        <v>86.394000000000005</v>
      </c>
      <c r="I908" s="268"/>
      <c r="J908" s="264"/>
      <c r="K908" s="264"/>
      <c r="L908" s="269"/>
      <c r="M908" s="270"/>
      <c r="N908" s="271"/>
      <c r="O908" s="271"/>
      <c r="P908" s="271"/>
      <c r="Q908" s="271"/>
      <c r="R908" s="271"/>
      <c r="S908" s="271"/>
      <c r="T908" s="27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73" t="s">
        <v>357</v>
      </c>
      <c r="AU908" s="273" t="s">
        <v>90</v>
      </c>
      <c r="AV908" s="14" t="s">
        <v>90</v>
      </c>
      <c r="AW908" s="14" t="s">
        <v>36</v>
      </c>
      <c r="AX908" s="14" t="s">
        <v>81</v>
      </c>
      <c r="AY908" s="273" t="s">
        <v>203</v>
      </c>
    </row>
    <row r="909" s="13" customFormat="1">
      <c r="A909" s="13"/>
      <c r="B909" s="253"/>
      <c r="C909" s="254"/>
      <c r="D909" s="233" t="s">
        <v>357</v>
      </c>
      <c r="E909" s="255" t="s">
        <v>1</v>
      </c>
      <c r="F909" s="256" t="s">
        <v>1138</v>
      </c>
      <c r="G909" s="254"/>
      <c r="H909" s="255" t="s">
        <v>1</v>
      </c>
      <c r="I909" s="257"/>
      <c r="J909" s="254"/>
      <c r="K909" s="254"/>
      <c r="L909" s="258"/>
      <c r="M909" s="259"/>
      <c r="N909" s="260"/>
      <c r="O909" s="260"/>
      <c r="P909" s="260"/>
      <c r="Q909" s="260"/>
      <c r="R909" s="260"/>
      <c r="S909" s="260"/>
      <c r="T909" s="26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2" t="s">
        <v>357</v>
      </c>
      <c r="AU909" s="262" t="s">
        <v>90</v>
      </c>
      <c r="AV909" s="13" t="s">
        <v>88</v>
      </c>
      <c r="AW909" s="13" t="s">
        <v>36</v>
      </c>
      <c r="AX909" s="13" t="s">
        <v>81</v>
      </c>
      <c r="AY909" s="262" t="s">
        <v>203</v>
      </c>
    </row>
    <row r="910" s="14" customFormat="1">
      <c r="A910" s="14"/>
      <c r="B910" s="263"/>
      <c r="C910" s="264"/>
      <c r="D910" s="233" t="s">
        <v>357</v>
      </c>
      <c r="E910" s="265" t="s">
        <v>1</v>
      </c>
      <c r="F910" s="266" t="s">
        <v>1145</v>
      </c>
      <c r="G910" s="264"/>
      <c r="H910" s="267">
        <v>84.915000000000006</v>
      </c>
      <c r="I910" s="268"/>
      <c r="J910" s="264"/>
      <c r="K910" s="264"/>
      <c r="L910" s="269"/>
      <c r="M910" s="270"/>
      <c r="N910" s="271"/>
      <c r="O910" s="271"/>
      <c r="P910" s="271"/>
      <c r="Q910" s="271"/>
      <c r="R910" s="271"/>
      <c r="S910" s="271"/>
      <c r="T910" s="272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73" t="s">
        <v>357</v>
      </c>
      <c r="AU910" s="273" t="s">
        <v>90</v>
      </c>
      <c r="AV910" s="14" t="s">
        <v>90</v>
      </c>
      <c r="AW910" s="14" t="s">
        <v>36</v>
      </c>
      <c r="AX910" s="14" t="s">
        <v>81</v>
      </c>
      <c r="AY910" s="273" t="s">
        <v>203</v>
      </c>
    </row>
    <row r="911" s="16" customFormat="1">
      <c r="A911" s="16"/>
      <c r="B911" s="285"/>
      <c r="C911" s="286"/>
      <c r="D911" s="233" t="s">
        <v>357</v>
      </c>
      <c r="E911" s="287" t="s">
        <v>1</v>
      </c>
      <c r="F911" s="288" t="s">
        <v>366</v>
      </c>
      <c r="G911" s="286"/>
      <c r="H911" s="289">
        <v>244.851</v>
      </c>
      <c r="I911" s="290"/>
      <c r="J911" s="286"/>
      <c r="K911" s="286"/>
      <c r="L911" s="291"/>
      <c r="M911" s="292"/>
      <c r="N911" s="293"/>
      <c r="O911" s="293"/>
      <c r="P911" s="293"/>
      <c r="Q911" s="293"/>
      <c r="R911" s="293"/>
      <c r="S911" s="293"/>
      <c r="T911" s="294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295" t="s">
        <v>357</v>
      </c>
      <c r="AU911" s="295" t="s">
        <v>90</v>
      </c>
      <c r="AV911" s="16" t="s">
        <v>202</v>
      </c>
      <c r="AW911" s="16" t="s">
        <v>36</v>
      </c>
      <c r="AX911" s="16" t="s">
        <v>88</v>
      </c>
      <c r="AY911" s="295" t="s">
        <v>203</v>
      </c>
    </row>
    <row r="912" s="2" customFormat="1" ht="33" customHeight="1">
      <c r="A912" s="39"/>
      <c r="B912" s="40"/>
      <c r="C912" s="220" t="s">
        <v>1146</v>
      </c>
      <c r="D912" s="220" t="s">
        <v>204</v>
      </c>
      <c r="E912" s="221" t="s">
        <v>1147</v>
      </c>
      <c r="F912" s="222" t="s">
        <v>1148</v>
      </c>
      <c r="G912" s="223" t="s">
        <v>415</v>
      </c>
      <c r="H912" s="224">
        <v>78.400000000000006</v>
      </c>
      <c r="I912" s="225"/>
      <c r="J912" s="226">
        <f>ROUND(I912*H912,2)</f>
        <v>0</v>
      </c>
      <c r="K912" s="222" t="s">
        <v>352</v>
      </c>
      <c r="L912" s="45"/>
      <c r="M912" s="227" t="s">
        <v>1</v>
      </c>
      <c r="N912" s="228" t="s">
        <v>46</v>
      </c>
      <c r="O912" s="92"/>
      <c r="P912" s="229">
        <f>O912*H912</f>
        <v>0</v>
      </c>
      <c r="Q912" s="229">
        <v>0.036549999999999999</v>
      </c>
      <c r="R912" s="229">
        <f>Q912*H912</f>
        <v>2.8655200000000001</v>
      </c>
      <c r="S912" s="229">
        <v>0</v>
      </c>
      <c r="T912" s="230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31" t="s">
        <v>202</v>
      </c>
      <c r="AT912" s="231" t="s">
        <v>204</v>
      </c>
      <c r="AU912" s="231" t="s">
        <v>90</v>
      </c>
      <c r="AY912" s="18" t="s">
        <v>203</v>
      </c>
      <c r="BE912" s="232">
        <f>IF(N912="základní",J912,0)</f>
        <v>0</v>
      </c>
      <c r="BF912" s="232">
        <f>IF(N912="snížená",J912,0)</f>
        <v>0</v>
      </c>
      <c r="BG912" s="232">
        <f>IF(N912="zákl. přenesená",J912,0)</f>
        <v>0</v>
      </c>
      <c r="BH912" s="232">
        <f>IF(N912="sníž. přenesená",J912,0)</f>
        <v>0</v>
      </c>
      <c r="BI912" s="232">
        <f>IF(N912="nulová",J912,0)</f>
        <v>0</v>
      </c>
      <c r="BJ912" s="18" t="s">
        <v>88</v>
      </c>
      <c r="BK912" s="232">
        <f>ROUND(I912*H912,2)</f>
        <v>0</v>
      </c>
      <c r="BL912" s="18" t="s">
        <v>202</v>
      </c>
      <c r="BM912" s="231" t="s">
        <v>1149</v>
      </c>
    </row>
    <row r="913" s="2" customFormat="1">
      <c r="A913" s="39"/>
      <c r="B913" s="40"/>
      <c r="C913" s="41"/>
      <c r="D913" s="233" t="s">
        <v>209</v>
      </c>
      <c r="E913" s="41"/>
      <c r="F913" s="234" t="s">
        <v>1150</v>
      </c>
      <c r="G913" s="41"/>
      <c r="H913" s="41"/>
      <c r="I913" s="235"/>
      <c r="J913" s="41"/>
      <c r="K913" s="41"/>
      <c r="L913" s="45"/>
      <c r="M913" s="236"/>
      <c r="N913" s="237"/>
      <c r="O913" s="92"/>
      <c r="P913" s="92"/>
      <c r="Q913" s="92"/>
      <c r="R913" s="92"/>
      <c r="S913" s="92"/>
      <c r="T913" s="93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T913" s="18" t="s">
        <v>209</v>
      </c>
      <c r="AU913" s="18" t="s">
        <v>90</v>
      </c>
    </row>
    <row r="914" s="2" customFormat="1">
      <c r="A914" s="39"/>
      <c r="B914" s="40"/>
      <c r="C914" s="41"/>
      <c r="D914" s="251" t="s">
        <v>355</v>
      </c>
      <c r="E914" s="41"/>
      <c r="F914" s="252" t="s">
        <v>1151</v>
      </c>
      <c r="G914" s="41"/>
      <c r="H914" s="41"/>
      <c r="I914" s="235"/>
      <c r="J914" s="41"/>
      <c r="K914" s="41"/>
      <c r="L914" s="45"/>
      <c r="M914" s="236"/>
      <c r="N914" s="237"/>
      <c r="O914" s="92"/>
      <c r="P914" s="92"/>
      <c r="Q914" s="92"/>
      <c r="R914" s="92"/>
      <c r="S914" s="92"/>
      <c r="T914" s="93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T914" s="18" t="s">
        <v>355</v>
      </c>
      <c r="AU914" s="18" t="s">
        <v>90</v>
      </c>
    </row>
    <row r="915" s="13" customFormat="1">
      <c r="A915" s="13"/>
      <c r="B915" s="253"/>
      <c r="C915" s="254"/>
      <c r="D915" s="233" t="s">
        <v>357</v>
      </c>
      <c r="E915" s="255" t="s">
        <v>1</v>
      </c>
      <c r="F915" s="256" t="s">
        <v>815</v>
      </c>
      <c r="G915" s="254"/>
      <c r="H915" s="255" t="s">
        <v>1</v>
      </c>
      <c r="I915" s="257"/>
      <c r="J915" s="254"/>
      <c r="K915" s="254"/>
      <c r="L915" s="258"/>
      <c r="M915" s="259"/>
      <c r="N915" s="260"/>
      <c r="O915" s="260"/>
      <c r="P915" s="260"/>
      <c r="Q915" s="260"/>
      <c r="R915" s="260"/>
      <c r="S915" s="260"/>
      <c r="T915" s="26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2" t="s">
        <v>357</v>
      </c>
      <c r="AU915" s="262" t="s">
        <v>90</v>
      </c>
      <c r="AV915" s="13" t="s">
        <v>88</v>
      </c>
      <c r="AW915" s="13" t="s">
        <v>36</v>
      </c>
      <c r="AX915" s="13" t="s">
        <v>81</v>
      </c>
      <c r="AY915" s="262" t="s">
        <v>203</v>
      </c>
    </row>
    <row r="916" s="13" customFormat="1">
      <c r="A916" s="13"/>
      <c r="B916" s="253"/>
      <c r="C916" s="254"/>
      <c r="D916" s="233" t="s">
        <v>357</v>
      </c>
      <c r="E916" s="255" t="s">
        <v>1</v>
      </c>
      <c r="F916" s="256" t="s">
        <v>1152</v>
      </c>
      <c r="G916" s="254"/>
      <c r="H916" s="255" t="s">
        <v>1</v>
      </c>
      <c r="I916" s="257"/>
      <c r="J916" s="254"/>
      <c r="K916" s="254"/>
      <c r="L916" s="258"/>
      <c r="M916" s="259"/>
      <c r="N916" s="260"/>
      <c r="O916" s="260"/>
      <c r="P916" s="260"/>
      <c r="Q916" s="260"/>
      <c r="R916" s="260"/>
      <c r="S916" s="260"/>
      <c r="T916" s="26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2" t="s">
        <v>357</v>
      </c>
      <c r="AU916" s="262" t="s">
        <v>90</v>
      </c>
      <c r="AV916" s="13" t="s">
        <v>88</v>
      </c>
      <c r="AW916" s="13" t="s">
        <v>36</v>
      </c>
      <c r="AX916" s="13" t="s">
        <v>81</v>
      </c>
      <c r="AY916" s="262" t="s">
        <v>203</v>
      </c>
    </row>
    <row r="917" s="14" customFormat="1">
      <c r="A917" s="14"/>
      <c r="B917" s="263"/>
      <c r="C917" s="264"/>
      <c r="D917" s="233" t="s">
        <v>357</v>
      </c>
      <c r="E917" s="265" t="s">
        <v>1</v>
      </c>
      <c r="F917" s="266" t="s">
        <v>1153</v>
      </c>
      <c r="G917" s="264"/>
      <c r="H917" s="267">
        <v>78.400000000000006</v>
      </c>
      <c r="I917" s="268"/>
      <c r="J917" s="264"/>
      <c r="K917" s="264"/>
      <c r="L917" s="269"/>
      <c r="M917" s="270"/>
      <c r="N917" s="271"/>
      <c r="O917" s="271"/>
      <c r="P917" s="271"/>
      <c r="Q917" s="271"/>
      <c r="R917" s="271"/>
      <c r="S917" s="271"/>
      <c r="T917" s="27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3" t="s">
        <v>357</v>
      </c>
      <c r="AU917" s="273" t="s">
        <v>90</v>
      </c>
      <c r="AV917" s="14" t="s">
        <v>90</v>
      </c>
      <c r="AW917" s="14" t="s">
        <v>36</v>
      </c>
      <c r="AX917" s="14" t="s">
        <v>81</v>
      </c>
      <c r="AY917" s="273" t="s">
        <v>203</v>
      </c>
    </row>
    <row r="918" s="16" customFormat="1">
      <c r="A918" s="16"/>
      <c r="B918" s="285"/>
      <c r="C918" s="286"/>
      <c r="D918" s="233" t="s">
        <v>357</v>
      </c>
      <c r="E918" s="287" t="s">
        <v>1</v>
      </c>
      <c r="F918" s="288" t="s">
        <v>366</v>
      </c>
      <c r="G918" s="286"/>
      <c r="H918" s="289">
        <v>78.400000000000006</v>
      </c>
      <c r="I918" s="290"/>
      <c r="J918" s="286"/>
      <c r="K918" s="286"/>
      <c r="L918" s="291"/>
      <c r="M918" s="292"/>
      <c r="N918" s="293"/>
      <c r="O918" s="293"/>
      <c r="P918" s="293"/>
      <c r="Q918" s="293"/>
      <c r="R918" s="293"/>
      <c r="S918" s="293"/>
      <c r="T918" s="294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95" t="s">
        <v>357</v>
      </c>
      <c r="AU918" s="295" t="s">
        <v>90</v>
      </c>
      <c r="AV918" s="16" t="s">
        <v>202</v>
      </c>
      <c r="AW918" s="16" t="s">
        <v>36</v>
      </c>
      <c r="AX918" s="16" t="s">
        <v>88</v>
      </c>
      <c r="AY918" s="295" t="s">
        <v>203</v>
      </c>
    </row>
    <row r="919" s="2" customFormat="1" ht="16.5" customHeight="1">
      <c r="A919" s="39"/>
      <c r="B919" s="40"/>
      <c r="C919" s="220" t="s">
        <v>1154</v>
      </c>
      <c r="D919" s="220" t="s">
        <v>204</v>
      </c>
      <c r="E919" s="221" t="s">
        <v>1155</v>
      </c>
      <c r="F919" s="222" t="s">
        <v>1156</v>
      </c>
      <c r="G919" s="223" t="s">
        <v>351</v>
      </c>
      <c r="H919" s="224">
        <v>14.930999999999999</v>
      </c>
      <c r="I919" s="225"/>
      <c r="J919" s="226">
        <f>ROUND(I919*H919,2)</f>
        <v>0</v>
      </c>
      <c r="K919" s="222" t="s">
        <v>352</v>
      </c>
      <c r="L919" s="45"/>
      <c r="M919" s="227" t="s">
        <v>1</v>
      </c>
      <c r="N919" s="228" t="s">
        <v>46</v>
      </c>
      <c r="O919" s="92"/>
      <c r="P919" s="229">
        <f>O919*H919</f>
        <v>0</v>
      </c>
      <c r="Q919" s="229">
        <v>2.5019800000000001</v>
      </c>
      <c r="R919" s="229">
        <f>Q919*H919</f>
        <v>37.35706338</v>
      </c>
      <c r="S919" s="229">
        <v>0</v>
      </c>
      <c r="T919" s="230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1" t="s">
        <v>202</v>
      </c>
      <c r="AT919" s="231" t="s">
        <v>204</v>
      </c>
      <c r="AU919" s="231" t="s">
        <v>90</v>
      </c>
      <c r="AY919" s="18" t="s">
        <v>203</v>
      </c>
      <c r="BE919" s="232">
        <f>IF(N919="základní",J919,0)</f>
        <v>0</v>
      </c>
      <c r="BF919" s="232">
        <f>IF(N919="snížená",J919,0)</f>
        <v>0</v>
      </c>
      <c r="BG919" s="232">
        <f>IF(N919="zákl. přenesená",J919,0)</f>
        <v>0</v>
      </c>
      <c r="BH919" s="232">
        <f>IF(N919="sníž. přenesená",J919,0)</f>
        <v>0</v>
      </c>
      <c r="BI919" s="232">
        <f>IF(N919="nulová",J919,0)</f>
        <v>0</v>
      </c>
      <c r="BJ919" s="18" t="s">
        <v>88</v>
      </c>
      <c r="BK919" s="232">
        <f>ROUND(I919*H919,2)</f>
        <v>0</v>
      </c>
      <c r="BL919" s="18" t="s">
        <v>202</v>
      </c>
      <c r="BM919" s="231" t="s">
        <v>1157</v>
      </c>
    </row>
    <row r="920" s="2" customFormat="1">
      <c r="A920" s="39"/>
      <c r="B920" s="40"/>
      <c r="C920" s="41"/>
      <c r="D920" s="233" t="s">
        <v>209</v>
      </c>
      <c r="E920" s="41"/>
      <c r="F920" s="234" t="s">
        <v>1158</v>
      </c>
      <c r="G920" s="41"/>
      <c r="H920" s="41"/>
      <c r="I920" s="235"/>
      <c r="J920" s="41"/>
      <c r="K920" s="41"/>
      <c r="L920" s="45"/>
      <c r="M920" s="236"/>
      <c r="N920" s="237"/>
      <c r="O920" s="92"/>
      <c r="P920" s="92"/>
      <c r="Q920" s="92"/>
      <c r="R920" s="92"/>
      <c r="S920" s="92"/>
      <c r="T920" s="9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T920" s="18" t="s">
        <v>209</v>
      </c>
      <c r="AU920" s="18" t="s">
        <v>90</v>
      </c>
    </row>
    <row r="921" s="2" customFormat="1">
      <c r="A921" s="39"/>
      <c r="B921" s="40"/>
      <c r="C921" s="41"/>
      <c r="D921" s="251" t="s">
        <v>355</v>
      </c>
      <c r="E921" s="41"/>
      <c r="F921" s="252" t="s">
        <v>1159</v>
      </c>
      <c r="G921" s="41"/>
      <c r="H921" s="41"/>
      <c r="I921" s="235"/>
      <c r="J921" s="41"/>
      <c r="K921" s="41"/>
      <c r="L921" s="45"/>
      <c r="M921" s="236"/>
      <c r="N921" s="237"/>
      <c r="O921" s="92"/>
      <c r="P921" s="92"/>
      <c r="Q921" s="92"/>
      <c r="R921" s="92"/>
      <c r="S921" s="92"/>
      <c r="T921" s="93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T921" s="18" t="s">
        <v>355</v>
      </c>
      <c r="AU921" s="18" t="s">
        <v>90</v>
      </c>
    </row>
    <row r="922" s="13" customFormat="1">
      <c r="A922" s="13"/>
      <c r="B922" s="253"/>
      <c r="C922" s="254"/>
      <c r="D922" s="233" t="s">
        <v>357</v>
      </c>
      <c r="E922" s="255" t="s">
        <v>1</v>
      </c>
      <c r="F922" s="256" t="s">
        <v>815</v>
      </c>
      <c r="G922" s="254"/>
      <c r="H922" s="255" t="s">
        <v>1</v>
      </c>
      <c r="I922" s="257"/>
      <c r="J922" s="254"/>
      <c r="K922" s="254"/>
      <c r="L922" s="258"/>
      <c r="M922" s="259"/>
      <c r="N922" s="260"/>
      <c r="O922" s="260"/>
      <c r="P922" s="260"/>
      <c r="Q922" s="260"/>
      <c r="R922" s="260"/>
      <c r="S922" s="260"/>
      <c r="T922" s="26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2" t="s">
        <v>357</v>
      </c>
      <c r="AU922" s="262" t="s">
        <v>90</v>
      </c>
      <c r="AV922" s="13" t="s">
        <v>88</v>
      </c>
      <c r="AW922" s="13" t="s">
        <v>36</v>
      </c>
      <c r="AX922" s="13" t="s">
        <v>81</v>
      </c>
      <c r="AY922" s="262" t="s">
        <v>203</v>
      </c>
    </row>
    <row r="923" s="13" customFormat="1">
      <c r="A923" s="13"/>
      <c r="B923" s="253"/>
      <c r="C923" s="254"/>
      <c r="D923" s="233" t="s">
        <v>357</v>
      </c>
      <c r="E923" s="255" t="s">
        <v>1</v>
      </c>
      <c r="F923" s="256" t="s">
        <v>1160</v>
      </c>
      <c r="G923" s="254"/>
      <c r="H923" s="255" t="s">
        <v>1</v>
      </c>
      <c r="I923" s="257"/>
      <c r="J923" s="254"/>
      <c r="K923" s="254"/>
      <c r="L923" s="258"/>
      <c r="M923" s="259"/>
      <c r="N923" s="260"/>
      <c r="O923" s="260"/>
      <c r="P923" s="260"/>
      <c r="Q923" s="260"/>
      <c r="R923" s="260"/>
      <c r="S923" s="260"/>
      <c r="T923" s="26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2" t="s">
        <v>357</v>
      </c>
      <c r="AU923" s="262" t="s">
        <v>90</v>
      </c>
      <c r="AV923" s="13" t="s">
        <v>88</v>
      </c>
      <c r="AW923" s="13" t="s">
        <v>36</v>
      </c>
      <c r="AX923" s="13" t="s">
        <v>81</v>
      </c>
      <c r="AY923" s="262" t="s">
        <v>203</v>
      </c>
    </row>
    <row r="924" s="14" customFormat="1">
      <c r="A924" s="14"/>
      <c r="B924" s="263"/>
      <c r="C924" s="264"/>
      <c r="D924" s="233" t="s">
        <v>357</v>
      </c>
      <c r="E924" s="265" t="s">
        <v>1</v>
      </c>
      <c r="F924" s="266" t="s">
        <v>1161</v>
      </c>
      <c r="G924" s="264"/>
      <c r="H924" s="267">
        <v>4.9450000000000003</v>
      </c>
      <c r="I924" s="268"/>
      <c r="J924" s="264"/>
      <c r="K924" s="264"/>
      <c r="L924" s="269"/>
      <c r="M924" s="270"/>
      <c r="N924" s="271"/>
      <c r="O924" s="271"/>
      <c r="P924" s="271"/>
      <c r="Q924" s="271"/>
      <c r="R924" s="271"/>
      <c r="S924" s="271"/>
      <c r="T924" s="27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73" t="s">
        <v>357</v>
      </c>
      <c r="AU924" s="273" t="s">
        <v>90</v>
      </c>
      <c r="AV924" s="14" t="s">
        <v>90</v>
      </c>
      <c r="AW924" s="14" t="s">
        <v>36</v>
      </c>
      <c r="AX924" s="14" t="s">
        <v>81</v>
      </c>
      <c r="AY924" s="273" t="s">
        <v>203</v>
      </c>
    </row>
    <row r="925" s="13" customFormat="1">
      <c r="A925" s="13"/>
      <c r="B925" s="253"/>
      <c r="C925" s="254"/>
      <c r="D925" s="233" t="s">
        <v>357</v>
      </c>
      <c r="E925" s="255" t="s">
        <v>1</v>
      </c>
      <c r="F925" s="256" t="s">
        <v>1162</v>
      </c>
      <c r="G925" s="254"/>
      <c r="H925" s="255" t="s">
        <v>1</v>
      </c>
      <c r="I925" s="257"/>
      <c r="J925" s="254"/>
      <c r="K925" s="254"/>
      <c r="L925" s="258"/>
      <c r="M925" s="259"/>
      <c r="N925" s="260"/>
      <c r="O925" s="260"/>
      <c r="P925" s="260"/>
      <c r="Q925" s="260"/>
      <c r="R925" s="260"/>
      <c r="S925" s="260"/>
      <c r="T925" s="26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2" t="s">
        <v>357</v>
      </c>
      <c r="AU925" s="262" t="s">
        <v>90</v>
      </c>
      <c r="AV925" s="13" t="s">
        <v>88</v>
      </c>
      <c r="AW925" s="13" t="s">
        <v>36</v>
      </c>
      <c r="AX925" s="13" t="s">
        <v>81</v>
      </c>
      <c r="AY925" s="262" t="s">
        <v>203</v>
      </c>
    </row>
    <row r="926" s="14" customFormat="1">
      <c r="A926" s="14"/>
      <c r="B926" s="263"/>
      <c r="C926" s="264"/>
      <c r="D926" s="233" t="s">
        <v>357</v>
      </c>
      <c r="E926" s="265" t="s">
        <v>1</v>
      </c>
      <c r="F926" s="266" t="s">
        <v>1163</v>
      </c>
      <c r="G926" s="264"/>
      <c r="H926" s="267">
        <v>2.1589999999999998</v>
      </c>
      <c r="I926" s="268"/>
      <c r="J926" s="264"/>
      <c r="K926" s="264"/>
      <c r="L926" s="269"/>
      <c r="M926" s="270"/>
      <c r="N926" s="271"/>
      <c r="O926" s="271"/>
      <c r="P926" s="271"/>
      <c r="Q926" s="271"/>
      <c r="R926" s="271"/>
      <c r="S926" s="271"/>
      <c r="T926" s="27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73" t="s">
        <v>357</v>
      </c>
      <c r="AU926" s="273" t="s">
        <v>90</v>
      </c>
      <c r="AV926" s="14" t="s">
        <v>90</v>
      </c>
      <c r="AW926" s="14" t="s">
        <v>36</v>
      </c>
      <c r="AX926" s="14" t="s">
        <v>81</v>
      </c>
      <c r="AY926" s="273" t="s">
        <v>203</v>
      </c>
    </row>
    <row r="927" s="13" customFormat="1">
      <c r="A927" s="13"/>
      <c r="B927" s="253"/>
      <c r="C927" s="254"/>
      <c r="D927" s="233" t="s">
        <v>357</v>
      </c>
      <c r="E927" s="255" t="s">
        <v>1</v>
      </c>
      <c r="F927" s="256" t="s">
        <v>1164</v>
      </c>
      <c r="G927" s="254"/>
      <c r="H927" s="255" t="s">
        <v>1</v>
      </c>
      <c r="I927" s="257"/>
      <c r="J927" s="254"/>
      <c r="K927" s="254"/>
      <c r="L927" s="258"/>
      <c r="M927" s="259"/>
      <c r="N927" s="260"/>
      <c r="O927" s="260"/>
      <c r="P927" s="260"/>
      <c r="Q927" s="260"/>
      <c r="R927" s="260"/>
      <c r="S927" s="260"/>
      <c r="T927" s="26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2" t="s">
        <v>357</v>
      </c>
      <c r="AU927" s="262" t="s">
        <v>90</v>
      </c>
      <c r="AV927" s="13" t="s">
        <v>88</v>
      </c>
      <c r="AW927" s="13" t="s">
        <v>36</v>
      </c>
      <c r="AX927" s="13" t="s">
        <v>81</v>
      </c>
      <c r="AY927" s="262" t="s">
        <v>203</v>
      </c>
    </row>
    <row r="928" s="14" customFormat="1">
      <c r="A928" s="14"/>
      <c r="B928" s="263"/>
      <c r="C928" s="264"/>
      <c r="D928" s="233" t="s">
        <v>357</v>
      </c>
      <c r="E928" s="265" t="s">
        <v>1</v>
      </c>
      <c r="F928" s="266" t="s">
        <v>1165</v>
      </c>
      <c r="G928" s="264"/>
      <c r="H928" s="267">
        <v>1.579</v>
      </c>
      <c r="I928" s="268"/>
      <c r="J928" s="264"/>
      <c r="K928" s="264"/>
      <c r="L928" s="269"/>
      <c r="M928" s="270"/>
      <c r="N928" s="271"/>
      <c r="O928" s="271"/>
      <c r="P928" s="271"/>
      <c r="Q928" s="271"/>
      <c r="R928" s="271"/>
      <c r="S928" s="271"/>
      <c r="T928" s="27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73" t="s">
        <v>357</v>
      </c>
      <c r="AU928" s="273" t="s">
        <v>90</v>
      </c>
      <c r="AV928" s="14" t="s">
        <v>90</v>
      </c>
      <c r="AW928" s="14" t="s">
        <v>36</v>
      </c>
      <c r="AX928" s="14" t="s">
        <v>81</v>
      </c>
      <c r="AY928" s="273" t="s">
        <v>203</v>
      </c>
    </row>
    <row r="929" s="13" customFormat="1">
      <c r="A929" s="13"/>
      <c r="B929" s="253"/>
      <c r="C929" s="254"/>
      <c r="D929" s="233" t="s">
        <v>357</v>
      </c>
      <c r="E929" s="255" t="s">
        <v>1</v>
      </c>
      <c r="F929" s="256" t="s">
        <v>1166</v>
      </c>
      <c r="G929" s="254"/>
      <c r="H929" s="255" t="s">
        <v>1</v>
      </c>
      <c r="I929" s="257"/>
      <c r="J929" s="254"/>
      <c r="K929" s="254"/>
      <c r="L929" s="258"/>
      <c r="M929" s="259"/>
      <c r="N929" s="260"/>
      <c r="O929" s="260"/>
      <c r="P929" s="260"/>
      <c r="Q929" s="260"/>
      <c r="R929" s="260"/>
      <c r="S929" s="260"/>
      <c r="T929" s="26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2" t="s">
        <v>357</v>
      </c>
      <c r="AU929" s="262" t="s">
        <v>90</v>
      </c>
      <c r="AV929" s="13" t="s">
        <v>88</v>
      </c>
      <c r="AW929" s="13" t="s">
        <v>36</v>
      </c>
      <c r="AX929" s="13" t="s">
        <v>81</v>
      </c>
      <c r="AY929" s="262" t="s">
        <v>203</v>
      </c>
    </row>
    <row r="930" s="14" customFormat="1">
      <c r="A930" s="14"/>
      <c r="B930" s="263"/>
      <c r="C930" s="264"/>
      <c r="D930" s="233" t="s">
        <v>357</v>
      </c>
      <c r="E930" s="265" t="s">
        <v>1</v>
      </c>
      <c r="F930" s="266" t="s">
        <v>1167</v>
      </c>
      <c r="G930" s="264"/>
      <c r="H930" s="267">
        <v>1.5620000000000001</v>
      </c>
      <c r="I930" s="268"/>
      <c r="J930" s="264"/>
      <c r="K930" s="264"/>
      <c r="L930" s="269"/>
      <c r="M930" s="270"/>
      <c r="N930" s="271"/>
      <c r="O930" s="271"/>
      <c r="P930" s="271"/>
      <c r="Q930" s="271"/>
      <c r="R930" s="271"/>
      <c r="S930" s="271"/>
      <c r="T930" s="27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73" t="s">
        <v>357</v>
      </c>
      <c r="AU930" s="273" t="s">
        <v>90</v>
      </c>
      <c r="AV930" s="14" t="s">
        <v>90</v>
      </c>
      <c r="AW930" s="14" t="s">
        <v>36</v>
      </c>
      <c r="AX930" s="14" t="s">
        <v>81</v>
      </c>
      <c r="AY930" s="273" t="s">
        <v>203</v>
      </c>
    </row>
    <row r="931" s="13" customFormat="1">
      <c r="A931" s="13"/>
      <c r="B931" s="253"/>
      <c r="C931" s="254"/>
      <c r="D931" s="233" t="s">
        <v>357</v>
      </c>
      <c r="E931" s="255" t="s">
        <v>1</v>
      </c>
      <c r="F931" s="256" t="s">
        <v>1168</v>
      </c>
      <c r="G931" s="254"/>
      <c r="H931" s="255" t="s">
        <v>1</v>
      </c>
      <c r="I931" s="257"/>
      <c r="J931" s="254"/>
      <c r="K931" s="254"/>
      <c r="L931" s="258"/>
      <c r="M931" s="259"/>
      <c r="N931" s="260"/>
      <c r="O931" s="260"/>
      <c r="P931" s="260"/>
      <c r="Q931" s="260"/>
      <c r="R931" s="260"/>
      <c r="S931" s="260"/>
      <c r="T931" s="26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62" t="s">
        <v>357</v>
      </c>
      <c r="AU931" s="262" t="s">
        <v>90</v>
      </c>
      <c r="AV931" s="13" t="s">
        <v>88</v>
      </c>
      <c r="AW931" s="13" t="s">
        <v>36</v>
      </c>
      <c r="AX931" s="13" t="s">
        <v>81</v>
      </c>
      <c r="AY931" s="262" t="s">
        <v>203</v>
      </c>
    </row>
    <row r="932" s="14" customFormat="1">
      <c r="A932" s="14"/>
      <c r="B932" s="263"/>
      <c r="C932" s="264"/>
      <c r="D932" s="233" t="s">
        <v>357</v>
      </c>
      <c r="E932" s="265" t="s">
        <v>1</v>
      </c>
      <c r="F932" s="266" t="s">
        <v>1169</v>
      </c>
      <c r="G932" s="264"/>
      <c r="H932" s="267">
        <v>0.374</v>
      </c>
      <c r="I932" s="268"/>
      <c r="J932" s="264"/>
      <c r="K932" s="264"/>
      <c r="L932" s="269"/>
      <c r="M932" s="270"/>
      <c r="N932" s="271"/>
      <c r="O932" s="271"/>
      <c r="P932" s="271"/>
      <c r="Q932" s="271"/>
      <c r="R932" s="271"/>
      <c r="S932" s="271"/>
      <c r="T932" s="27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73" t="s">
        <v>357</v>
      </c>
      <c r="AU932" s="273" t="s">
        <v>90</v>
      </c>
      <c r="AV932" s="14" t="s">
        <v>90</v>
      </c>
      <c r="AW932" s="14" t="s">
        <v>36</v>
      </c>
      <c r="AX932" s="14" t="s">
        <v>81</v>
      </c>
      <c r="AY932" s="273" t="s">
        <v>203</v>
      </c>
    </row>
    <row r="933" s="13" customFormat="1">
      <c r="A933" s="13"/>
      <c r="B933" s="253"/>
      <c r="C933" s="254"/>
      <c r="D933" s="233" t="s">
        <v>357</v>
      </c>
      <c r="E933" s="255" t="s">
        <v>1</v>
      </c>
      <c r="F933" s="256" t="s">
        <v>1152</v>
      </c>
      <c r="G933" s="254"/>
      <c r="H933" s="255" t="s">
        <v>1</v>
      </c>
      <c r="I933" s="257"/>
      <c r="J933" s="254"/>
      <c r="K933" s="254"/>
      <c r="L933" s="258"/>
      <c r="M933" s="259"/>
      <c r="N933" s="260"/>
      <c r="O933" s="260"/>
      <c r="P933" s="260"/>
      <c r="Q933" s="260"/>
      <c r="R933" s="260"/>
      <c r="S933" s="260"/>
      <c r="T933" s="26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2" t="s">
        <v>357</v>
      </c>
      <c r="AU933" s="262" t="s">
        <v>90</v>
      </c>
      <c r="AV933" s="13" t="s">
        <v>88</v>
      </c>
      <c r="AW933" s="13" t="s">
        <v>36</v>
      </c>
      <c r="AX933" s="13" t="s">
        <v>81</v>
      </c>
      <c r="AY933" s="262" t="s">
        <v>203</v>
      </c>
    </row>
    <row r="934" s="14" customFormat="1">
      <c r="A934" s="14"/>
      <c r="B934" s="263"/>
      <c r="C934" s="264"/>
      <c r="D934" s="233" t="s">
        <v>357</v>
      </c>
      <c r="E934" s="265" t="s">
        <v>1</v>
      </c>
      <c r="F934" s="266" t="s">
        <v>1170</v>
      </c>
      <c r="G934" s="264"/>
      <c r="H934" s="267">
        <v>4.3120000000000003</v>
      </c>
      <c r="I934" s="268"/>
      <c r="J934" s="264"/>
      <c r="K934" s="264"/>
      <c r="L934" s="269"/>
      <c r="M934" s="270"/>
      <c r="N934" s="271"/>
      <c r="O934" s="271"/>
      <c r="P934" s="271"/>
      <c r="Q934" s="271"/>
      <c r="R934" s="271"/>
      <c r="S934" s="271"/>
      <c r="T934" s="27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3" t="s">
        <v>357</v>
      </c>
      <c r="AU934" s="273" t="s">
        <v>90</v>
      </c>
      <c r="AV934" s="14" t="s">
        <v>90</v>
      </c>
      <c r="AW934" s="14" t="s">
        <v>36</v>
      </c>
      <c r="AX934" s="14" t="s">
        <v>81</v>
      </c>
      <c r="AY934" s="273" t="s">
        <v>203</v>
      </c>
    </row>
    <row r="935" s="16" customFormat="1">
      <c r="A935" s="16"/>
      <c r="B935" s="285"/>
      <c r="C935" s="286"/>
      <c r="D935" s="233" t="s">
        <v>357</v>
      </c>
      <c r="E935" s="287" t="s">
        <v>1</v>
      </c>
      <c r="F935" s="288" t="s">
        <v>366</v>
      </c>
      <c r="G935" s="286"/>
      <c r="H935" s="289">
        <v>14.930999999999999</v>
      </c>
      <c r="I935" s="290"/>
      <c r="J935" s="286"/>
      <c r="K935" s="286"/>
      <c r="L935" s="291"/>
      <c r="M935" s="292"/>
      <c r="N935" s="293"/>
      <c r="O935" s="293"/>
      <c r="P935" s="293"/>
      <c r="Q935" s="293"/>
      <c r="R935" s="293"/>
      <c r="S935" s="293"/>
      <c r="T935" s="294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T935" s="295" t="s">
        <v>357</v>
      </c>
      <c r="AU935" s="295" t="s">
        <v>90</v>
      </c>
      <c r="AV935" s="16" t="s">
        <v>202</v>
      </c>
      <c r="AW935" s="16" t="s">
        <v>36</v>
      </c>
      <c r="AX935" s="16" t="s">
        <v>88</v>
      </c>
      <c r="AY935" s="295" t="s">
        <v>203</v>
      </c>
    </row>
    <row r="936" s="2" customFormat="1" ht="16.5" customHeight="1">
      <c r="A936" s="39"/>
      <c r="B936" s="40"/>
      <c r="C936" s="220" t="s">
        <v>1171</v>
      </c>
      <c r="D936" s="220" t="s">
        <v>204</v>
      </c>
      <c r="E936" s="221" t="s">
        <v>1172</v>
      </c>
      <c r="F936" s="222" t="s">
        <v>1173</v>
      </c>
      <c r="G936" s="223" t="s">
        <v>290</v>
      </c>
      <c r="H936" s="224">
        <v>33.409999999999997</v>
      </c>
      <c r="I936" s="225"/>
      <c r="J936" s="226">
        <f>ROUND(I936*H936,2)</f>
        <v>0</v>
      </c>
      <c r="K936" s="222" t="s">
        <v>352</v>
      </c>
      <c r="L936" s="45"/>
      <c r="M936" s="227" t="s">
        <v>1</v>
      </c>
      <c r="N936" s="228" t="s">
        <v>46</v>
      </c>
      <c r="O936" s="92"/>
      <c r="P936" s="229">
        <f>O936*H936</f>
        <v>0</v>
      </c>
      <c r="Q936" s="229">
        <v>0.0084200000000000004</v>
      </c>
      <c r="R936" s="229">
        <f>Q936*H936</f>
        <v>0.28131220000000001</v>
      </c>
      <c r="S936" s="229">
        <v>0</v>
      </c>
      <c r="T936" s="230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31" t="s">
        <v>202</v>
      </c>
      <c r="AT936" s="231" t="s">
        <v>204</v>
      </c>
      <c r="AU936" s="231" t="s">
        <v>90</v>
      </c>
      <c r="AY936" s="18" t="s">
        <v>203</v>
      </c>
      <c r="BE936" s="232">
        <f>IF(N936="základní",J936,0)</f>
        <v>0</v>
      </c>
      <c r="BF936" s="232">
        <f>IF(N936="snížená",J936,0)</f>
        <v>0</v>
      </c>
      <c r="BG936" s="232">
        <f>IF(N936="zákl. přenesená",J936,0)</f>
        <v>0</v>
      </c>
      <c r="BH936" s="232">
        <f>IF(N936="sníž. přenesená",J936,0)</f>
        <v>0</v>
      </c>
      <c r="BI936" s="232">
        <f>IF(N936="nulová",J936,0)</f>
        <v>0</v>
      </c>
      <c r="BJ936" s="18" t="s">
        <v>88</v>
      </c>
      <c r="BK936" s="232">
        <f>ROUND(I936*H936,2)</f>
        <v>0</v>
      </c>
      <c r="BL936" s="18" t="s">
        <v>202</v>
      </c>
      <c r="BM936" s="231" t="s">
        <v>1174</v>
      </c>
    </row>
    <row r="937" s="2" customFormat="1">
      <c r="A937" s="39"/>
      <c r="B937" s="40"/>
      <c r="C937" s="41"/>
      <c r="D937" s="233" t="s">
        <v>209</v>
      </c>
      <c r="E937" s="41"/>
      <c r="F937" s="234" t="s">
        <v>1175</v>
      </c>
      <c r="G937" s="41"/>
      <c r="H937" s="41"/>
      <c r="I937" s="235"/>
      <c r="J937" s="41"/>
      <c r="K937" s="41"/>
      <c r="L937" s="45"/>
      <c r="M937" s="236"/>
      <c r="N937" s="237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209</v>
      </c>
      <c r="AU937" s="18" t="s">
        <v>90</v>
      </c>
    </row>
    <row r="938" s="2" customFormat="1">
      <c r="A938" s="39"/>
      <c r="B938" s="40"/>
      <c r="C938" s="41"/>
      <c r="D938" s="251" t="s">
        <v>355</v>
      </c>
      <c r="E938" s="41"/>
      <c r="F938" s="252" t="s">
        <v>1176</v>
      </c>
      <c r="G938" s="41"/>
      <c r="H938" s="41"/>
      <c r="I938" s="235"/>
      <c r="J938" s="41"/>
      <c r="K938" s="41"/>
      <c r="L938" s="45"/>
      <c r="M938" s="236"/>
      <c r="N938" s="237"/>
      <c r="O938" s="92"/>
      <c r="P938" s="92"/>
      <c r="Q938" s="92"/>
      <c r="R938" s="92"/>
      <c r="S938" s="92"/>
      <c r="T938" s="93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18" t="s">
        <v>355</v>
      </c>
      <c r="AU938" s="18" t="s">
        <v>90</v>
      </c>
    </row>
    <row r="939" s="13" customFormat="1">
      <c r="A939" s="13"/>
      <c r="B939" s="253"/>
      <c r="C939" s="254"/>
      <c r="D939" s="233" t="s">
        <v>357</v>
      </c>
      <c r="E939" s="255" t="s">
        <v>1</v>
      </c>
      <c r="F939" s="256" t="s">
        <v>815</v>
      </c>
      <c r="G939" s="254"/>
      <c r="H939" s="255" t="s">
        <v>1</v>
      </c>
      <c r="I939" s="257"/>
      <c r="J939" s="254"/>
      <c r="K939" s="254"/>
      <c r="L939" s="258"/>
      <c r="M939" s="259"/>
      <c r="N939" s="260"/>
      <c r="O939" s="260"/>
      <c r="P939" s="260"/>
      <c r="Q939" s="260"/>
      <c r="R939" s="260"/>
      <c r="S939" s="260"/>
      <c r="T939" s="26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2" t="s">
        <v>357</v>
      </c>
      <c r="AU939" s="262" t="s">
        <v>90</v>
      </c>
      <c r="AV939" s="13" t="s">
        <v>88</v>
      </c>
      <c r="AW939" s="13" t="s">
        <v>36</v>
      </c>
      <c r="AX939" s="13" t="s">
        <v>81</v>
      </c>
      <c r="AY939" s="262" t="s">
        <v>203</v>
      </c>
    </row>
    <row r="940" s="13" customFormat="1">
      <c r="A940" s="13"/>
      <c r="B940" s="253"/>
      <c r="C940" s="254"/>
      <c r="D940" s="233" t="s">
        <v>357</v>
      </c>
      <c r="E940" s="255" t="s">
        <v>1</v>
      </c>
      <c r="F940" s="256" t="s">
        <v>1160</v>
      </c>
      <c r="G940" s="254"/>
      <c r="H940" s="255" t="s">
        <v>1</v>
      </c>
      <c r="I940" s="257"/>
      <c r="J940" s="254"/>
      <c r="K940" s="254"/>
      <c r="L940" s="258"/>
      <c r="M940" s="259"/>
      <c r="N940" s="260"/>
      <c r="O940" s="260"/>
      <c r="P940" s="260"/>
      <c r="Q940" s="260"/>
      <c r="R940" s="260"/>
      <c r="S940" s="260"/>
      <c r="T940" s="26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2" t="s">
        <v>357</v>
      </c>
      <c r="AU940" s="262" t="s">
        <v>90</v>
      </c>
      <c r="AV940" s="13" t="s">
        <v>88</v>
      </c>
      <c r="AW940" s="13" t="s">
        <v>36</v>
      </c>
      <c r="AX940" s="13" t="s">
        <v>81</v>
      </c>
      <c r="AY940" s="262" t="s">
        <v>203</v>
      </c>
    </row>
    <row r="941" s="14" customFormat="1">
      <c r="A941" s="14"/>
      <c r="B941" s="263"/>
      <c r="C941" s="264"/>
      <c r="D941" s="233" t="s">
        <v>357</v>
      </c>
      <c r="E941" s="265" t="s">
        <v>1</v>
      </c>
      <c r="F941" s="266" t="s">
        <v>1177</v>
      </c>
      <c r="G941" s="264"/>
      <c r="H941" s="267">
        <v>19.02</v>
      </c>
      <c r="I941" s="268"/>
      <c r="J941" s="264"/>
      <c r="K941" s="264"/>
      <c r="L941" s="269"/>
      <c r="M941" s="270"/>
      <c r="N941" s="271"/>
      <c r="O941" s="271"/>
      <c r="P941" s="271"/>
      <c r="Q941" s="271"/>
      <c r="R941" s="271"/>
      <c r="S941" s="271"/>
      <c r="T941" s="27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3" t="s">
        <v>357</v>
      </c>
      <c r="AU941" s="273" t="s">
        <v>90</v>
      </c>
      <c r="AV941" s="14" t="s">
        <v>90</v>
      </c>
      <c r="AW941" s="14" t="s">
        <v>36</v>
      </c>
      <c r="AX941" s="14" t="s">
        <v>81</v>
      </c>
      <c r="AY941" s="273" t="s">
        <v>203</v>
      </c>
    </row>
    <row r="942" s="13" customFormat="1">
      <c r="A942" s="13"/>
      <c r="B942" s="253"/>
      <c r="C942" s="254"/>
      <c r="D942" s="233" t="s">
        <v>357</v>
      </c>
      <c r="E942" s="255" t="s">
        <v>1</v>
      </c>
      <c r="F942" s="256" t="s">
        <v>1162</v>
      </c>
      <c r="G942" s="254"/>
      <c r="H942" s="255" t="s">
        <v>1</v>
      </c>
      <c r="I942" s="257"/>
      <c r="J942" s="254"/>
      <c r="K942" s="254"/>
      <c r="L942" s="258"/>
      <c r="M942" s="259"/>
      <c r="N942" s="260"/>
      <c r="O942" s="260"/>
      <c r="P942" s="260"/>
      <c r="Q942" s="260"/>
      <c r="R942" s="260"/>
      <c r="S942" s="260"/>
      <c r="T942" s="26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2" t="s">
        <v>357</v>
      </c>
      <c r="AU942" s="262" t="s">
        <v>90</v>
      </c>
      <c r="AV942" s="13" t="s">
        <v>88</v>
      </c>
      <c r="AW942" s="13" t="s">
        <v>36</v>
      </c>
      <c r="AX942" s="13" t="s">
        <v>81</v>
      </c>
      <c r="AY942" s="262" t="s">
        <v>203</v>
      </c>
    </row>
    <row r="943" s="14" customFormat="1">
      <c r="A943" s="14"/>
      <c r="B943" s="263"/>
      <c r="C943" s="264"/>
      <c r="D943" s="233" t="s">
        <v>357</v>
      </c>
      <c r="E943" s="265" t="s">
        <v>1</v>
      </c>
      <c r="F943" s="266" t="s">
        <v>1178</v>
      </c>
      <c r="G943" s="264"/>
      <c r="H943" s="267">
        <v>14.390000000000001</v>
      </c>
      <c r="I943" s="268"/>
      <c r="J943" s="264"/>
      <c r="K943" s="264"/>
      <c r="L943" s="269"/>
      <c r="M943" s="270"/>
      <c r="N943" s="271"/>
      <c r="O943" s="271"/>
      <c r="P943" s="271"/>
      <c r="Q943" s="271"/>
      <c r="R943" s="271"/>
      <c r="S943" s="271"/>
      <c r="T943" s="27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73" t="s">
        <v>357</v>
      </c>
      <c r="AU943" s="273" t="s">
        <v>90</v>
      </c>
      <c r="AV943" s="14" t="s">
        <v>90</v>
      </c>
      <c r="AW943" s="14" t="s">
        <v>36</v>
      </c>
      <c r="AX943" s="14" t="s">
        <v>81</v>
      </c>
      <c r="AY943" s="273" t="s">
        <v>203</v>
      </c>
    </row>
    <row r="944" s="16" customFormat="1">
      <c r="A944" s="16"/>
      <c r="B944" s="285"/>
      <c r="C944" s="286"/>
      <c r="D944" s="233" t="s">
        <v>357</v>
      </c>
      <c r="E944" s="287" t="s">
        <v>1</v>
      </c>
      <c r="F944" s="288" t="s">
        <v>366</v>
      </c>
      <c r="G944" s="286"/>
      <c r="H944" s="289">
        <v>33.409999999999997</v>
      </c>
      <c r="I944" s="290"/>
      <c r="J944" s="286"/>
      <c r="K944" s="286"/>
      <c r="L944" s="291"/>
      <c r="M944" s="292"/>
      <c r="N944" s="293"/>
      <c r="O944" s="293"/>
      <c r="P944" s="293"/>
      <c r="Q944" s="293"/>
      <c r="R944" s="293"/>
      <c r="S944" s="293"/>
      <c r="T944" s="294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T944" s="295" t="s">
        <v>357</v>
      </c>
      <c r="AU944" s="295" t="s">
        <v>90</v>
      </c>
      <c r="AV944" s="16" t="s">
        <v>202</v>
      </c>
      <c r="AW944" s="16" t="s">
        <v>36</v>
      </c>
      <c r="AX944" s="16" t="s">
        <v>88</v>
      </c>
      <c r="AY944" s="295" t="s">
        <v>203</v>
      </c>
    </row>
    <row r="945" s="2" customFormat="1" ht="16.5" customHeight="1">
      <c r="A945" s="39"/>
      <c r="B945" s="40"/>
      <c r="C945" s="220" t="s">
        <v>1179</v>
      </c>
      <c r="D945" s="220" t="s">
        <v>204</v>
      </c>
      <c r="E945" s="221" t="s">
        <v>1180</v>
      </c>
      <c r="F945" s="222" t="s">
        <v>1181</v>
      </c>
      <c r="G945" s="223" t="s">
        <v>290</v>
      </c>
      <c r="H945" s="224">
        <v>33.409999999999997</v>
      </c>
      <c r="I945" s="225"/>
      <c r="J945" s="226">
        <f>ROUND(I945*H945,2)</f>
        <v>0</v>
      </c>
      <c r="K945" s="222" t="s">
        <v>352</v>
      </c>
      <c r="L945" s="45"/>
      <c r="M945" s="227" t="s">
        <v>1</v>
      </c>
      <c r="N945" s="228" t="s">
        <v>46</v>
      </c>
      <c r="O945" s="92"/>
      <c r="P945" s="229">
        <f>O945*H945</f>
        <v>0</v>
      </c>
      <c r="Q945" s="229">
        <v>0</v>
      </c>
      <c r="R945" s="229">
        <f>Q945*H945</f>
        <v>0</v>
      </c>
      <c r="S945" s="229">
        <v>0</v>
      </c>
      <c r="T945" s="230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31" t="s">
        <v>202</v>
      </c>
      <c r="AT945" s="231" t="s">
        <v>204</v>
      </c>
      <c r="AU945" s="231" t="s">
        <v>90</v>
      </c>
      <c r="AY945" s="18" t="s">
        <v>203</v>
      </c>
      <c r="BE945" s="232">
        <f>IF(N945="základní",J945,0)</f>
        <v>0</v>
      </c>
      <c r="BF945" s="232">
        <f>IF(N945="snížená",J945,0)</f>
        <v>0</v>
      </c>
      <c r="BG945" s="232">
        <f>IF(N945="zákl. přenesená",J945,0)</f>
        <v>0</v>
      </c>
      <c r="BH945" s="232">
        <f>IF(N945="sníž. přenesená",J945,0)</f>
        <v>0</v>
      </c>
      <c r="BI945" s="232">
        <f>IF(N945="nulová",J945,0)</f>
        <v>0</v>
      </c>
      <c r="BJ945" s="18" t="s">
        <v>88</v>
      </c>
      <c r="BK945" s="232">
        <f>ROUND(I945*H945,2)</f>
        <v>0</v>
      </c>
      <c r="BL945" s="18" t="s">
        <v>202</v>
      </c>
      <c r="BM945" s="231" t="s">
        <v>1182</v>
      </c>
    </row>
    <row r="946" s="2" customFormat="1">
      <c r="A946" s="39"/>
      <c r="B946" s="40"/>
      <c r="C946" s="41"/>
      <c r="D946" s="233" t="s">
        <v>209</v>
      </c>
      <c r="E946" s="41"/>
      <c r="F946" s="234" t="s">
        <v>1183</v>
      </c>
      <c r="G946" s="41"/>
      <c r="H946" s="41"/>
      <c r="I946" s="235"/>
      <c r="J946" s="41"/>
      <c r="K946" s="41"/>
      <c r="L946" s="45"/>
      <c r="M946" s="236"/>
      <c r="N946" s="237"/>
      <c r="O946" s="92"/>
      <c r="P946" s="92"/>
      <c r="Q946" s="92"/>
      <c r="R946" s="92"/>
      <c r="S946" s="92"/>
      <c r="T946" s="93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T946" s="18" t="s">
        <v>209</v>
      </c>
      <c r="AU946" s="18" t="s">
        <v>90</v>
      </c>
    </row>
    <row r="947" s="2" customFormat="1">
      <c r="A947" s="39"/>
      <c r="B947" s="40"/>
      <c r="C947" s="41"/>
      <c r="D947" s="251" t="s">
        <v>355</v>
      </c>
      <c r="E947" s="41"/>
      <c r="F947" s="252" t="s">
        <v>1184</v>
      </c>
      <c r="G947" s="41"/>
      <c r="H947" s="41"/>
      <c r="I947" s="235"/>
      <c r="J947" s="41"/>
      <c r="K947" s="41"/>
      <c r="L947" s="45"/>
      <c r="M947" s="236"/>
      <c r="N947" s="237"/>
      <c r="O947" s="92"/>
      <c r="P947" s="92"/>
      <c r="Q947" s="92"/>
      <c r="R947" s="92"/>
      <c r="S947" s="92"/>
      <c r="T947" s="93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T947" s="18" t="s">
        <v>355</v>
      </c>
      <c r="AU947" s="18" t="s">
        <v>90</v>
      </c>
    </row>
    <row r="948" s="2" customFormat="1" ht="24.15" customHeight="1">
      <c r="A948" s="39"/>
      <c r="B948" s="40"/>
      <c r="C948" s="220" t="s">
        <v>1185</v>
      </c>
      <c r="D948" s="220" t="s">
        <v>204</v>
      </c>
      <c r="E948" s="221" t="s">
        <v>1186</v>
      </c>
      <c r="F948" s="222" t="s">
        <v>1187</v>
      </c>
      <c r="G948" s="223" t="s">
        <v>493</v>
      </c>
      <c r="H948" s="224">
        <v>1.831</v>
      </c>
      <c r="I948" s="225"/>
      <c r="J948" s="226">
        <f>ROUND(I948*H948,2)</f>
        <v>0</v>
      </c>
      <c r="K948" s="222" t="s">
        <v>352</v>
      </c>
      <c r="L948" s="45"/>
      <c r="M948" s="227" t="s">
        <v>1</v>
      </c>
      <c r="N948" s="228" t="s">
        <v>46</v>
      </c>
      <c r="O948" s="92"/>
      <c r="P948" s="229">
        <f>O948*H948</f>
        <v>0</v>
      </c>
      <c r="Q948" s="229">
        <v>1.05291</v>
      </c>
      <c r="R948" s="229">
        <f>Q948*H948</f>
        <v>1.92787821</v>
      </c>
      <c r="S948" s="229">
        <v>0</v>
      </c>
      <c r="T948" s="230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31" t="s">
        <v>202</v>
      </c>
      <c r="AT948" s="231" t="s">
        <v>204</v>
      </c>
      <c r="AU948" s="231" t="s">
        <v>90</v>
      </c>
      <c r="AY948" s="18" t="s">
        <v>203</v>
      </c>
      <c r="BE948" s="232">
        <f>IF(N948="základní",J948,0)</f>
        <v>0</v>
      </c>
      <c r="BF948" s="232">
        <f>IF(N948="snížená",J948,0)</f>
        <v>0</v>
      </c>
      <c r="BG948" s="232">
        <f>IF(N948="zákl. přenesená",J948,0)</f>
        <v>0</v>
      </c>
      <c r="BH948" s="232">
        <f>IF(N948="sníž. přenesená",J948,0)</f>
        <v>0</v>
      </c>
      <c r="BI948" s="232">
        <f>IF(N948="nulová",J948,0)</f>
        <v>0</v>
      </c>
      <c r="BJ948" s="18" t="s">
        <v>88</v>
      </c>
      <c r="BK948" s="232">
        <f>ROUND(I948*H948,2)</f>
        <v>0</v>
      </c>
      <c r="BL948" s="18" t="s">
        <v>202</v>
      </c>
      <c r="BM948" s="231" t="s">
        <v>1188</v>
      </c>
    </row>
    <row r="949" s="2" customFormat="1">
      <c r="A949" s="39"/>
      <c r="B949" s="40"/>
      <c r="C949" s="41"/>
      <c r="D949" s="233" t="s">
        <v>209</v>
      </c>
      <c r="E949" s="41"/>
      <c r="F949" s="234" t="s">
        <v>1189</v>
      </c>
      <c r="G949" s="41"/>
      <c r="H949" s="41"/>
      <c r="I949" s="235"/>
      <c r="J949" s="41"/>
      <c r="K949" s="41"/>
      <c r="L949" s="45"/>
      <c r="M949" s="236"/>
      <c r="N949" s="237"/>
      <c r="O949" s="92"/>
      <c r="P949" s="92"/>
      <c r="Q949" s="92"/>
      <c r="R949" s="92"/>
      <c r="S949" s="92"/>
      <c r="T949" s="9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T949" s="18" t="s">
        <v>209</v>
      </c>
      <c r="AU949" s="18" t="s">
        <v>90</v>
      </c>
    </row>
    <row r="950" s="2" customFormat="1">
      <c r="A950" s="39"/>
      <c r="B950" s="40"/>
      <c r="C950" s="41"/>
      <c r="D950" s="251" t="s">
        <v>355</v>
      </c>
      <c r="E950" s="41"/>
      <c r="F950" s="252" t="s">
        <v>1190</v>
      </c>
      <c r="G950" s="41"/>
      <c r="H950" s="41"/>
      <c r="I950" s="235"/>
      <c r="J950" s="41"/>
      <c r="K950" s="41"/>
      <c r="L950" s="45"/>
      <c r="M950" s="236"/>
      <c r="N950" s="237"/>
      <c r="O950" s="92"/>
      <c r="P950" s="92"/>
      <c r="Q950" s="92"/>
      <c r="R950" s="92"/>
      <c r="S950" s="92"/>
      <c r="T950" s="93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T950" s="18" t="s">
        <v>355</v>
      </c>
      <c r="AU950" s="18" t="s">
        <v>90</v>
      </c>
    </row>
    <row r="951" s="13" customFormat="1">
      <c r="A951" s="13"/>
      <c r="B951" s="253"/>
      <c r="C951" s="254"/>
      <c r="D951" s="233" t="s">
        <v>357</v>
      </c>
      <c r="E951" s="255" t="s">
        <v>1</v>
      </c>
      <c r="F951" s="256" t="s">
        <v>815</v>
      </c>
      <c r="G951" s="254"/>
      <c r="H951" s="255" t="s">
        <v>1</v>
      </c>
      <c r="I951" s="257"/>
      <c r="J951" s="254"/>
      <c r="K951" s="254"/>
      <c r="L951" s="258"/>
      <c r="M951" s="259"/>
      <c r="N951" s="260"/>
      <c r="O951" s="260"/>
      <c r="P951" s="260"/>
      <c r="Q951" s="260"/>
      <c r="R951" s="260"/>
      <c r="S951" s="260"/>
      <c r="T951" s="26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62" t="s">
        <v>357</v>
      </c>
      <c r="AU951" s="262" t="s">
        <v>90</v>
      </c>
      <c r="AV951" s="13" t="s">
        <v>88</v>
      </c>
      <c r="AW951" s="13" t="s">
        <v>36</v>
      </c>
      <c r="AX951" s="13" t="s">
        <v>81</v>
      </c>
      <c r="AY951" s="262" t="s">
        <v>203</v>
      </c>
    </row>
    <row r="952" s="13" customFormat="1">
      <c r="A952" s="13"/>
      <c r="B952" s="253"/>
      <c r="C952" s="254"/>
      <c r="D952" s="233" t="s">
        <v>357</v>
      </c>
      <c r="E952" s="255" t="s">
        <v>1</v>
      </c>
      <c r="F952" s="256" t="s">
        <v>1160</v>
      </c>
      <c r="G952" s="254"/>
      <c r="H952" s="255" t="s">
        <v>1</v>
      </c>
      <c r="I952" s="257"/>
      <c r="J952" s="254"/>
      <c r="K952" s="254"/>
      <c r="L952" s="258"/>
      <c r="M952" s="259"/>
      <c r="N952" s="260"/>
      <c r="O952" s="260"/>
      <c r="P952" s="260"/>
      <c r="Q952" s="260"/>
      <c r="R952" s="260"/>
      <c r="S952" s="260"/>
      <c r="T952" s="26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2" t="s">
        <v>357</v>
      </c>
      <c r="AU952" s="262" t="s">
        <v>90</v>
      </c>
      <c r="AV952" s="13" t="s">
        <v>88</v>
      </c>
      <c r="AW952" s="13" t="s">
        <v>36</v>
      </c>
      <c r="AX952" s="13" t="s">
        <v>81</v>
      </c>
      <c r="AY952" s="262" t="s">
        <v>203</v>
      </c>
    </row>
    <row r="953" s="14" customFormat="1">
      <c r="A953" s="14"/>
      <c r="B953" s="263"/>
      <c r="C953" s="264"/>
      <c r="D953" s="233" t="s">
        <v>357</v>
      </c>
      <c r="E953" s="265" t="s">
        <v>1</v>
      </c>
      <c r="F953" s="266" t="s">
        <v>1191</v>
      </c>
      <c r="G953" s="264"/>
      <c r="H953" s="267">
        <v>0.53300000000000003</v>
      </c>
      <c r="I953" s="268"/>
      <c r="J953" s="264"/>
      <c r="K953" s="264"/>
      <c r="L953" s="269"/>
      <c r="M953" s="270"/>
      <c r="N953" s="271"/>
      <c r="O953" s="271"/>
      <c r="P953" s="271"/>
      <c r="Q953" s="271"/>
      <c r="R953" s="271"/>
      <c r="S953" s="271"/>
      <c r="T953" s="27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73" t="s">
        <v>357</v>
      </c>
      <c r="AU953" s="273" t="s">
        <v>90</v>
      </c>
      <c r="AV953" s="14" t="s">
        <v>90</v>
      </c>
      <c r="AW953" s="14" t="s">
        <v>36</v>
      </c>
      <c r="AX953" s="14" t="s">
        <v>81</v>
      </c>
      <c r="AY953" s="273" t="s">
        <v>203</v>
      </c>
    </row>
    <row r="954" s="13" customFormat="1">
      <c r="A954" s="13"/>
      <c r="B954" s="253"/>
      <c r="C954" s="254"/>
      <c r="D954" s="233" t="s">
        <v>357</v>
      </c>
      <c r="E954" s="255" t="s">
        <v>1</v>
      </c>
      <c r="F954" s="256" t="s">
        <v>1162</v>
      </c>
      <c r="G954" s="254"/>
      <c r="H954" s="255" t="s">
        <v>1</v>
      </c>
      <c r="I954" s="257"/>
      <c r="J954" s="254"/>
      <c r="K954" s="254"/>
      <c r="L954" s="258"/>
      <c r="M954" s="259"/>
      <c r="N954" s="260"/>
      <c r="O954" s="260"/>
      <c r="P954" s="260"/>
      <c r="Q954" s="260"/>
      <c r="R954" s="260"/>
      <c r="S954" s="260"/>
      <c r="T954" s="26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2" t="s">
        <v>357</v>
      </c>
      <c r="AU954" s="262" t="s">
        <v>90</v>
      </c>
      <c r="AV954" s="13" t="s">
        <v>88</v>
      </c>
      <c r="AW954" s="13" t="s">
        <v>36</v>
      </c>
      <c r="AX954" s="13" t="s">
        <v>81</v>
      </c>
      <c r="AY954" s="262" t="s">
        <v>203</v>
      </c>
    </row>
    <row r="955" s="14" customFormat="1">
      <c r="A955" s="14"/>
      <c r="B955" s="263"/>
      <c r="C955" s="264"/>
      <c r="D955" s="233" t="s">
        <v>357</v>
      </c>
      <c r="E955" s="265" t="s">
        <v>1</v>
      </c>
      <c r="F955" s="266" t="s">
        <v>1192</v>
      </c>
      <c r="G955" s="264"/>
      <c r="H955" s="267">
        <v>0.20100000000000001</v>
      </c>
      <c r="I955" s="268"/>
      <c r="J955" s="264"/>
      <c r="K955" s="264"/>
      <c r="L955" s="269"/>
      <c r="M955" s="270"/>
      <c r="N955" s="271"/>
      <c r="O955" s="271"/>
      <c r="P955" s="271"/>
      <c r="Q955" s="271"/>
      <c r="R955" s="271"/>
      <c r="S955" s="271"/>
      <c r="T955" s="272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73" t="s">
        <v>357</v>
      </c>
      <c r="AU955" s="273" t="s">
        <v>90</v>
      </c>
      <c r="AV955" s="14" t="s">
        <v>90</v>
      </c>
      <c r="AW955" s="14" t="s">
        <v>36</v>
      </c>
      <c r="AX955" s="14" t="s">
        <v>81</v>
      </c>
      <c r="AY955" s="273" t="s">
        <v>203</v>
      </c>
    </row>
    <row r="956" s="13" customFormat="1">
      <c r="A956" s="13"/>
      <c r="B956" s="253"/>
      <c r="C956" s="254"/>
      <c r="D956" s="233" t="s">
        <v>357</v>
      </c>
      <c r="E956" s="255" t="s">
        <v>1</v>
      </c>
      <c r="F956" s="256" t="s">
        <v>1164</v>
      </c>
      <c r="G956" s="254"/>
      <c r="H956" s="255" t="s">
        <v>1</v>
      </c>
      <c r="I956" s="257"/>
      <c r="J956" s="254"/>
      <c r="K956" s="254"/>
      <c r="L956" s="258"/>
      <c r="M956" s="259"/>
      <c r="N956" s="260"/>
      <c r="O956" s="260"/>
      <c r="P956" s="260"/>
      <c r="Q956" s="260"/>
      <c r="R956" s="260"/>
      <c r="S956" s="260"/>
      <c r="T956" s="26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2" t="s">
        <v>357</v>
      </c>
      <c r="AU956" s="262" t="s">
        <v>90</v>
      </c>
      <c r="AV956" s="13" t="s">
        <v>88</v>
      </c>
      <c r="AW956" s="13" t="s">
        <v>36</v>
      </c>
      <c r="AX956" s="13" t="s">
        <v>81</v>
      </c>
      <c r="AY956" s="262" t="s">
        <v>203</v>
      </c>
    </row>
    <row r="957" s="14" customFormat="1">
      <c r="A957" s="14"/>
      <c r="B957" s="263"/>
      <c r="C957" s="264"/>
      <c r="D957" s="233" t="s">
        <v>357</v>
      </c>
      <c r="E957" s="265" t="s">
        <v>1</v>
      </c>
      <c r="F957" s="266" t="s">
        <v>1193</v>
      </c>
      <c r="G957" s="264"/>
      <c r="H957" s="267">
        <v>0.27100000000000002</v>
      </c>
      <c r="I957" s="268"/>
      <c r="J957" s="264"/>
      <c r="K957" s="264"/>
      <c r="L957" s="269"/>
      <c r="M957" s="270"/>
      <c r="N957" s="271"/>
      <c r="O957" s="271"/>
      <c r="P957" s="271"/>
      <c r="Q957" s="271"/>
      <c r="R957" s="271"/>
      <c r="S957" s="271"/>
      <c r="T957" s="27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73" t="s">
        <v>357</v>
      </c>
      <c r="AU957" s="273" t="s">
        <v>90</v>
      </c>
      <c r="AV957" s="14" t="s">
        <v>90</v>
      </c>
      <c r="AW957" s="14" t="s">
        <v>36</v>
      </c>
      <c r="AX957" s="14" t="s">
        <v>81</v>
      </c>
      <c r="AY957" s="273" t="s">
        <v>203</v>
      </c>
    </row>
    <row r="958" s="13" customFormat="1">
      <c r="A958" s="13"/>
      <c r="B958" s="253"/>
      <c r="C958" s="254"/>
      <c r="D958" s="233" t="s">
        <v>357</v>
      </c>
      <c r="E958" s="255" t="s">
        <v>1</v>
      </c>
      <c r="F958" s="256" t="s">
        <v>1166</v>
      </c>
      <c r="G958" s="254"/>
      <c r="H958" s="255" t="s">
        <v>1</v>
      </c>
      <c r="I958" s="257"/>
      <c r="J958" s="254"/>
      <c r="K958" s="254"/>
      <c r="L958" s="258"/>
      <c r="M958" s="259"/>
      <c r="N958" s="260"/>
      <c r="O958" s="260"/>
      <c r="P958" s="260"/>
      <c r="Q958" s="260"/>
      <c r="R958" s="260"/>
      <c r="S958" s="260"/>
      <c r="T958" s="26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2" t="s">
        <v>357</v>
      </c>
      <c r="AU958" s="262" t="s">
        <v>90</v>
      </c>
      <c r="AV958" s="13" t="s">
        <v>88</v>
      </c>
      <c r="AW958" s="13" t="s">
        <v>36</v>
      </c>
      <c r="AX958" s="13" t="s">
        <v>81</v>
      </c>
      <c r="AY958" s="262" t="s">
        <v>203</v>
      </c>
    </row>
    <row r="959" s="14" customFormat="1">
      <c r="A959" s="14"/>
      <c r="B959" s="263"/>
      <c r="C959" s="264"/>
      <c r="D959" s="233" t="s">
        <v>357</v>
      </c>
      <c r="E959" s="265" t="s">
        <v>1</v>
      </c>
      <c r="F959" s="266" t="s">
        <v>1194</v>
      </c>
      <c r="G959" s="264"/>
      <c r="H959" s="267">
        <v>0.20799999999999999</v>
      </c>
      <c r="I959" s="268"/>
      <c r="J959" s="264"/>
      <c r="K959" s="264"/>
      <c r="L959" s="269"/>
      <c r="M959" s="270"/>
      <c r="N959" s="271"/>
      <c r="O959" s="271"/>
      <c r="P959" s="271"/>
      <c r="Q959" s="271"/>
      <c r="R959" s="271"/>
      <c r="S959" s="271"/>
      <c r="T959" s="27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73" t="s">
        <v>357</v>
      </c>
      <c r="AU959" s="273" t="s">
        <v>90</v>
      </c>
      <c r="AV959" s="14" t="s">
        <v>90</v>
      </c>
      <c r="AW959" s="14" t="s">
        <v>36</v>
      </c>
      <c r="AX959" s="14" t="s">
        <v>81</v>
      </c>
      <c r="AY959" s="273" t="s">
        <v>203</v>
      </c>
    </row>
    <row r="960" s="13" customFormat="1">
      <c r="A960" s="13"/>
      <c r="B960" s="253"/>
      <c r="C960" s="254"/>
      <c r="D960" s="233" t="s">
        <v>357</v>
      </c>
      <c r="E960" s="255" t="s">
        <v>1</v>
      </c>
      <c r="F960" s="256" t="s">
        <v>1168</v>
      </c>
      <c r="G960" s="254"/>
      <c r="H960" s="255" t="s">
        <v>1</v>
      </c>
      <c r="I960" s="257"/>
      <c r="J960" s="254"/>
      <c r="K960" s="254"/>
      <c r="L960" s="258"/>
      <c r="M960" s="259"/>
      <c r="N960" s="260"/>
      <c r="O960" s="260"/>
      <c r="P960" s="260"/>
      <c r="Q960" s="260"/>
      <c r="R960" s="260"/>
      <c r="S960" s="260"/>
      <c r="T960" s="26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62" t="s">
        <v>357</v>
      </c>
      <c r="AU960" s="262" t="s">
        <v>90</v>
      </c>
      <c r="AV960" s="13" t="s">
        <v>88</v>
      </c>
      <c r="AW960" s="13" t="s">
        <v>36</v>
      </c>
      <c r="AX960" s="13" t="s">
        <v>81</v>
      </c>
      <c r="AY960" s="262" t="s">
        <v>203</v>
      </c>
    </row>
    <row r="961" s="14" customFormat="1">
      <c r="A961" s="14"/>
      <c r="B961" s="263"/>
      <c r="C961" s="264"/>
      <c r="D961" s="233" t="s">
        <v>357</v>
      </c>
      <c r="E961" s="265" t="s">
        <v>1</v>
      </c>
      <c r="F961" s="266" t="s">
        <v>1195</v>
      </c>
      <c r="G961" s="264"/>
      <c r="H961" s="267">
        <v>0.069000000000000006</v>
      </c>
      <c r="I961" s="268"/>
      <c r="J961" s="264"/>
      <c r="K961" s="264"/>
      <c r="L961" s="269"/>
      <c r="M961" s="270"/>
      <c r="N961" s="271"/>
      <c r="O961" s="271"/>
      <c r="P961" s="271"/>
      <c r="Q961" s="271"/>
      <c r="R961" s="271"/>
      <c r="S961" s="271"/>
      <c r="T961" s="27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73" t="s">
        <v>357</v>
      </c>
      <c r="AU961" s="273" t="s">
        <v>90</v>
      </c>
      <c r="AV961" s="14" t="s">
        <v>90</v>
      </c>
      <c r="AW961" s="14" t="s">
        <v>36</v>
      </c>
      <c r="AX961" s="14" t="s">
        <v>81</v>
      </c>
      <c r="AY961" s="273" t="s">
        <v>203</v>
      </c>
    </row>
    <row r="962" s="13" customFormat="1">
      <c r="A962" s="13"/>
      <c r="B962" s="253"/>
      <c r="C962" s="254"/>
      <c r="D962" s="233" t="s">
        <v>357</v>
      </c>
      <c r="E962" s="255" t="s">
        <v>1</v>
      </c>
      <c r="F962" s="256" t="s">
        <v>1152</v>
      </c>
      <c r="G962" s="254"/>
      <c r="H962" s="255" t="s">
        <v>1</v>
      </c>
      <c r="I962" s="257"/>
      <c r="J962" s="254"/>
      <c r="K962" s="254"/>
      <c r="L962" s="258"/>
      <c r="M962" s="259"/>
      <c r="N962" s="260"/>
      <c r="O962" s="260"/>
      <c r="P962" s="260"/>
      <c r="Q962" s="260"/>
      <c r="R962" s="260"/>
      <c r="S962" s="260"/>
      <c r="T962" s="26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62" t="s">
        <v>357</v>
      </c>
      <c r="AU962" s="262" t="s">
        <v>90</v>
      </c>
      <c r="AV962" s="13" t="s">
        <v>88</v>
      </c>
      <c r="AW962" s="13" t="s">
        <v>36</v>
      </c>
      <c r="AX962" s="13" t="s">
        <v>81</v>
      </c>
      <c r="AY962" s="262" t="s">
        <v>203</v>
      </c>
    </row>
    <row r="963" s="14" customFormat="1">
      <c r="A963" s="14"/>
      <c r="B963" s="263"/>
      <c r="C963" s="264"/>
      <c r="D963" s="233" t="s">
        <v>357</v>
      </c>
      <c r="E963" s="265" t="s">
        <v>1</v>
      </c>
      <c r="F963" s="266" t="s">
        <v>1196</v>
      </c>
      <c r="G963" s="264"/>
      <c r="H963" s="267">
        <v>0.54900000000000004</v>
      </c>
      <c r="I963" s="268"/>
      <c r="J963" s="264"/>
      <c r="K963" s="264"/>
      <c r="L963" s="269"/>
      <c r="M963" s="270"/>
      <c r="N963" s="271"/>
      <c r="O963" s="271"/>
      <c r="P963" s="271"/>
      <c r="Q963" s="271"/>
      <c r="R963" s="271"/>
      <c r="S963" s="271"/>
      <c r="T963" s="27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3" t="s">
        <v>357</v>
      </c>
      <c r="AU963" s="273" t="s">
        <v>90</v>
      </c>
      <c r="AV963" s="14" t="s">
        <v>90</v>
      </c>
      <c r="AW963" s="14" t="s">
        <v>36</v>
      </c>
      <c r="AX963" s="14" t="s">
        <v>81</v>
      </c>
      <c r="AY963" s="273" t="s">
        <v>203</v>
      </c>
    </row>
    <row r="964" s="16" customFormat="1">
      <c r="A964" s="16"/>
      <c r="B964" s="285"/>
      <c r="C964" s="286"/>
      <c r="D964" s="233" t="s">
        <v>357</v>
      </c>
      <c r="E964" s="287" t="s">
        <v>1</v>
      </c>
      <c r="F964" s="288" t="s">
        <v>366</v>
      </c>
      <c r="G964" s="286"/>
      <c r="H964" s="289">
        <v>1.831</v>
      </c>
      <c r="I964" s="290"/>
      <c r="J964" s="286"/>
      <c r="K964" s="286"/>
      <c r="L964" s="291"/>
      <c r="M964" s="292"/>
      <c r="N964" s="293"/>
      <c r="O964" s="293"/>
      <c r="P964" s="293"/>
      <c r="Q964" s="293"/>
      <c r="R964" s="293"/>
      <c r="S964" s="293"/>
      <c r="T964" s="294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T964" s="295" t="s">
        <v>357</v>
      </c>
      <c r="AU964" s="295" t="s">
        <v>90</v>
      </c>
      <c r="AV964" s="16" t="s">
        <v>202</v>
      </c>
      <c r="AW964" s="16" t="s">
        <v>36</v>
      </c>
      <c r="AX964" s="16" t="s">
        <v>88</v>
      </c>
      <c r="AY964" s="295" t="s">
        <v>203</v>
      </c>
    </row>
    <row r="965" s="11" customFormat="1" ht="22.8" customHeight="1">
      <c r="A965" s="11"/>
      <c r="B965" s="206"/>
      <c r="C965" s="207"/>
      <c r="D965" s="208" t="s">
        <v>80</v>
      </c>
      <c r="E965" s="249" t="s">
        <v>229</v>
      </c>
      <c r="F965" s="249" t="s">
        <v>1197</v>
      </c>
      <c r="G965" s="207"/>
      <c r="H965" s="207"/>
      <c r="I965" s="210"/>
      <c r="J965" s="250">
        <f>BK965</f>
        <v>0</v>
      </c>
      <c r="K965" s="207"/>
      <c r="L965" s="212"/>
      <c r="M965" s="213"/>
      <c r="N965" s="214"/>
      <c r="O965" s="214"/>
      <c r="P965" s="215">
        <f>P966+P1098+P1249+P1364</f>
        <v>0</v>
      </c>
      <c r="Q965" s="214"/>
      <c r="R965" s="215">
        <f>R966+R1098+R1249+R1364</f>
        <v>120.38663491999999</v>
      </c>
      <c r="S965" s="214"/>
      <c r="T965" s="216">
        <f>T966+T1098+T1249+T1364</f>
        <v>0</v>
      </c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R965" s="217" t="s">
        <v>88</v>
      </c>
      <c r="AT965" s="218" t="s">
        <v>80</v>
      </c>
      <c r="AU965" s="218" t="s">
        <v>88</v>
      </c>
      <c r="AY965" s="217" t="s">
        <v>203</v>
      </c>
      <c r="BK965" s="219">
        <f>BK966+BK1098+BK1249+BK1364</f>
        <v>0</v>
      </c>
    </row>
    <row r="966" s="11" customFormat="1" ht="20.88" customHeight="1">
      <c r="A966" s="11"/>
      <c r="B966" s="206"/>
      <c r="C966" s="207"/>
      <c r="D966" s="208" t="s">
        <v>80</v>
      </c>
      <c r="E966" s="249" t="s">
        <v>838</v>
      </c>
      <c r="F966" s="249" t="s">
        <v>1198</v>
      </c>
      <c r="G966" s="207"/>
      <c r="H966" s="207"/>
      <c r="I966" s="210"/>
      <c r="J966" s="250">
        <f>BK966</f>
        <v>0</v>
      </c>
      <c r="K966" s="207"/>
      <c r="L966" s="212"/>
      <c r="M966" s="213"/>
      <c r="N966" s="214"/>
      <c r="O966" s="214"/>
      <c r="P966" s="215">
        <f>SUM(P967:P1097)</f>
        <v>0</v>
      </c>
      <c r="Q966" s="214"/>
      <c r="R966" s="215">
        <f>SUM(R967:R1097)</f>
        <v>39.353769199999995</v>
      </c>
      <c r="S966" s="214"/>
      <c r="T966" s="216">
        <f>SUM(T967:T1097)</f>
        <v>0</v>
      </c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R966" s="217" t="s">
        <v>88</v>
      </c>
      <c r="AT966" s="218" t="s">
        <v>80</v>
      </c>
      <c r="AU966" s="218" t="s">
        <v>90</v>
      </c>
      <c r="AY966" s="217" t="s">
        <v>203</v>
      </c>
      <c r="BK966" s="219">
        <f>SUM(BK967:BK1097)</f>
        <v>0</v>
      </c>
    </row>
    <row r="967" s="2" customFormat="1" ht="21.75" customHeight="1">
      <c r="A967" s="39"/>
      <c r="B967" s="40"/>
      <c r="C967" s="220" t="s">
        <v>1199</v>
      </c>
      <c r="D967" s="220" t="s">
        <v>204</v>
      </c>
      <c r="E967" s="221" t="s">
        <v>1200</v>
      </c>
      <c r="F967" s="222" t="s">
        <v>1201</v>
      </c>
      <c r="G967" s="223" t="s">
        <v>290</v>
      </c>
      <c r="H967" s="224">
        <v>9.1999999999999993</v>
      </c>
      <c r="I967" s="225"/>
      <c r="J967" s="226">
        <f>ROUND(I967*H967,2)</f>
        <v>0</v>
      </c>
      <c r="K967" s="222" t="s">
        <v>352</v>
      </c>
      <c r="L967" s="45"/>
      <c r="M967" s="227" t="s">
        <v>1</v>
      </c>
      <c r="N967" s="228" t="s">
        <v>46</v>
      </c>
      <c r="O967" s="92"/>
      <c r="P967" s="229">
        <f>O967*H967</f>
        <v>0</v>
      </c>
      <c r="Q967" s="229">
        <v>0.0054599999999999996</v>
      </c>
      <c r="R967" s="229">
        <f>Q967*H967</f>
        <v>0.050231999999999992</v>
      </c>
      <c r="S967" s="229">
        <v>0</v>
      </c>
      <c r="T967" s="23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31" t="s">
        <v>202</v>
      </c>
      <c r="AT967" s="231" t="s">
        <v>204</v>
      </c>
      <c r="AU967" s="231" t="s">
        <v>215</v>
      </c>
      <c r="AY967" s="18" t="s">
        <v>203</v>
      </c>
      <c r="BE967" s="232">
        <f>IF(N967="základní",J967,0)</f>
        <v>0</v>
      </c>
      <c r="BF967" s="232">
        <f>IF(N967="snížená",J967,0)</f>
        <v>0</v>
      </c>
      <c r="BG967" s="232">
        <f>IF(N967="zákl. přenesená",J967,0)</f>
        <v>0</v>
      </c>
      <c r="BH967" s="232">
        <f>IF(N967="sníž. přenesená",J967,0)</f>
        <v>0</v>
      </c>
      <c r="BI967" s="232">
        <f>IF(N967="nulová",J967,0)</f>
        <v>0</v>
      </c>
      <c r="BJ967" s="18" t="s">
        <v>88</v>
      </c>
      <c r="BK967" s="232">
        <f>ROUND(I967*H967,2)</f>
        <v>0</v>
      </c>
      <c r="BL967" s="18" t="s">
        <v>202</v>
      </c>
      <c r="BM967" s="231" t="s">
        <v>1202</v>
      </c>
    </row>
    <row r="968" s="2" customFormat="1">
      <c r="A968" s="39"/>
      <c r="B968" s="40"/>
      <c r="C968" s="41"/>
      <c r="D968" s="233" t="s">
        <v>209</v>
      </c>
      <c r="E968" s="41"/>
      <c r="F968" s="234" t="s">
        <v>1203</v>
      </c>
      <c r="G968" s="41"/>
      <c r="H968" s="41"/>
      <c r="I968" s="235"/>
      <c r="J968" s="41"/>
      <c r="K968" s="41"/>
      <c r="L968" s="45"/>
      <c r="M968" s="236"/>
      <c r="N968" s="237"/>
      <c r="O968" s="92"/>
      <c r="P968" s="92"/>
      <c r="Q968" s="92"/>
      <c r="R968" s="92"/>
      <c r="S968" s="92"/>
      <c r="T968" s="93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T968" s="18" t="s">
        <v>209</v>
      </c>
      <c r="AU968" s="18" t="s">
        <v>215</v>
      </c>
    </row>
    <row r="969" s="2" customFormat="1">
      <c r="A969" s="39"/>
      <c r="B969" s="40"/>
      <c r="C969" s="41"/>
      <c r="D969" s="251" t="s">
        <v>355</v>
      </c>
      <c r="E969" s="41"/>
      <c r="F969" s="252" t="s">
        <v>1204</v>
      </c>
      <c r="G969" s="41"/>
      <c r="H969" s="41"/>
      <c r="I969" s="235"/>
      <c r="J969" s="41"/>
      <c r="K969" s="41"/>
      <c r="L969" s="45"/>
      <c r="M969" s="236"/>
      <c r="N969" s="237"/>
      <c r="O969" s="92"/>
      <c r="P969" s="92"/>
      <c r="Q969" s="92"/>
      <c r="R969" s="92"/>
      <c r="S969" s="92"/>
      <c r="T969" s="93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355</v>
      </c>
      <c r="AU969" s="18" t="s">
        <v>215</v>
      </c>
    </row>
    <row r="970" s="13" customFormat="1">
      <c r="A970" s="13"/>
      <c r="B970" s="253"/>
      <c r="C970" s="254"/>
      <c r="D970" s="233" t="s">
        <v>357</v>
      </c>
      <c r="E970" s="255" t="s">
        <v>1</v>
      </c>
      <c r="F970" s="256" t="s">
        <v>1205</v>
      </c>
      <c r="G970" s="254"/>
      <c r="H970" s="255" t="s">
        <v>1</v>
      </c>
      <c r="I970" s="257"/>
      <c r="J970" s="254"/>
      <c r="K970" s="254"/>
      <c r="L970" s="258"/>
      <c r="M970" s="259"/>
      <c r="N970" s="260"/>
      <c r="O970" s="260"/>
      <c r="P970" s="260"/>
      <c r="Q970" s="260"/>
      <c r="R970" s="260"/>
      <c r="S970" s="260"/>
      <c r="T970" s="26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62" t="s">
        <v>357</v>
      </c>
      <c r="AU970" s="262" t="s">
        <v>215</v>
      </c>
      <c r="AV970" s="13" t="s">
        <v>88</v>
      </c>
      <c r="AW970" s="13" t="s">
        <v>36</v>
      </c>
      <c r="AX970" s="13" t="s">
        <v>81</v>
      </c>
      <c r="AY970" s="262" t="s">
        <v>203</v>
      </c>
    </row>
    <row r="971" s="13" customFormat="1">
      <c r="A971" s="13"/>
      <c r="B971" s="253"/>
      <c r="C971" s="254"/>
      <c r="D971" s="233" t="s">
        <v>357</v>
      </c>
      <c r="E971" s="255" t="s">
        <v>1</v>
      </c>
      <c r="F971" s="256" t="s">
        <v>1206</v>
      </c>
      <c r="G971" s="254"/>
      <c r="H971" s="255" t="s">
        <v>1</v>
      </c>
      <c r="I971" s="257"/>
      <c r="J971" s="254"/>
      <c r="K971" s="254"/>
      <c r="L971" s="258"/>
      <c r="M971" s="259"/>
      <c r="N971" s="260"/>
      <c r="O971" s="260"/>
      <c r="P971" s="260"/>
      <c r="Q971" s="260"/>
      <c r="R971" s="260"/>
      <c r="S971" s="260"/>
      <c r="T971" s="26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2" t="s">
        <v>357</v>
      </c>
      <c r="AU971" s="262" t="s">
        <v>215</v>
      </c>
      <c r="AV971" s="13" t="s">
        <v>88</v>
      </c>
      <c r="AW971" s="13" t="s">
        <v>36</v>
      </c>
      <c r="AX971" s="13" t="s">
        <v>81</v>
      </c>
      <c r="AY971" s="262" t="s">
        <v>203</v>
      </c>
    </row>
    <row r="972" s="14" customFormat="1">
      <c r="A972" s="14"/>
      <c r="B972" s="263"/>
      <c r="C972" s="264"/>
      <c r="D972" s="233" t="s">
        <v>357</v>
      </c>
      <c r="E972" s="265" t="s">
        <v>1</v>
      </c>
      <c r="F972" s="266" t="s">
        <v>1207</v>
      </c>
      <c r="G972" s="264"/>
      <c r="H972" s="267">
        <v>6.2400000000000002</v>
      </c>
      <c r="I972" s="268"/>
      <c r="J972" s="264"/>
      <c r="K972" s="264"/>
      <c r="L972" s="269"/>
      <c r="M972" s="270"/>
      <c r="N972" s="271"/>
      <c r="O972" s="271"/>
      <c r="P972" s="271"/>
      <c r="Q972" s="271"/>
      <c r="R972" s="271"/>
      <c r="S972" s="271"/>
      <c r="T972" s="27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73" t="s">
        <v>357</v>
      </c>
      <c r="AU972" s="273" t="s">
        <v>215</v>
      </c>
      <c r="AV972" s="14" t="s">
        <v>90</v>
      </c>
      <c r="AW972" s="14" t="s">
        <v>36</v>
      </c>
      <c r="AX972" s="14" t="s">
        <v>81</v>
      </c>
      <c r="AY972" s="273" t="s">
        <v>203</v>
      </c>
    </row>
    <row r="973" s="13" customFormat="1">
      <c r="A973" s="13"/>
      <c r="B973" s="253"/>
      <c r="C973" s="254"/>
      <c r="D973" s="233" t="s">
        <v>357</v>
      </c>
      <c r="E973" s="255" t="s">
        <v>1</v>
      </c>
      <c r="F973" s="256" t="s">
        <v>1208</v>
      </c>
      <c r="G973" s="254"/>
      <c r="H973" s="255" t="s">
        <v>1</v>
      </c>
      <c r="I973" s="257"/>
      <c r="J973" s="254"/>
      <c r="K973" s="254"/>
      <c r="L973" s="258"/>
      <c r="M973" s="259"/>
      <c r="N973" s="260"/>
      <c r="O973" s="260"/>
      <c r="P973" s="260"/>
      <c r="Q973" s="260"/>
      <c r="R973" s="260"/>
      <c r="S973" s="260"/>
      <c r="T973" s="26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2" t="s">
        <v>357</v>
      </c>
      <c r="AU973" s="262" t="s">
        <v>215</v>
      </c>
      <c r="AV973" s="13" t="s">
        <v>88</v>
      </c>
      <c r="AW973" s="13" t="s">
        <v>36</v>
      </c>
      <c r="AX973" s="13" t="s">
        <v>81</v>
      </c>
      <c r="AY973" s="262" t="s">
        <v>203</v>
      </c>
    </row>
    <row r="974" s="14" customFormat="1">
      <c r="A974" s="14"/>
      <c r="B974" s="263"/>
      <c r="C974" s="264"/>
      <c r="D974" s="233" t="s">
        <v>357</v>
      </c>
      <c r="E974" s="265" t="s">
        <v>1</v>
      </c>
      <c r="F974" s="266" t="s">
        <v>1209</v>
      </c>
      <c r="G974" s="264"/>
      <c r="H974" s="267">
        <v>2.96</v>
      </c>
      <c r="I974" s="268"/>
      <c r="J974" s="264"/>
      <c r="K974" s="264"/>
      <c r="L974" s="269"/>
      <c r="M974" s="270"/>
      <c r="N974" s="271"/>
      <c r="O974" s="271"/>
      <c r="P974" s="271"/>
      <c r="Q974" s="271"/>
      <c r="R974" s="271"/>
      <c r="S974" s="271"/>
      <c r="T974" s="27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73" t="s">
        <v>357</v>
      </c>
      <c r="AU974" s="273" t="s">
        <v>215</v>
      </c>
      <c r="AV974" s="14" t="s">
        <v>90</v>
      </c>
      <c r="AW974" s="14" t="s">
        <v>36</v>
      </c>
      <c r="AX974" s="14" t="s">
        <v>81</v>
      </c>
      <c r="AY974" s="273" t="s">
        <v>203</v>
      </c>
    </row>
    <row r="975" s="16" customFormat="1">
      <c r="A975" s="16"/>
      <c r="B975" s="285"/>
      <c r="C975" s="286"/>
      <c r="D975" s="233" t="s">
        <v>357</v>
      </c>
      <c r="E975" s="287" t="s">
        <v>1</v>
      </c>
      <c r="F975" s="288" t="s">
        <v>366</v>
      </c>
      <c r="G975" s="286"/>
      <c r="H975" s="289">
        <v>9.1999999999999993</v>
      </c>
      <c r="I975" s="290"/>
      <c r="J975" s="286"/>
      <c r="K975" s="286"/>
      <c r="L975" s="291"/>
      <c r="M975" s="292"/>
      <c r="N975" s="293"/>
      <c r="O975" s="293"/>
      <c r="P975" s="293"/>
      <c r="Q975" s="293"/>
      <c r="R975" s="293"/>
      <c r="S975" s="293"/>
      <c r="T975" s="294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95" t="s">
        <v>357</v>
      </c>
      <c r="AU975" s="295" t="s">
        <v>215</v>
      </c>
      <c r="AV975" s="16" t="s">
        <v>202</v>
      </c>
      <c r="AW975" s="16" t="s">
        <v>36</v>
      </c>
      <c r="AX975" s="16" t="s">
        <v>88</v>
      </c>
      <c r="AY975" s="295" t="s">
        <v>203</v>
      </c>
    </row>
    <row r="976" s="2" customFormat="1" ht="24.15" customHeight="1">
      <c r="A976" s="39"/>
      <c r="B976" s="40"/>
      <c r="C976" s="220" t="s">
        <v>1210</v>
      </c>
      <c r="D976" s="220" t="s">
        <v>204</v>
      </c>
      <c r="E976" s="221" t="s">
        <v>1211</v>
      </c>
      <c r="F976" s="222" t="s">
        <v>1212</v>
      </c>
      <c r="G976" s="223" t="s">
        <v>290</v>
      </c>
      <c r="H976" s="224">
        <v>126.54000000000001</v>
      </c>
      <c r="I976" s="225"/>
      <c r="J976" s="226">
        <f>ROUND(I976*H976,2)</f>
        <v>0</v>
      </c>
      <c r="K976" s="222" t="s">
        <v>352</v>
      </c>
      <c r="L976" s="45"/>
      <c r="M976" s="227" t="s">
        <v>1</v>
      </c>
      <c r="N976" s="228" t="s">
        <v>46</v>
      </c>
      <c r="O976" s="92"/>
      <c r="P976" s="229">
        <f>O976*H976</f>
        <v>0</v>
      </c>
      <c r="Q976" s="229">
        <v>0.00025999999999999998</v>
      </c>
      <c r="R976" s="229">
        <f>Q976*H976</f>
        <v>0.032900399999999996</v>
      </c>
      <c r="S976" s="229">
        <v>0</v>
      </c>
      <c r="T976" s="23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31" t="s">
        <v>202</v>
      </c>
      <c r="AT976" s="231" t="s">
        <v>204</v>
      </c>
      <c r="AU976" s="231" t="s">
        <v>215</v>
      </c>
      <c r="AY976" s="18" t="s">
        <v>203</v>
      </c>
      <c r="BE976" s="232">
        <f>IF(N976="základní",J976,0)</f>
        <v>0</v>
      </c>
      <c r="BF976" s="232">
        <f>IF(N976="snížená",J976,0)</f>
        <v>0</v>
      </c>
      <c r="BG976" s="232">
        <f>IF(N976="zákl. přenesená",J976,0)</f>
        <v>0</v>
      </c>
      <c r="BH976" s="232">
        <f>IF(N976="sníž. přenesená",J976,0)</f>
        <v>0</v>
      </c>
      <c r="BI976" s="232">
        <f>IF(N976="nulová",J976,0)</f>
        <v>0</v>
      </c>
      <c r="BJ976" s="18" t="s">
        <v>88</v>
      </c>
      <c r="BK976" s="232">
        <f>ROUND(I976*H976,2)</f>
        <v>0</v>
      </c>
      <c r="BL976" s="18" t="s">
        <v>202</v>
      </c>
      <c r="BM976" s="231" t="s">
        <v>1213</v>
      </c>
    </row>
    <row r="977" s="2" customFormat="1">
      <c r="A977" s="39"/>
      <c r="B977" s="40"/>
      <c r="C977" s="41"/>
      <c r="D977" s="233" t="s">
        <v>209</v>
      </c>
      <c r="E977" s="41"/>
      <c r="F977" s="234" t="s">
        <v>1214</v>
      </c>
      <c r="G977" s="41"/>
      <c r="H977" s="41"/>
      <c r="I977" s="235"/>
      <c r="J977" s="41"/>
      <c r="K977" s="41"/>
      <c r="L977" s="45"/>
      <c r="M977" s="236"/>
      <c r="N977" s="237"/>
      <c r="O977" s="92"/>
      <c r="P977" s="92"/>
      <c r="Q977" s="92"/>
      <c r="R977" s="92"/>
      <c r="S977" s="92"/>
      <c r="T977" s="93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T977" s="18" t="s">
        <v>209</v>
      </c>
      <c r="AU977" s="18" t="s">
        <v>215</v>
      </c>
    </row>
    <row r="978" s="2" customFormat="1">
      <c r="A978" s="39"/>
      <c r="B978" s="40"/>
      <c r="C978" s="41"/>
      <c r="D978" s="251" t="s">
        <v>355</v>
      </c>
      <c r="E978" s="41"/>
      <c r="F978" s="252" t="s">
        <v>1215</v>
      </c>
      <c r="G978" s="41"/>
      <c r="H978" s="41"/>
      <c r="I978" s="235"/>
      <c r="J978" s="41"/>
      <c r="K978" s="41"/>
      <c r="L978" s="45"/>
      <c r="M978" s="236"/>
      <c r="N978" s="237"/>
      <c r="O978" s="92"/>
      <c r="P978" s="92"/>
      <c r="Q978" s="92"/>
      <c r="R978" s="92"/>
      <c r="S978" s="92"/>
      <c r="T978" s="93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T978" s="18" t="s">
        <v>355</v>
      </c>
      <c r="AU978" s="18" t="s">
        <v>215</v>
      </c>
    </row>
    <row r="979" s="13" customFormat="1">
      <c r="A979" s="13"/>
      <c r="B979" s="253"/>
      <c r="C979" s="254"/>
      <c r="D979" s="233" t="s">
        <v>357</v>
      </c>
      <c r="E979" s="255" t="s">
        <v>1</v>
      </c>
      <c r="F979" s="256" t="s">
        <v>733</v>
      </c>
      <c r="G979" s="254"/>
      <c r="H979" s="255" t="s">
        <v>1</v>
      </c>
      <c r="I979" s="257"/>
      <c r="J979" s="254"/>
      <c r="K979" s="254"/>
      <c r="L979" s="258"/>
      <c r="M979" s="259"/>
      <c r="N979" s="260"/>
      <c r="O979" s="260"/>
      <c r="P979" s="260"/>
      <c r="Q979" s="260"/>
      <c r="R979" s="260"/>
      <c r="S979" s="260"/>
      <c r="T979" s="26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2" t="s">
        <v>357</v>
      </c>
      <c r="AU979" s="262" t="s">
        <v>215</v>
      </c>
      <c r="AV979" s="13" t="s">
        <v>88</v>
      </c>
      <c r="AW979" s="13" t="s">
        <v>36</v>
      </c>
      <c r="AX979" s="13" t="s">
        <v>81</v>
      </c>
      <c r="AY979" s="262" t="s">
        <v>203</v>
      </c>
    </row>
    <row r="980" s="13" customFormat="1">
      <c r="A980" s="13"/>
      <c r="B980" s="253"/>
      <c r="C980" s="254"/>
      <c r="D980" s="233" t="s">
        <v>357</v>
      </c>
      <c r="E980" s="255" t="s">
        <v>1</v>
      </c>
      <c r="F980" s="256" t="s">
        <v>1216</v>
      </c>
      <c r="G980" s="254"/>
      <c r="H980" s="255" t="s">
        <v>1</v>
      </c>
      <c r="I980" s="257"/>
      <c r="J980" s="254"/>
      <c r="K980" s="254"/>
      <c r="L980" s="258"/>
      <c r="M980" s="259"/>
      <c r="N980" s="260"/>
      <c r="O980" s="260"/>
      <c r="P980" s="260"/>
      <c r="Q980" s="260"/>
      <c r="R980" s="260"/>
      <c r="S980" s="260"/>
      <c r="T980" s="26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2" t="s">
        <v>357</v>
      </c>
      <c r="AU980" s="262" t="s">
        <v>215</v>
      </c>
      <c r="AV980" s="13" t="s">
        <v>88</v>
      </c>
      <c r="AW980" s="13" t="s">
        <v>36</v>
      </c>
      <c r="AX980" s="13" t="s">
        <v>81</v>
      </c>
      <c r="AY980" s="262" t="s">
        <v>203</v>
      </c>
    </row>
    <row r="981" s="14" customFormat="1">
      <c r="A981" s="14"/>
      <c r="B981" s="263"/>
      <c r="C981" s="264"/>
      <c r="D981" s="233" t="s">
        <v>357</v>
      </c>
      <c r="E981" s="265" t="s">
        <v>1</v>
      </c>
      <c r="F981" s="266" t="s">
        <v>1217</v>
      </c>
      <c r="G981" s="264"/>
      <c r="H981" s="267">
        <v>55.049999999999997</v>
      </c>
      <c r="I981" s="268"/>
      <c r="J981" s="264"/>
      <c r="K981" s="264"/>
      <c r="L981" s="269"/>
      <c r="M981" s="270"/>
      <c r="N981" s="271"/>
      <c r="O981" s="271"/>
      <c r="P981" s="271"/>
      <c r="Q981" s="271"/>
      <c r="R981" s="271"/>
      <c r="S981" s="271"/>
      <c r="T981" s="27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3" t="s">
        <v>357</v>
      </c>
      <c r="AU981" s="273" t="s">
        <v>215</v>
      </c>
      <c r="AV981" s="14" t="s">
        <v>90</v>
      </c>
      <c r="AW981" s="14" t="s">
        <v>36</v>
      </c>
      <c r="AX981" s="14" t="s">
        <v>81</v>
      </c>
      <c r="AY981" s="273" t="s">
        <v>203</v>
      </c>
    </row>
    <row r="982" s="13" customFormat="1">
      <c r="A982" s="13"/>
      <c r="B982" s="253"/>
      <c r="C982" s="254"/>
      <c r="D982" s="233" t="s">
        <v>357</v>
      </c>
      <c r="E982" s="255" t="s">
        <v>1</v>
      </c>
      <c r="F982" s="256" t="s">
        <v>1218</v>
      </c>
      <c r="G982" s="254"/>
      <c r="H982" s="255" t="s">
        <v>1</v>
      </c>
      <c r="I982" s="257"/>
      <c r="J982" s="254"/>
      <c r="K982" s="254"/>
      <c r="L982" s="258"/>
      <c r="M982" s="259"/>
      <c r="N982" s="260"/>
      <c r="O982" s="260"/>
      <c r="P982" s="260"/>
      <c r="Q982" s="260"/>
      <c r="R982" s="260"/>
      <c r="S982" s="260"/>
      <c r="T982" s="26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62" t="s">
        <v>357</v>
      </c>
      <c r="AU982" s="262" t="s">
        <v>215</v>
      </c>
      <c r="AV982" s="13" t="s">
        <v>88</v>
      </c>
      <c r="AW982" s="13" t="s">
        <v>36</v>
      </c>
      <c r="AX982" s="13" t="s">
        <v>81</v>
      </c>
      <c r="AY982" s="262" t="s">
        <v>203</v>
      </c>
    </row>
    <row r="983" s="14" customFormat="1">
      <c r="A983" s="14"/>
      <c r="B983" s="263"/>
      <c r="C983" s="264"/>
      <c r="D983" s="233" t="s">
        <v>357</v>
      </c>
      <c r="E983" s="265" t="s">
        <v>1</v>
      </c>
      <c r="F983" s="266" t="s">
        <v>1219</v>
      </c>
      <c r="G983" s="264"/>
      <c r="H983" s="267">
        <v>71.489999999999995</v>
      </c>
      <c r="I983" s="268"/>
      <c r="J983" s="264"/>
      <c r="K983" s="264"/>
      <c r="L983" s="269"/>
      <c r="M983" s="270"/>
      <c r="N983" s="271"/>
      <c r="O983" s="271"/>
      <c r="P983" s="271"/>
      <c r="Q983" s="271"/>
      <c r="R983" s="271"/>
      <c r="S983" s="271"/>
      <c r="T983" s="27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73" t="s">
        <v>357</v>
      </c>
      <c r="AU983" s="273" t="s">
        <v>215</v>
      </c>
      <c r="AV983" s="14" t="s">
        <v>90</v>
      </c>
      <c r="AW983" s="14" t="s">
        <v>36</v>
      </c>
      <c r="AX983" s="14" t="s">
        <v>81</v>
      </c>
      <c r="AY983" s="273" t="s">
        <v>203</v>
      </c>
    </row>
    <row r="984" s="16" customFormat="1">
      <c r="A984" s="16"/>
      <c r="B984" s="285"/>
      <c r="C984" s="286"/>
      <c r="D984" s="233" t="s">
        <v>357</v>
      </c>
      <c r="E984" s="287" t="s">
        <v>1</v>
      </c>
      <c r="F984" s="288" t="s">
        <v>366</v>
      </c>
      <c r="G984" s="286"/>
      <c r="H984" s="289">
        <v>126.54000000000001</v>
      </c>
      <c r="I984" s="290"/>
      <c r="J984" s="286"/>
      <c r="K984" s="286"/>
      <c r="L984" s="291"/>
      <c r="M984" s="292"/>
      <c r="N984" s="293"/>
      <c r="O984" s="293"/>
      <c r="P984" s="293"/>
      <c r="Q984" s="293"/>
      <c r="R984" s="293"/>
      <c r="S984" s="293"/>
      <c r="T984" s="294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T984" s="295" t="s">
        <v>357</v>
      </c>
      <c r="AU984" s="295" t="s">
        <v>215</v>
      </c>
      <c r="AV984" s="16" t="s">
        <v>202</v>
      </c>
      <c r="AW984" s="16" t="s">
        <v>36</v>
      </c>
      <c r="AX984" s="16" t="s">
        <v>88</v>
      </c>
      <c r="AY984" s="295" t="s">
        <v>203</v>
      </c>
    </row>
    <row r="985" s="2" customFormat="1" ht="24.15" customHeight="1">
      <c r="A985" s="39"/>
      <c r="B985" s="40"/>
      <c r="C985" s="220" t="s">
        <v>1220</v>
      </c>
      <c r="D985" s="220" t="s">
        <v>204</v>
      </c>
      <c r="E985" s="221" t="s">
        <v>1221</v>
      </c>
      <c r="F985" s="222" t="s">
        <v>1222</v>
      </c>
      <c r="G985" s="223" t="s">
        <v>290</v>
      </c>
      <c r="H985" s="224">
        <v>26.539999999999999</v>
      </c>
      <c r="I985" s="225"/>
      <c r="J985" s="226">
        <f>ROUND(I985*H985,2)</f>
        <v>0</v>
      </c>
      <c r="K985" s="222" t="s">
        <v>352</v>
      </c>
      <c r="L985" s="45"/>
      <c r="M985" s="227" t="s">
        <v>1</v>
      </c>
      <c r="N985" s="228" t="s">
        <v>46</v>
      </c>
      <c r="O985" s="92"/>
      <c r="P985" s="229">
        <f>O985*H985</f>
        <v>0</v>
      </c>
      <c r="Q985" s="229">
        <v>0.00189</v>
      </c>
      <c r="R985" s="229">
        <f>Q985*H985</f>
        <v>0.0501606</v>
      </c>
      <c r="S985" s="229">
        <v>0</v>
      </c>
      <c r="T985" s="230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1" t="s">
        <v>202</v>
      </c>
      <c r="AT985" s="231" t="s">
        <v>204</v>
      </c>
      <c r="AU985" s="231" t="s">
        <v>215</v>
      </c>
      <c r="AY985" s="18" t="s">
        <v>203</v>
      </c>
      <c r="BE985" s="232">
        <f>IF(N985="základní",J985,0)</f>
        <v>0</v>
      </c>
      <c r="BF985" s="232">
        <f>IF(N985="snížená",J985,0)</f>
        <v>0</v>
      </c>
      <c r="BG985" s="232">
        <f>IF(N985="zákl. přenesená",J985,0)</f>
        <v>0</v>
      </c>
      <c r="BH985" s="232">
        <f>IF(N985="sníž. přenesená",J985,0)</f>
        <v>0</v>
      </c>
      <c r="BI985" s="232">
        <f>IF(N985="nulová",J985,0)</f>
        <v>0</v>
      </c>
      <c r="BJ985" s="18" t="s">
        <v>88</v>
      </c>
      <c r="BK985" s="232">
        <f>ROUND(I985*H985,2)</f>
        <v>0</v>
      </c>
      <c r="BL985" s="18" t="s">
        <v>202</v>
      </c>
      <c r="BM985" s="231" t="s">
        <v>1223</v>
      </c>
    </row>
    <row r="986" s="2" customFormat="1">
      <c r="A986" s="39"/>
      <c r="B986" s="40"/>
      <c r="C986" s="41"/>
      <c r="D986" s="233" t="s">
        <v>209</v>
      </c>
      <c r="E986" s="41"/>
      <c r="F986" s="234" t="s">
        <v>1224</v>
      </c>
      <c r="G986" s="41"/>
      <c r="H986" s="41"/>
      <c r="I986" s="235"/>
      <c r="J986" s="41"/>
      <c r="K986" s="41"/>
      <c r="L986" s="45"/>
      <c r="M986" s="236"/>
      <c r="N986" s="237"/>
      <c r="O986" s="92"/>
      <c r="P986" s="92"/>
      <c r="Q986" s="92"/>
      <c r="R986" s="92"/>
      <c r="S986" s="92"/>
      <c r="T986" s="93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T986" s="18" t="s">
        <v>209</v>
      </c>
      <c r="AU986" s="18" t="s">
        <v>215</v>
      </c>
    </row>
    <row r="987" s="2" customFormat="1">
      <c r="A987" s="39"/>
      <c r="B987" s="40"/>
      <c r="C987" s="41"/>
      <c r="D987" s="251" t="s">
        <v>355</v>
      </c>
      <c r="E987" s="41"/>
      <c r="F987" s="252" t="s">
        <v>1225</v>
      </c>
      <c r="G987" s="41"/>
      <c r="H987" s="41"/>
      <c r="I987" s="235"/>
      <c r="J987" s="41"/>
      <c r="K987" s="41"/>
      <c r="L987" s="45"/>
      <c r="M987" s="236"/>
      <c r="N987" s="237"/>
      <c r="O987" s="92"/>
      <c r="P987" s="92"/>
      <c r="Q987" s="92"/>
      <c r="R987" s="92"/>
      <c r="S987" s="92"/>
      <c r="T987" s="93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355</v>
      </c>
      <c r="AU987" s="18" t="s">
        <v>215</v>
      </c>
    </row>
    <row r="988" s="2" customFormat="1" ht="24.15" customHeight="1">
      <c r="A988" s="39"/>
      <c r="B988" s="40"/>
      <c r="C988" s="220" t="s">
        <v>1226</v>
      </c>
      <c r="D988" s="220" t="s">
        <v>204</v>
      </c>
      <c r="E988" s="221" t="s">
        <v>1227</v>
      </c>
      <c r="F988" s="222" t="s">
        <v>1228</v>
      </c>
      <c r="G988" s="223" t="s">
        <v>290</v>
      </c>
      <c r="H988" s="224">
        <v>1001.492</v>
      </c>
      <c r="I988" s="225"/>
      <c r="J988" s="226">
        <f>ROUND(I988*H988,2)</f>
        <v>0</v>
      </c>
      <c r="K988" s="222" t="s">
        <v>352</v>
      </c>
      <c r="L988" s="45"/>
      <c r="M988" s="227" t="s">
        <v>1</v>
      </c>
      <c r="N988" s="228" t="s">
        <v>46</v>
      </c>
      <c r="O988" s="92"/>
      <c r="P988" s="229">
        <f>O988*H988</f>
        <v>0</v>
      </c>
      <c r="Q988" s="229">
        <v>0.0073499999999999998</v>
      </c>
      <c r="R988" s="229">
        <f>Q988*H988</f>
        <v>7.3609661999999991</v>
      </c>
      <c r="S988" s="229">
        <v>0</v>
      </c>
      <c r="T988" s="230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1" t="s">
        <v>202</v>
      </c>
      <c r="AT988" s="231" t="s">
        <v>204</v>
      </c>
      <c r="AU988" s="231" t="s">
        <v>215</v>
      </c>
      <c r="AY988" s="18" t="s">
        <v>203</v>
      </c>
      <c r="BE988" s="232">
        <f>IF(N988="základní",J988,0)</f>
        <v>0</v>
      </c>
      <c r="BF988" s="232">
        <f>IF(N988="snížená",J988,0)</f>
        <v>0</v>
      </c>
      <c r="BG988" s="232">
        <f>IF(N988="zákl. přenesená",J988,0)</f>
        <v>0</v>
      </c>
      <c r="BH988" s="232">
        <f>IF(N988="sníž. přenesená",J988,0)</f>
        <v>0</v>
      </c>
      <c r="BI988" s="232">
        <f>IF(N988="nulová",J988,0)</f>
        <v>0</v>
      </c>
      <c r="BJ988" s="18" t="s">
        <v>88</v>
      </c>
      <c r="BK988" s="232">
        <f>ROUND(I988*H988,2)</f>
        <v>0</v>
      </c>
      <c r="BL988" s="18" t="s">
        <v>202</v>
      </c>
      <c r="BM988" s="231" t="s">
        <v>1229</v>
      </c>
    </row>
    <row r="989" s="2" customFormat="1">
      <c r="A989" s="39"/>
      <c r="B989" s="40"/>
      <c r="C989" s="41"/>
      <c r="D989" s="233" t="s">
        <v>209</v>
      </c>
      <c r="E989" s="41"/>
      <c r="F989" s="234" t="s">
        <v>1230</v>
      </c>
      <c r="G989" s="41"/>
      <c r="H989" s="41"/>
      <c r="I989" s="235"/>
      <c r="J989" s="41"/>
      <c r="K989" s="41"/>
      <c r="L989" s="45"/>
      <c r="M989" s="236"/>
      <c r="N989" s="237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209</v>
      </c>
      <c r="AU989" s="18" t="s">
        <v>215</v>
      </c>
    </row>
    <row r="990" s="2" customFormat="1">
      <c r="A990" s="39"/>
      <c r="B990" s="40"/>
      <c r="C990" s="41"/>
      <c r="D990" s="251" t="s">
        <v>355</v>
      </c>
      <c r="E990" s="41"/>
      <c r="F990" s="252" t="s">
        <v>1231</v>
      </c>
      <c r="G990" s="41"/>
      <c r="H990" s="41"/>
      <c r="I990" s="235"/>
      <c r="J990" s="41"/>
      <c r="K990" s="41"/>
      <c r="L990" s="45"/>
      <c r="M990" s="236"/>
      <c r="N990" s="237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355</v>
      </c>
      <c r="AU990" s="18" t="s">
        <v>215</v>
      </c>
    </row>
    <row r="991" s="13" customFormat="1">
      <c r="A991" s="13"/>
      <c r="B991" s="253"/>
      <c r="C991" s="254"/>
      <c r="D991" s="233" t="s">
        <v>357</v>
      </c>
      <c r="E991" s="255" t="s">
        <v>1</v>
      </c>
      <c r="F991" s="256" t="s">
        <v>1232</v>
      </c>
      <c r="G991" s="254"/>
      <c r="H991" s="255" t="s">
        <v>1</v>
      </c>
      <c r="I991" s="257"/>
      <c r="J991" s="254"/>
      <c r="K991" s="254"/>
      <c r="L991" s="258"/>
      <c r="M991" s="259"/>
      <c r="N991" s="260"/>
      <c r="O991" s="260"/>
      <c r="P991" s="260"/>
      <c r="Q991" s="260"/>
      <c r="R991" s="260"/>
      <c r="S991" s="260"/>
      <c r="T991" s="26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2" t="s">
        <v>357</v>
      </c>
      <c r="AU991" s="262" t="s">
        <v>215</v>
      </c>
      <c r="AV991" s="13" t="s">
        <v>88</v>
      </c>
      <c r="AW991" s="13" t="s">
        <v>36</v>
      </c>
      <c r="AX991" s="13" t="s">
        <v>81</v>
      </c>
      <c r="AY991" s="262" t="s">
        <v>203</v>
      </c>
    </row>
    <row r="992" s="13" customFormat="1">
      <c r="A992" s="13"/>
      <c r="B992" s="253"/>
      <c r="C992" s="254"/>
      <c r="D992" s="233" t="s">
        <v>357</v>
      </c>
      <c r="E992" s="255" t="s">
        <v>1</v>
      </c>
      <c r="F992" s="256" t="s">
        <v>733</v>
      </c>
      <c r="G992" s="254"/>
      <c r="H992" s="255" t="s">
        <v>1</v>
      </c>
      <c r="I992" s="257"/>
      <c r="J992" s="254"/>
      <c r="K992" s="254"/>
      <c r="L992" s="258"/>
      <c r="M992" s="259"/>
      <c r="N992" s="260"/>
      <c r="O992" s="260"/>
      <c r="P992" s="260"/>
      <c r="Q992" s="260"/>
      <c r="R992" s="260"/>
      <c r="S992" s="260"/>
      <c r="T992" s="26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62" t="s">
        <v>357</v>
      </c>
      <c r="AU992" s="262" t="s">
        <v>215</v>
      </c>
      <c r="AV992" s="13" t="s">
        <v>88</v>
      </c>
      <c r="AW992" s="13" t="s">
        <v>36</v>
      </c>
      <c r="AX992" s="13" t="s">
        <v>81</v>
      </c>
      <c r="AY992" s="262" t="s">
        <v>203</v>
      </c>
    </row>
    <row r="993" s="13" customFormat="1">
      <c r="A993" s="13"/>
      <c r="B993" s="253"/>
      <c r="C993" s="254"/>
      <c r="D993" s="233" t="s">
        <v>357</v>
      </c>
      <c r="E993" s="255" t="s">
        <v>1</v>
      </c>
      <c r="F993" s="256" t="s">
        <v>1233</v>
      </c>
      <c r="G993" s="254"/>
      <c r="H993" s="255" t="s">
        <v>1</v>
      </c>
      <c r="I993" s="257"/>
      <c r="J993" s="254"/>
      <c r="K993" s="254"/>
      <c r="L993" s="258"/>
      <c r="M993" s="259"/>
      <c r="N993" s="260"/>
      <c r="O993" s="260"/>
      <c r="P993" s="260"/>
      <c r="Q993" s="260"/>
      <c r="R993" s="260"/>
      <c r="S993" s="260"/>
      <c r="T993" s="26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62" t="s">
        <v>357</v>
      </c>
      <c r="AU993" s="262" t="s">
        <v>215</v>
      </c>
      <c r="AV993" s="13" t="s">
        <v>88</v>
      </c>
      <c r="AW993" s="13" t="s">
        <v>36</v>
      </c>
      <c r="AX993" s="13" t="s">
        <v>81</v>
      </c>
      <c r="AY993" s="262" t="s">
        <v>203</v>
      </c>
    </row>
    <row r="994" s="14" customFormat="1">
      <c r="A994" s="14"/>
      <c r="B994" s="263"/>
      <c r="C994" s="264"/>
      <c r="D994" s="233" t="s">
        <v>357</v>
      </c>
      <c r="E994" s="265" t="s">
        <v>1</v>
      </c>
      <c r="F994" s="266" t="s">
        <v>1234</v>
      </c>
      <c r="G994" s="264"/>
      <c r="H994" s="267">
        <v>54.384999999999998</v>
      </c>
      <c r="I994" s="268"/>
      <c r="J994" s="264"/>
      <c r="K994" s="264"/>
      <c r="L994" s="269"/>
      <c r="M994" s="270"/>
      <c r="N994" s="271"/>
      <c r="O994" s="271"/>
      <c r="P994" s="271"/>
      <c r="Q994" s="271"/>
      <c r="R994" s="271"/>
      <c r="S994" s="271"/>
      <c r="T994" s="27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73" t="s">
        <v>357</v>
      </c>
      <c r="AU994" s="273" t="s">
        <v>215</v>
      </c>
      <c r="AV994" s="14" t="s">
        <v>90</v>
      </c>
      <c r="AW994" s="14" t="s">
        <v>36</v>
      </c>
      <c r="AX994" s="14" t="s">
        <v>81</v>
      </c>
      <c r="AY994" s="273" t="s">
        <v>203</v>
      </c>
    </row>
    <row r="995" s="14" customFormat="1">
      <c r="A995" s="14"/>
      <c r="B995" s="263"/>
      <c r="C995" s="264"/>
      <c r="D995" s="233" t="s">
        <v>357</v>
      </c>
      <c r="E995" s="265" t="s">
        <v>1</v>
      </c>
      <c r="F995" s="266" t="s">
        <v>1235</v>
      </c>
      <c r="G995" s="264"/>
      <c r="H995" s="267">
        <v>-1.548</v>
      </c>
      <c r="I995" s="268"/>
      <c r="J995" s="264"/>
      <c r="K995" s="264"/>
      <c r="L995" s="269"/>
      <c r="M995" s="270"/>
      <c r="N995" s="271"/>
      <c r="O995" s="271"/>
      <c r="P995" s="271"/>
      <c r="Q995" s="271"/>
      <c r="R995" s="271"/>
      <c r="S995" s="271"/>
      <c r="T995" s="27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3" t="s">
        <v>357</v>
      </c>
      <c r="AU995" s="273" t="s">
        <v>215</v>
      </c>
      <c r="AV995" s="14" t="s">
        <v>90</v>
      </c>
      <c r="AW995" s="14" t="s">
        <v>36</v>
      </c>
      <c r="AX995" s="14" t="s">
        <v>81</v>
      </c>
      <c r="AY995" s="273" t="s">
        <v>203</v>
      </c>
    </row>
    <row r="996" s="14" customFormat="1">
      <c r="A996" s="14"/>
      <c r="B996" s="263"/>
      <c r="C996" s="264"/>
      <c r="D996" s="233" t="s">
        <v>357</v>
      </c>
      <c r="E996" s="265" t="s">
        <v>1</v>
      </c>
      <c r="F996" s="266" t="s">
        <v>1236</v>
      </c>
      <c r="G996" s="264"/>
      <c r="H996" s="267">
        <v>-3.1280000000000001</v>
      </c>
      <c r="I996" s="268"/>
      <c r="J996" s="264"/>
      <c r="K996" s="264"/>
      <c r="L996" s="269"/>
      <c r="M996" s="270"/>
      <c r="N996" s="271"/>
      <c r="O996" s="271"/>
      <c r="P996" s="271"/>
      <c r="Q996" s="271"/>
      <c r="R996" s="271"/>
      <c r="S996" s="271"/>
      <c r="T996" s="27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3" t="s">
        <v>357</v>
      </c>
      <c r="AU996" s="273" t="s">
        <v>215</v>
      </c>
      <c r="AV996" s="14" t="s">
        <v>90</v>
      </c>
      <c r="AW996" s="14" t="s">
        <v>36</v>
      </c>
      <c r="AX996" s="14" t="s">
        <v>81</v>
      </c>
      <c r="AY996" s="273" t="s">
        <v>203</v>
      </c>
    </row>
    <row r="997" s="14" customFormat="1">
      <c r="A997" s="14"/>
      <c r="B997" s="263"/>
      <c r="C997" s="264"/>
      <c r="D997" s="233" t="s">
        <v>357</v>
      </c>
      <c r="E997" s="265" t="s">
        <v>1</v>
      </c>
      <c r="F997" s="266" t="s">
        <v>1237</v>
      </c>
      <c r="G997" s="264"/>
      <c r="H997" s="267">
        <v>133.95500000000001</v>
      </c>
      <c r="I997" s="268"/>
      <c r="J997" s="264"/>
      <c r="K997" s="264"/>
      <c r="L997" s="269"/>
      <c r="M997" s="270"/>
      <c r="N997" s="271"/>
      <c r="O997" s="271"/>
      <c r="P997" s="271"/>
      <c r="Q997" s="271"/>
      <c r="R997" s="271"/>
      <c r="S997" s="271"/>
      <c r="T997" s="27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73" t="s">
        <v>357</v>
      </c>
      <c r="AU997" s="273" t="s">
        <v>215</v>
      </c>
      <c r="AV997" s="14" t="s">
        <v>90</v>
      </c>
      <c r="AW997" s="14" t="s">
        <v>36</v>
      </c>
      <c r="AX997" s="14" t="s">
        <v>81</v>
      </c>
      <c r="AY997" s="273" t="s">
        <v>203</v>
      </c>
    </row>
    <row r="998" s="14" customFormat="1">
      <c r="A998" s="14"/>
      <c r="B998" s="263"/>
      <c r="C998" s="264"/>
      <c r="D998" s="233" t="s">
        <v>357</v>
      </c>
      <c r="E998" s="265" t="s">
        <v>1</v>
      </c>
      <c r="F998" s="266" t="s">
        <v>1238</v>
      </c>
      <c r="G998" s="264"/>
      <c r="H998" s="267">
        <v>-5.6929999999999996</v>
      </c>
      <c r="I998" s="268"/>
      <c r="J998" s="264"/>
      <c r="K998" s="264"/>
      <c r="L998" s="269"/>
      <c r="M998" s="270"/>
      <c r="N998" s="271"/>
      <c r="O998" s="271"/>
      <c r="P998" s="271"/>
      <c r="Q998" s="271"/>
      <c r="R998" s="271"/>
      <c r="S998" s="271"/>
      <c r="T998" s="27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73" t="s">
        <v>357</v>
      </c>
      <c r="AU998" s="273" t="s">
        <v>215</v>
      </c>
      <c r="AV998" s="14" t="s">
        <v>90</v>
      </c>
      <c r="AW998" s="14" t="s">
        <v>36</v>
      </c>
      <c r="AX998" s="14" t="s">
        <v>81</v>
      </c>
      <c r="AY998" s="273" t="s">
        <v>203</v>
      </c>
    </row>
    <row r="999" s="14" customFormat="1">
      <c r="A999" s="14"/>
      <c r="B999" s="263"/>
      <c r="C999" s="264"/>
      <c r="D999" s="233" t="s">
        <v>357</v>
      </c>
      <c r="E999" s="265" t="s">
        <v>1</v>
      </c>
      <c r="F999" s="266" t="s">
        <v>1239</v>
      </c>
      <c r="G999" s="264"/>
      <c r="H999" s="267">
        <v>-1.0349999999999999</v>
      </c>
      <c r="I999" s="268"/>
      <c r="J999" s="264"/>
      <c r="K999" s="264"/>
      <c r="L999" s="269"/>
      <c r="M999" s="270"/>
      <c r="N999" s="271"/>
      <c r="O999" s="271"/>
      <c r="P999" s="271"/>
      <c r="Q999" s="271"/>
      <c r="R999" s="271"/>
      <c r="S999" s="271"/>
      <c r="T999" s="27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73" t="s">
        <v>357</v>
      </c>
      <c r="AU999" s="273" t="s">
        <v>215</v>
      </c>
      <c r="AV999" s="14" t="s">
        <v>90</v>
      </c>
      <c r="AW999" s="14" t="s">
        <v>36</v>
      </c>
      <c r="AX999" s="14" t="s">
        <v>81</v>
      </c>
      <c r="AY999" s="273" t="s">
        <v>203</v>
      </c>
    </row>
    <row r="1000" s="14" customFormat="1">
      <c r="A1000" s="14"/>
      <c r="B1000" s="263"/>
      <c r="C1000" s="264"/>
      <c r="D1000" s="233" t="s">
        <v>357</v>
      </c>
      <c r="E1000" s="265" t="s">
        <v>1</v>
      </c>
      <c r="F1000" s="266" t="s">
        <v>794</v>
      </c>
      <c r="G1000" s="264"/>
      <c r="H1000" s="267">
        <v>-3.2000000000000002</v>
      </c>
      <c r="I1000" s="268"/>
      <c r="J1000" s="264"/>
      <c r="K1000" s="264"/>
      <c r="L1000" s="269"/>
      <c r="M1000" s="270"/>
      <c r="N1000" s="271"/>
      <c r="O1000" s="271"/>
      <c r="P1000" s="271"/>
      <c r="Q1000" s="271"/>
      <c r="R1000" s="271"/>
      <c r="S1000" s="271"/>
      <c r="T1000" s="27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73" t="s">
        <v>357</v>
      </c>
      <c r="AU1000" s="273" t="s">
        <v>215</v>
      </c>
      <c r="AV1000" s="14" t="s">
        <v>90</v>
      </c>
      <c r="AW1000" s="14" t="s">
        <v>36</v>
      </c>
      <c r="AX1000" s="14" t="s">
        <v>81</v>
      </c>
      <c r="AY1000" s="273" t="s">
        <v>203</v>
      </c>
    </row>
    <row r="1001" s="14" customFormat="1">
      <c r="A1001" s="14"/>
      <c r="B1001" s="263"/>
      <c r="C1001" s="264"/>
      <c r="D1001" s="233" t="s">
        <v>357</v>
      </c>
      <c r="E1001" s="265" t="s">
        <v>1</v>
      </c>
      <c r="F1001" s="266" t="s">
        <v>1240</v>
      </c>
      <c r="G1001" s="264"/>
      <c r="H1001" s="267">
        <v>-10.800000000000001</v>
      </c>
      <c r="I1001" s="268"/>
      <c r="J1001" s="264"/>
      <c r="K1001" s="264"/>
      <c r="L1001" s="269"/>
      <c r="M1001" s="270"/>
      <c r="N1001" s="271"/>
      <c r="O1001" s="271"/>
      <c r="P1001" s="271"/>
      <c r="Q1001" s="271"/>
      <c r="R1001" s="271"/>
      <c r="S1001" s="271"/>
      <c r="T1001" s="27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73" t="s">
        <v>357</v>
      </c>
      <c r="AU1001" s="273" t="s">
        <v>215</v>
      </c>
      <c r="AV1001" s="14" t="s">
        <v>90</v>
      </c>
      <c r="AW1001" s="14" t="s">
        <v>36</v>
      </c>
      <c r="AX1001" s="14" t="s">
        <v>81</v>
      </c>
      <c r="AY1001" s="273" t="s">
        <v>203</v>
      </c>
    </row>
    <row r="1002" s="14" customFormat="1">
      <c r="A1002" s="14"/>
      <c r="B1002" s="263"/>
      <c r="C1002" s="264"/>
      <c r="D1002" s="233" t="s">
        <v>357</v>
      </c>
      <c r="E1002" s="265" t="s">
        <v>1</v>
      </c>
      <c r="F1002" s="266" t="s">
        <v>1241</v>
      </c>
      <c r="G1002" s="264"/>
      <c r="H1002" s="267">
        <v>-0.52500000000000002</v>
      </c>
      <c r="I1002" s="268"/>
      <c r="J1002" s="264"/>
      <c r="K1002" s="264"/>
      <c r="L1002" s="269"/>
      <c r="M1002" s="270"/>
      <c r="N1002" s="271"/>
      <c r="O1002" s="271"/>
      <c r="P1002" s="271"/>
      <c r="Q1002" s="271"/>
      <c r="R1002" s="271"/>
      <c r="S1002" s="271"/>
      <c r="T1002" s="27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73" t="s">
        <v>357</v>
      </c>
      <c r="AU1002" s="273" t="s">
        <v>215</v>
      </c>
      <c r="AV1002" s="14" t="s">
        <v>90</v>
      </c>
      <c r="AW1002" s="14" t="s">
        <v>36</v>
      </c>
      <c r="AX1002" s="14" t="s">
        <v>81</v>
      </c>
      <c r="AY1002" s="273" t="s">
        <v>203</v>
      </c>
    </row>
    <row r="1003" s="13" customFormat="1">
      <c r="A1003" s="13"/>
      <c r="B1003" s="253"/>
      <c r="C1003" s="254"/>
      <c r="D1003" s="233" t="s">
        <v>357</v>
      </c>
      <c r="E1003" s="255" t="s">
        <v>1</v>
      </c>
      <c r="F1003" s="256" t="s">
        <v>1242</v>
      </c>
      <c r="G1003" s="254"/>
      <c r="H1003" s="255" t="s">
        <v>1</v>
      </c>
      <c r="I1003" s="257"/>
      <c r="J1003" s="254"/>
      <c r="K1003" s="254"/>
      <c r="L1003" s="258"/>
      <c r="M1003" s="259"/>
      <c r="N1003" s="260"/>
      <c r="O1003" s="260"/>
      <c r="P1003" s="260"/>
      <c r="Q1003" s="260"/>
      <c r="R1003" s="260"/>
      <c r="S1003" s="260"/>
      <c r="T1003" s="26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2" t="s">
        <v>357</v>
      </c>
      <c r="AU1003" s="262" t="s">
        <v>215</v>
      </c>
      <c r="AV1003" s="13" t="s">
        <v>88</v>
      </c>
      <c r="AW1003" s="13" t="s">
        <v>36</v>
      </c>
      <c r="AX1003" s="13" t="s">
        <v>81</v>
      </c>
      <c r="AY1003" s="262" t="s">
        <v>203</v>
      </c>
    </row>
    <row r="1004" s="14" customFormat="1">
      <c r="A1004" s="14"/>
      <c r="B1004" s="263"/>
      <c r="C1004" s="264"/>
      <c r="D1004" s="233" t="s">
        <v>357</v>
      </c>
      <c r="E1004" s="265" t="s">
        <v>1</v>
      </c>
      <c r="F1004" s="266" t="s">
        <v>1243</v>
      </c>
      <c r="G1004" s="264"/>
      <c r="H1004" s="267">
        <v>209.14500000000001</v>
      </c>
      <c r="I1004" s="268"/>
      <c r="J1004" s="264"/>
      <c r="K1004" s="264"/>
      <c r="L1004" s="269"/>
      <c r="M1004" s="270"/>
      <c r="N1004" s="271"/>
      <c r="O1004" s="271"/>
      <c r="P1004" s="271"/>
      <c r="Q1004" s="271"/>
      <c r="R1004" s="271"/>
      <c r="S1004" s="271"/>
      <c r="T1004" s="27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3" t="s">
        <v>357</v>
      </c>
      <c r="AU1004" s="273" t="s">
        <v>215</v>
      </c>
      <c r="AV1004" s="14" t="s">
        <v>90</v>
      </c>
      <c r="AW1004" s="14" t="s">
        <v>36</v>
      </c>
      <c r="AX1004" s="14" t="s">
        <v>81</v>
      </c>
      <c r="AY1004" s="273" t="s">
        <v>203</v>
      </c>
    </row>
    <row r="1005" s="14" customFormat="1">
      <c r="A1005" s="14"/>
      <c r="B1005" s="263"/>
      <c r="C1005" s="264"/>
      <c r="D1005" s="233" t="s">
        <v>357</v>
      </c>
      <c r="E1005" s="265" t="s">
        <v>1</v>
      </c>
      <c r="F1005" s="266" t="s">
        <v>795</v>
      </c>
      <c r="G1005" s="264"/>
      <c r="H1005" s="267">
        <v>-5.4000000000000004</v>
      </c>
      <c r="I1005" s="268"/>
      <c r="J1005" s="264"/>
      <c r="K1005" s="264"/>
      <c r="L1005" s="269"/>
      <c r="M1005" s="270"/>
      <c r="N1005" s="271"/>
      <c r="O1005" s="271"/>
      <c r="P1005" s="271"/>
      <c r="Q1005" s="271"/>
      <c r="R1005" s="271"/>
      <c r="S1005" s="271"/>
      <c r="T1005" s="27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73" t="s">
        <v>357</v>
      </c>
      <c r="AU1005" s="273" t="s">
        <v>215</v>
      </c>
      <c r="AV1005" s="14" t="s">
        <v>90</v>
      </c>
      <c r="AW1005" s="14" t="s">
        <v>36</v>
      </c>
      <c r="AX1005" s="14" t="s">
        <v>81</v>
      </c>
      <c r="AY1005" s="273" t="s">
        <v>203</v>
      </c>
    </row>
    <row r="1006" s="14" customFormat="1">
      <c r="A1006" s="14"/>
      <c r="B1006" s="263"/>
      <c r="C1006" s="264"/>
      <c r="D1006" s="233" t="s">
        <v>357</v>
      </c>
      <c r="E1006" s="265" t="s">
        <v>1</v>
      </c>
      <c r="F1006" s="266" t="s">
        <v>1244</v>
      </c>
      <c r="G1006" s="264"/>
      <c r="H1006" s="267">
        <v>-2.625</v>
      </c>
      <c r="I1006" s="268"/>
      <c r="J1006" s="264"/>
      <c r="K1006" s="264"/>
      <c r="L1006" s="269"/>
      <c r="M1006" s="270"/>
      <c r="N1006" s="271"/>
      <c r="O1006" s="271"/>
      <c r="P1006" s="271"/>
      <c r="Q1006" s="271"/>
      <c r="R1006" s="271"/>
      <c r="S1006" s="271"/>
      <c r="T1006" s="27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73" t="s">
        <v>357</v>
      </c>
      <c r="AU1006" s="273" t="s">
        <v>215</v>
      </c>
      <c r="AV1006" s="14" t="s">
        <v>90</v>
      </c>
      <c r="AW1006" s="14" t="s">
        <v>36</v>
      </c>
      <c r="AX1006" s="14" t="s">
        <v>81</v>
      </c>
      <c r="AY1006" s="273" t="s">
        <v>203</v>
      </c>
    </row>
    <row r="1007" s="13" customFormat="1">
      <c r="A1007" s="13"/>
      <c r="B1007" s="253"/>
      <c r="C1007" s="254"/>
      <c r="D1007" s="233" t="s">
        <v>357</v>
      </c>
      <c r="E1007" s="255" t="s">
        <v>1</v>
      </c>
      <c r="F1007" s="256" t="s">
        <v>1245</v>
      </c>
      <c r="G1007" s="254"/>
      <c r="H1007" s="255" t="s">
        <v>1</v>
      </c>
      <c r="I1007" s="257"/>
      <c r="J1007" s="254"/>
      <c r="K1007" s="254"/>
      <c r="L1007" s="258"/>
      <c r="M1007" s="259"/>
      <c r="N1007" s="260"/>
      <c r="O1007" s="260"/>
      <c r="P1007" s="260"/>
      <c r="Q1007" s="260"/>
      <c r="R1007" s="260"/>
      <c r="S1007" s="260"/>
      <c r="T1007" s="26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2" t="s">
        <v>357</v>
      </c>
      <c r="AU1007" s="262" t="s">
        <v>215</v>
      </c>
      <c r="AV1007" s="13" t="s">
        <v>88</v>
      </c>
      <c r="AW1007" s="13" t="s">
        <v>36</v>
      </c>
      <c r="AX1007" s="13" t="s">
        <v>81</v>
      </c>
      <c r="AY1007" s="262" t="s">
        <v>203</v>
      </c>
    </row>
    <row r="1008" s="14" customFormat="1">
      <c r="A1008" s="14"/>
      <c r="B1008" s="263"/>
      <c r="C1008" s="264"/>
      <c r="D1008" s="233" t="s">
        <v>357</v>
      </c>
      <c r="E1008" s="265" t="s">
        <v>1</v>
      </c>
      <c r="F1008" s="266" t="s">
        <v>1246</v>
      </c>
      <c r="G1008" s="264"/>
      <c r="H1008" s="267">
        <v>62.780000000000001</v>
      </c>
      <c r="I1008" s="268"/>
      <c r="J1008" s="264"/>
      <c r="K1008" s="264"/>
      <c r="L1008" s="269"/>
      <c r="M1008" s="270"/>
      <c r="N1008" s="271"/>
      <c r="O1008" s="271"/>
      <c r="P1008" s="271"/>
      <c r="Q1008" s="271"/>
      <c r="R1008" s="271"/>
      <c r="S1008" s="271"/>
      <c r="T1008" s="27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73" t="s">
        <v>357</v>
      </c>
      <c r="AU1008" s="273" t="s">
        <v>215</v>
      </c>
      <c r="AV1008" s="14" t="s">
        <v>90</v>
      </c>
      <c r="AW1008" s="14" t="s">
        <v>36</v>
      </c>
      <c r="AX1008" s="14" t="s">
        <v>81</v>
      </c>
      <c r="AY1008" s="273" t="s">
        <v>203</v>
      </c>
    </row>
    <row r="1009" s="14" customFormat="1">
      <c r="A1009" s="14"/>
      <c r="B1009" s="263"/>
      <c r="C1009" s="264"/>
      <c r="D1009" s="233" t="s">
        <v>357</v>
      </c>
      <c r="E1009" s="265" t="s">
        <v>1</v>
      </c>
      <c r="F1009" s="266" t="s">
        <v>1247</v>
      </c>
      <c r="G1009" s="264"/>
      <c r="H1009" s="267">
        <v>-1.6000000000000001</v>
      </c>
      <c r="I1009" s="268"/>
      <c r="J1009" s="264"/>
      <c r="K1009" s="264"/>
      <c r="L1009" s="269"/>
      <c r="M1009" s="270"/>
      <c r="N1009" s="271"/>
      <c r="O1009" s="271"/>
      <c r="P1009" s="271"/>
      <c r="Q1009" s="271"/>
      <c r="R1009" s="271"/>
      <c r="S1009" s="271"/>
      <c r="T1009" s="27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73" t="s">
        <v>357</v>
      </c>
      <c r="AU1009" s="273" t="s">
        <v>215</v>
      </c>
      <c r="AV1009" s="14" t="s">
        <v>90</v>
      </c>
      <c r="AW1009" s="14" t="s">
        <v>36</v>
      </c>
      <c r="AX1009" s="14" t="s">
        <v>81</v>
      </c>
      <c r="AY1009" s="273" t="s">
        <v>203</v>
      </c>
    </row>
    <row r="1010" s="14" customFormat="1">
      <c r="A1010" s="14"/>
      <c r="B1010" s="263"/>
      <c r="C1010" s="264"/>
      <c r="D1010" s="233" t="s">
        <v>357</v>
      </c>
      <c r="E1010" s="265" t="s">
        <v>1</v>
      </c>
      <c r="F1010" s="266" t="s">
        <v>1248</v>
      </c>
      <c r="G1010" s="264"/>
      <c r="H1010" s="267">
        <v>-0.98999999999999999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3" t="s">
        <v>357</v>
      </c>
      <c r="AU1010" s="273" t="s">
        <v>215</v>
      </c>
      <c r="AV1010" s="14" t="s">
        <v>90</v>
      </c>
      <c r="AW1010" s="14" t="s">
        <v>36</v>
      </c>
      <c r="AX1010" s="14" t="s">
        <v>81</v>
      </c>
      <c r="AY1010" s="273" t="s">
        <v>203</v>
      </c>
    </row>
    <row r="1011" s="14" customFormat="1">
      <c r="A1011" s="14"/>
      <c r="B1011" s="263"/>
      <c r="C1011" s="264"/>
      <c r="D1011" s="233" t="s">
        <v>357</v>
      </c>
      <c r="E1011" s="265" t="s">
        <v>1</v>
      </c>
      <c r="F1011" s="266" t="s">
        <v>1249</v>
      </c>
      <c r="G1011" s="264"/>
      <c r="H1011" s="267">
        <v>-0.63900000000000001</v>
      </c>
      <c r="I1011" s="268"/>
      <c r="J1011" s="264"/>
      <c r="K1011" s="264"/>
      <c r="L1011" s="269"/>
      <c r="M1011" s="270"/>
      <c r="N1011" s="271"/>
      <c r="O1011" s="271"/>
      <c r="P1011" s="271"/>
      <c r="Q1011" s="271"/>
      <c r="R1011" s="271"/>
      <c r="S1011" s="271"/>
      <c r="T1011" s="27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73" t="s">
        <v>357</v>
      </c>
      <c r="AU1011" s="273" t="s">
        <v>215</v>
      </c>
      <c r="AV1011" s="14" t="s">
        <v>90</v>
      </c>
      <c r="AW1011" s="14" t="s">
        <v>36</v>
      </c>
      <c r="AX1011" s="14" t="s">
        <v>81</v>
      </c>
      <c r="AY1011" s="273" t="s">
        <v>203</v>
      </c>
    </row>
    <row r="1012" s="13" customFormat="1">
      <c r="A1012" s="13"/>
      <c r="B1012" s="253"/>
      <c r="C1012" s="254"/>
      <c r="D1012" s="233" t="s">
        <v>357</v>
      </c>
      <c r="E1012" s="255" t="s">
        <v>1</v>
      </c>
      <c r="F1012" s="256" t="s">
        <v>1250</v>
      </c>
      <c r="G1012" s="254"/>
      <c r="H1012" s="255" t="s">
        <v>1</v>
      </c>
      <c r="I1012" s="257"/>
      <c r="J1012" s="254"/>
      <c r="K1012" s="254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2" t="s">
        <v>357</v>
      </c>
      <c r="AU1012" s="262" t="s">
        <v>215</v>
      </c>
      <c r="AV1012" s="13" t="s">
        <v>88</v>
      </c>
      <c r="AW1012" s="13" t="s">
        <v>36</v>
      </c>
      <c r="AX1012" s="13" t="s">
        <v>81</v>
      </c>
      <c r="AY1012" s="262" t="s">
        <v>203</v>
      </c>
    </row>
    <row r="1013" s="14" customFormat="1">
      <c r="A1013" s="14"/>
      <c r="B1013" s="263"/>
      <c r="C1013" s="264"/>
      <c r="D1013" s="233" t="s">
        <v>357</v>
      </c>
      <c r="E1013" s="265" t="s">
        <v>1</v>
      </c>
      <c r="F1013" s="266" t="s">
        <v>1251</v>
      </c>
      <c r="G1013" s="264"/>
      <c r="H1013" s="267">
        <v>43.07</v>
      </c>
      <c r="I1013" s="268"/>
      <c r="J1013" s="264"/>
      <c r="K1013" s="264"/>
      <c r="L1013" s="269"/>
      <c r="M1013" s="270"/>
      <c r="N1013" s="271"/>
      <c r="O1013" s="271"/>
      <c r="P1013" s="271"/>
      <c r="Q1013" s="271"/>
      <c r="R1013" s="271"/>
      <c r="S1013" s="271"/>
      <c r="T1013" s="27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73" t="s">
        <v>357</v>
      </c>
      <c r="AU1013" s="273" t="s">
        <v>215</v>
      </c>
      <c r="AV1013" s="14" t="s">
        <v>90</v>
      </c>
      <c r="AW1013" s="14" t="s">
        <v>36</v>
      </c>
      <c r="AX1013" s="14" t="s">
        <v>81</v>
      </c>
      <c r="AY1013" s="273" t="s">
        <v>203</v>
      </c>
    </row>
    <row r="1014" s="14" customFormat="1">
      <c r="A1014" s="14"/>
      <c r="B1014" s="263"/>
      <c r="C1014" s="264"/>
      <c r="D1014" s="233" t="s">
        <v>357</v>
      </c>
      <c r="E1014" s="265" t="s">
        <v>1</v>
      </c>
      <c r="F1014" s="266" t="s">
        <v>1252</v>
      </c>
      <c r="G1014" s="264"/>
      <c r="H1014" s="267">
        <v>62.049999999999997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3" t="s">
        <v>357</v>
      </c>
      <c r="AU1014" s="273" t="s">
        <v>215</v>
      </c>
      <c r="AV1014" s="14" t="s">
        <v>90</v>
      </c>
      <c r="AW1014" s="14" t="s">
        <v>36</v>
      </c>
      <c r="AX1014" s="14" t="s">
        <v>81</v>
      </c>
      <c r="AY1014" s="273" t="s">
        <v>203</v>
      </c>
    </row>
    <row r="1015" s="14" customFormat="1">
      <c r="A1015" s="14"/>
      <c r="B1015" s="263"/>
      <c r="C1015" s="264"/>
      <c r="D1015" s="233" t="s">
        <v>357</v>
      </c>
      <c r="E1015" s="265" t="s">
        <v>1</v>
      </c>
      <c r="F1015" s="266" t="s">
        <v>1253</v>
      </c>
      <c r="G1015" s="264"/>
      <c r="H1015" s="267">
        <v>52.268000000000001</v>
      </c>
      <c r="I1015" s="268"/>
      <c r="J1015" s="264"/>
      <c r="K1015" s="264"/>
      <c r="L1015" s="269"/>
      <c r="M1015" s="270"/>
      <c r="N1015" s="271"/>
      <c r="O1015" s="271"/>
      <c r="P1015" s="271"/>
      <c r="Q1015" s="271"/>
      <c r="R1015" s="271"/>
      <c r="S1015" s="271"/>
      <c r="T1015" s="27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73" t="s">
        <v>357</v>
      </c>
      <c r="AU1015" s="273" t="s">
        <v>215</v>
      </c>
      <c r="AV1015" s="14" t="s">
        <v>90</v>
      </c>
      <c r="AW1015" s="14" t="s">
        <v>36</v>
      </c>
      <c r="AX1015" s="14" t="s">
        <v>81</v>
      </c>
      <c r="AY1015" s="273" t="s">
        <v>203</v>
      </c>
    </row>
    <row r="1016" s="14" customFormat="1">
      <c r="A1016" s="14"/>
      <c r="B1016" s="263"/>
      <c r="C1016" s="264"/>
      <c r="D1016" s="233" t="s">
        <v>357</v>
      </c>
      <c r="E1016" s="265" t="s">
        <v>1</v>
      </c>
      <c r="F1016" s="266" t="s">
        <v>1254</v>
      </c>
      <c r="G1016" s="264"/>
      <c r="H1016" s="267">
        <v>-17.609999999999999</v>
      </c>
      <c r="I1016" s="268"/>
      <c r="J1016" s="264"/>
      <c r="K1016" s="264"/>
      <c r="L1016" s="269"/>
      <c r="M1016" s="270"/>
      <c r="N1016" s="271"/>
      <c r="O1016" s="271"/>
      <c r="P1016" s="271"/>
      <c r="Q1016" s="271"/>
      <c r="R1016" s="271"/>
      <c r="S1016" s="271"/>
      <c r="T1016" s="27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73" t="s">
        <v>357</v>
      </c>
      <c r="AU1016" s="273" t="s">
        <v>215</v>
      </c>
      <c r="AV1016" s="14" t="s">
        <v>90</v>
      </c>
      <c r="AW1016" s="14" t="s">
        <v>36</v>
      </c>
      <c r="AX1016" s="14" t="s">
        <v>81</v>
      </c>
      <c r="AY1016" s="273" t="s">
        <v>203</v>
      </c>
    </row>
    <row r="1017" s="14" customFormat="1">
      <c r="A1017" s="14"/>
      <c r="B1017" s="263"/>
      <c r="C1017" s="264"/>
      <c r="D1017" s="233" t="s">
        <v>357</v>
      </c>
      <c r="E1017" s="265" t="s">
        <v>1</v>
      </c>
      <c r="F1017" s="266" t="s">
        <v>1255</v>
      </c>
      <c r="G1017" s="264"/>
      <c r="H1017" s="267">
        <v>0.17799999999999999</v>
      </c>
      <c r="I1017" s="268"/>
      <c r="J1017" s="264"/>
      <c r="K1017" s="264"/>
      <c r="L1017" s="269"/>
      <c r="M1017" s="270"/>
      <c r="N1017" s="271"/>
      <c r="O1017" s="271"/>
      <c r="P1017" s="271"/>
      <c r="Q1017" s="271"/>
      <c r="R1017" s="271"/>
      <c r="S1017" s="271"/>
      <c r="T1017" s="27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73" t="s">
        <v>357</v>
      </c>
      <c r="AU1017" s="273" t="s">
        <v>215</v>
      </c>
      <c r="AV1017" s="14" t="s">
        <v>90</v>
      </c>
      <c r="AW1017" s="14" t="s">
        <v>36</v>
      </c>
      <c r="AX1017" s="14" t="s">
        <v>81</v>
      </c>
      <c r="AY1017" s="273" t="s">
        <v>203</v>
      </c>
    </row>
    <row r="1018" s="13" customFormat="1">
      <c r="A1018" s="13"/>
      <c r="B1018" s="253"/>
      <c r="C1018" s="254"/>
      <c r="D1018" s="233" t="s">
        <v>357</v>
      </c>
      <c r="E1018" s="255" t="s">
        <v>1</v>
      </c>
      <c r="F1018" s="256" t="s">
        <v>1256</v>
      </c>
      <c r="G1018" s="254"/>
      <c r="H1018" s="255" t="s">
        <v>1</v>
      </c>
      <c r="I1018" s="257"/>
      <c r="J1018" s="254"/>
      <c r="K1018" s="254"/>
      <c r="L1018" s="258"/>
      <c r="M1018" s="259"/>
      <c r="N1018" s="260"/>
      <c r="O1018" s="260"/>
      <c r="P1018" s="260"/>
      <c r="Q1018" s="260"/>
      <c r="R1018" s="260"/>
      <c r="S1018" s="260"/>
      <c r="T1018" s="26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2" t="s">
        <v>357</v>
      </c>
      <c r="AU1018" s="262" t="s">
        <v>215</v>
      </c>
      <c r="AV1018" s="13" t="s">
        <v>88</v>
      </c>
      <c r="AW1018" s="13" t="s">
        <v>36</v>
      </c>
      <c r="AX1018" s="13" t="s">
        <v>81</v>
      </c>
      <c r="AY1018" s="262" t="s">
        <v>203</v>
      </c>
    </row>
    <row r="1019" s="14" customFormat="1">
      <c r="A1019" s="14"/>
      <c r="B1019" s="263"/>
      <c r="C1019" s="264"/>
      <c r="D1019" s="233" t="s">
        <v>357</v>
      </c>
      <c r="E1019" s="265" t="s">
        <v>1</v>
      </c>
      <c r="F1019" s="266" t="s">
        <v>1246</v>
      </c>
      <c r="G1019" s="264"/>
      <c r="H1019" s="267">
        <v>62.780000000000001</v>
      </c>
      <c r="I1019" s="268"/>
      <c r="J1019" s="264"/>
      <c r="K1019" s="264"/>
      <c r="L1019" s="269"/>
      <c r="M1019" s="270"/>
      <c r="N1019" s="271"/>
      <c r="O1019" s="271"/>
      <c r="P1019" s="271"/>
      <c r="Q1019" s="271"/>
      <c r="R1019" s="271"/>
      <c r="S1019" s="271"/>
      <c r="T1019" s="27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73" t="s">
        <v>357</v>
      </c>
      <c r="AU1019" s="273" t="s">
        <v>215</v>
      </c>
      <c r="AV1019" s="14" t="s">
        <v>90</v>
      </c>
      <c r="AW1019" s="14" t="s">
        <v>36</v>
      </c>
      <c r="AX1019" s="14" t="s">
        <v>81</v>
      </c>
      <c r="AY1019" s="273" t="s">
        <v>203</v>
      </c>
    </row>
    <row r="1020" s="14" customFormat="1">
      <c r="A1020" s="14"/>
      <c r="B1020" s="263"/>
      <c r="C1020" s="264"/>
      <c r="D1020" s="233" t="s">
        <v>357</v>
      </c>
      <c r="E1020" s="265" t="s">
        <v>1</v>
      </c>
      <c r="F1020" s="266" t="s">
        <v>1248</v>
      </c>
      <c r="G1020" s="264"/>
      <c r="H1020" s="267">
        <v>-0.98999999999999999</v>
      </c>
      <c r="I1020" s="268"/>
      <c r="J1020" s="264"/>
      <c r="K1020" s="264"/>
      <c r="L1020" s="269"/>
      <c r="M1020" s="270"/>
      <c r="N1020" s="271"/>
      <c r="O1020" s="271"/>
      <c r="P1020" s="271"/>
      <c r="Q1020" s="271"/>
      <c r="R1020" s="271"/>
      <c r="S1020" s="271"/>
      <c r="T1020" s="27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73" t="s">
        <v>357</v>
      </c>
      <c r="AU1020" s="273" t="s">
        <v>215</v>
      </c>
      <c r="AV1020" s="14" t="s">
        <v>90</v>
      </c>
      <c r="AW1020" s="14" t="s">
        <v>36</v>
      </c>
      <c r="AX1020" s="14" t="s">
        <v>81</v>
      </c>
      <c r="AY1020" s="273" t="s">
        <v>203</v>
      </c>
    </row>
    <row r="1021" s="14" customFormat="1">
      <c r="A1021" s="14"/>
      <c r="B1021" s="263"/>
      <c r="C1021" s="264"/>
      <c r="D1021" s="233" t="s">
        <v>357</v>
      </c>
      <c r="E1021" s="265" t="s">
        <v>1</v>
      </c>
      <c r="F1021" s="266" t="s">
        <v>1247</v>
      </c>
      <c r="G1021" s="264"/>
      <c r="H1021" s="267">
        <v>-1.6000000000000001</v>
      </c>
      <c r="I1021" s="268"/>
      <c r="J1021" s="264"/>
      <c r="K1021" s="264"/>
      <c r="L1021" s="269"/>
      <c r="M1021" s="270"/>
      <c r="N1021" s="271"/>
      <c r="O1021" s="271"/>
      <c r="P1021" s="271"/>
      <c r="Q1021" s="271"/>
      <c r="R1021" s="271"/>
      <c r="S1021" s="271"/>
      <c r="T1021" s="27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73" t="s">
        <v>357</v>
      </c>
      <c r="AU1021" s="273" t="s">
        <v>215</v>
      </c>
      <c r="AV1021" s="14" t="s">
        <v>90</v>
      </c>
      <c r="AW1021" s="14" t="s">
        <v>36</v>
      </c>
      <c r="AX1021" s="14" t="s">
        <v>81</v>
      </c>
      <c r="AY1021" s="273" t="s">
        <v>203</v>
      </c>
    </row>
    <row r="1022" s="14" customFormat="1">
      <c r="A1022" s="14"/>
      <c r="B1022" s="263"/>
      <c r="C1022" s="264"/>
      <c r="D1022" s="233" t="s">
        <v>357</v>
      </c>
      <c r="E1022" s="265" t="s">
        <v>1</v>
      </c>
      <c r="F1022" s="266" t="s">
        <v>1257</v>
      </c>
      <c r="G1022" s="264"/>
      <c r="H1022" s="267">
        <v>-0.041000000000000002</v>
      </c>
      <c r="I1022" s="268"/>
      <c r="J1022" s="264"/>
      <c r="K1022" s="264"/>
      <c r="L1022" s="269"/>
      <c r="M1022" s="270"/>
      <c r="N1022" s="271"/>
      <c r="O1022" s="271"/>
      <c r="P1022" s="271"/>
      <c r="Q1022" s="271"/>
      <c r="R1022" s="271"/>
      <c r="S1022" s="271"/>
      <c r="T1022" s="27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3" t="s">
        <v>357</v>
      </c>
      <c r="AU1022" s="273" t="s">
        <v>215</v>
      </c>
      <c r="AV1022" s="14" t="s">
        <v>90</v>
      </c>
      <c r="AW1022" s="14" t="s">
        <v>36</v>
      </c>
      <c r="AX1022" s="14" t="s">
        <v>81</v>
      </c>
      <c r="AY1022" s="273" t="s">
        <v>203</v>
      </c>
    </row>
    <row r="1023" s="13" customFormat="1">
      <c r="A1023" s="13"/>
      <c r="B1023" s="253"/>
      <c r="C1023" s="254"/>
      <c r="D1023" s="233" t="s">
        <v>357</v>
      </c>
      <c r="E1023" s="255" t="s">
        <v>1</v>
      </c>
      <c r="F1023" s="256" t="s">
        <v>1258</v>
      </c>
      <c r="G1023" s="254"/>
      <c r="H1023" s="255" t="s">
        <v>1</v>
      </c>
      <c r="I1023" s="257"/>
      <c r="J1023" s="254"/>
      <c r="K1023" s="254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2" t="s">
        <v>357</v>
      </c>
      <c r="AU1023" s="262" t="s">
        <v>215</v>
      </c>
      <c r="AV1023" s="13" t="s">
        <v>88</v>
      </c>
      <c r="AW1023" s="13" t="s">
        <v>36</v>
      </c>
      <c r="AX1023" s="13" t="s">
        <v>81</v>
      </c>
      <c r="AY1023" s="262" t="s">
        <v>203</v>
      </c>
    </row>
    <row r="1024" s="14" customFormat="1">
      <c r="A1024" s="14"/>
      <c r="B1024" s="263"/>
      <c r="C1024" s="264"/>
      <c r="D1024" s="233" t="s">
        <v>357</v>
      </c>
      <c r="E1024" s="265" t="s">
        <v>1</v>
      </c>
      <c r="F1024" s="266" t="s">
        <v>1259</v>
      </c>
      <c r="G1024" s="264"/>
      <c r="H1024" s="267">
        <v>124.465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3" t="s">
        <v>357</v>
      </c>
      <c r="AU1024" s="273" t="s">
        <v>215</v>
      </c>
      <c r="AV1024" s="14" t="s">
        <v>90</v>
      </c>
      <c r="AW1024" s="14" t="s">
        <v>36</v>
      </c>
      <c r="AX1024" s="14" t="s">
        <v>81</v>
      </c>
      <c r="AY1024" s="273" t="s">
        <v>203</v>
      </c>
    </row>
    <row r="1025" s="14" customFormat="1">
      <c r="A1025" s="14"/>
      <c r="B1025" s="263"/>
      <c r="C1025" s="264"/>
      <c r="D1025" s="233" t="s">
        <v>357</v>
      </c>
      <c r="E1025" s="265" t="s">
        <v>1</v>
      </c>
      <c r="F1025" s="266" t="s">
        <v>1248</v>
      </c>
      <c r="G1025" s="264"/>
      <c r="H1025" s="267">
        <v>-0.98999999999999999</v>
      </c>
      <c r="I1025" s="268"/>
      <c r="J1025" s="264"/>
      <c r="K1025" s="264"/>
      <c r="L1025" s="269"/>
      <c r="M1025" s="270"/>
      <c r="N1025" s="271"/>
      <c r="O1025" s="271"/>
      <c r="P1025" s="271"/>
      <c r="Q1025" s="271"/>
      <c r="R1025" s="271"/>
      <c r="S1025" s="271"/>
      <c r="T1025" s="27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3" t="s">
        <v>357</v>
      </c>
      <c r="AU1025" s="273" t="s">
        <v>215</v>
      </c>
      <c r="AV1025" s="14" t="s">
        <v>90</v>
      </c>
      <c r="AW1025" s="14" t="s">
        <v>36</v>
      </c>
      <c r="AX1025" s="14" t="s">
        <v>81</v>
      </c>
      <c r="AY1025" s="273" t="s">
        <v>203</v>
      </c>
    </row>
    <row r="1026" s="14" customFormat="1">
      <c r="A1026" s="14"/>
      <c r="B1026" s="263"/>
      <c r="C1026" s="264"/>
      <c r="D1026" s="233" t="s">
        <v>357</v>
      </c>
      <c r="E1026" s="265" t="s">
        <v>1</v>
      </c>
      <c r="F1026" s="266" t="s">
        <v>1260</v>
      </c>
      <c r="G1026" s="264"/>
      <c r="H1026" s="267">
        <v>-5.7599999999999998</v>
      </c>
      <c r="I1026" s="268"/>
      <c r="J1026" s="264"/>
      <c r="K1026" s="264"/>
      <c r="L1026" s="269"/>
      <c r="M1026" s="270"/>
      <c r="N1026" s="271"/>
      <c r="O1026" s="271"/>
      <c r="P1026" s="271"/>
      <c r="Q1026" s="271"/>
      <c r="R1026" s="271"/>
      <c r="S1026" s="271"/>
      <c r="T1026" s="27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73" t="s">
        <v>357</v>
      </c>
      <c r="AU1026" s="273" t="s">
        <v>215</v>
      </c>
      <c r="AV1026" s="14" t="s">
        <v>90</v>
      </c>
      <c r="AW1026" s="14" t="s">
        <v>36</v>
      </c>
      <c r="AX1026" s="14" t="s">
        <v>81</v>
      </c>
      <c r="AY1026" s="273" t="s">
        <v>203</v>
      </c>
    </row>
    <row r="1027" s="14" customFormat="1">
      <c r="A1027" s="14"/>
      <c r="B1027" s="263"/>
      <c r="C1027" s="264"/>
      <c r="D1027" s="233" t="s">
        <v>357</v>
      </c>
      <c r="E1027" s="265" t="s">
        <v>1</v>
      </c>
      <c r="F1027" s="266" t="s">
        <v>1261</v>
      </c>
      <c r="G1027" s="264"/>
      <c r="H1027" s="267">
        <v>0.088999999999999996</v>
      </c>
      <c r="I1027" s="268"/>
      <c r="J1027" s="264"/>
      <c r="K1027" s="264"/>
      <c r="L1027" s="269"/>
      <c r="M1027" s="270"/>
      <c r="N1027" s="271"/>
      <c r="O1027" s="271"/>
      <c r="P1027" s="271"/>
      <c r="Q1027" s="271"/>
      <c r="R1027" s="271"/>
      <c r="S1027" s="271"/>
      <c r="T1027" s="27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73" t="s">
        <v>357</v>
      </c>
      <c r="AU1027" s="273" t="s">
        <v>215</v>
      </c>
      <c r="AV1027" s="14" t="s">
        <v>90</v>
      </c>
      <c r="AW1027" s="14" t="s">
        <v>36</v>
      </c>
      <c r="AX1027" s="14" t="s">
        <v>81</v>
      </c>
      <c r="AY1027" s="273" t="s">
        <v>203</v>
      </c>
    </row>
    <row r="1028" s="13" customFormat="1">
      <c r="A1028" s="13"/>
      <c r="B1028" s="253"/>
      <c r="C1028" s="254"/>
      <c r="D1028" s="233" t="s">
        <v>357</v>
      </c>
      <c r="E1028" s="255" t="s">
        <v>1</v>
      </c>
      <c r="F1028" s="256" t="s">
        <v>1020</v>
      </c>
      <c r="G1028" s="254"/>
      <c r="H1028" s="255" t="s">
        <v>1</v>
      </c>
      <c r="I1028" s="257"/>
      <c r="J1028" s="254"/>
      <c r="K1028" s="254"/>
      <c r="L1028" s="258"/>
      <c r="M1028" s="259"/>
      <c r="N1028" s="260"/>
      <c r="O1028" s="260"/>
      <c r="P1028" s="260"/>
      <c r="Q1028" s="260"/>
      <c r="R1028" s="260"/>
      <c r="S1028" s="260"/>
      <c r="T1028" s="261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2" t="s">
        <v>357</v>
      </c>
      <c r="AU1028" s="262" t="s">
        <v>215</v>
      </c>
      <c r="AV1028" s="13" t="s">
        <v>88</v>
      </c>
      <c r="AW1028" s="13" t="s">
        <v>36</v>
      </c>
      <c r="AX1028" s="13" t="s">
        <v>81</v>
      </c>
      <c r="AY1028" s="262" t="s">
        <v>203</v>
      </c>
    </row>
    <row r="1029" s="14" customFormat="1">
      <c r="A1029" s="14"/>
      <c r="B1029" s="263"/>
      <c r="C1029" s="264"/>
      <c r="D1029" s="233" t="s">
        <v>357</v>
      </c>
      <c r="E1029" s="265" t="s">
        <v>1</v>
      </c>
      <c r="F1029" s="266" t="s">
        <v>1262</v>
      </c>
      <c r="G1029" s="264"/>
      <c r="H1029" s="267">
        <v>125.487</v>
      </c>
      <c r="I1029" s="268"/>
      <c r="J1029" s="264"/>
      <c r="K1029" s="264"/>
      <c r="L1029" s="269"/>
      <c r="M1029" s="270"/>
      <c r="N1029" s="271"/>
      <c r="O1029" s="271"/>
      <c r="P1029" s="271"/>
      <c r="Q1029" s="271"/>
      <c r="R1029" s="271"/>
      <c r="S1029" s="271"/>
      <c r="T1029" s="27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73" t="s">
        <v>357</v>
      </c>
      <c r="AU1029" s="273" t="s">
        <v>215</v>
      </c>
      <c r="AV1029" s="14" t="s">
        <v>90</v>
      </c>
      <c r="AW1029" s="14" t="s">
        <v>36</v>
      </c>
      <c r="AX1029" s="14" t="s">
        <v>81</v>
      </c>
      <c r="AY1029" s="273" t="s">
        <v>203</v>
      </c>
    </row>
    <row r="1030" s="14" customFormat="1">
      <c r="A1030" s="14"/>
      <c r="B1030" s="263"/>
      <c r="C1030" s="264"/>
      <c r="D1030" s="233" t="s">
        <v>357</v>
      </c>
      <c r="E1030" s="265" t="s">
        <v>1</v>
      </c>
      <c r="F1030" s="266" t="s">
        <v>1247</v>
      </c>
      <c r="G1030" s="264"/>
      <c r="H1030" s="267">
        <v>-1.6000000000000001</v>
      </c>
      <c r="I1030" s="268"/>
      <c r="J1030" s="264"/>
      <c r="K1030" s="264"/>
      <c r="L1030" s="269"/>
      <c r="M1030" s="270"/>
      <c r="N1030" s="271"/>
      <c r="O1030" s="271"/>
      <c r="P1030" s="271"/>
      <c r="Q1030" s="271"/>
      <c r="R1030" s="271"/>
      <c r="S1030" s="271"/>
      <c r="T1030" s="27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73" t="s">
        <v>357</v>
      </c>
      <c r="AU1030" s="273" t="s">
        <v>215</v>
      </c>
      <c r="AV1030" s="14" t="s">
        <v>90</v>
      </c>
      <c r="AW1030" s="14" t="s">
        <v>36</v>
      </c>
      <c r="AX1030" s="14" t="s">
        <v>81</v>
      </c>
      <c r="AY1030" s="273" t="s">
        <v>203</v>
      </c>
    </row>
    <row r="1031" s="14" customFormat="1">
      <c r="A1031" s="14"/>
      <c r="B1031" s="263"/>
      <c r="C1031" s="264"/>
      <c r="D1031" s="233" t="s">
        <v>357</v>
      </c>
      <c r="E1031" s="265" t="s">
        <v>1</v>
      </c>
      <c r="F1031" s="266" t="s">
        <v>1263</v>
      </c>
      <c r="G1031" s="264"/>
      <c r="H1031" s="267">
        <v>-3.6000000000000001</v>
      </c>
      <c r="I1031" s="268"/>
      <c r="J1031" s="264"/>
      <c r="K1031" s="264"/>
      <c r="L1031" s="269"/>
      <c r="M1031" s="270"/>
      <c r="N1031" s="271"/>
      <c r="O1031" s="271"/>
      <c r="P1031" s="271"/>
      <c r="Q1031" s="271"/>
      <c r="R1031" s="271"/>
      <c r="S1031" s="271"/>
      <c r="T1031" s="27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73" t="s">
        <v>357</v>
      </c>
      <c r="AU1031" s="273" t="s">
        <v>215</v>
      </c>
      <c r="AV1031" s="14" t="s">
        <v>90</v>
      </c>
      <c r="AW1031" s="14" t="s">
        <v>36</v>
      </c>
      <c r="AX1031" s="14" t="s">
        <v>81</v>
      </c>
      <c r="AY1031" s="273" t="s">
        <v>203</v>
      </c>
    </row>
    <row r="1032" s="14" customFormat="1">
      <c r="A1032" s="14"/>
      <c r="B1032" s="263"/>
      <c r="C1032" s="264"/>
      <c r="D1032" s="233" t="s">
        <v>357</v>
      </c>
      <c r="E1032" s="265" t="s">
        <v>1</v>
      </c>
      <c r="F1032" s="266" t="s">
        <v>1264</v>
      </c>
      <c r="G1032" s="264"/>
      <c r="H1032" s="267">
        <v>0.021000000000000001</v>
      </c>
      <c r="I1032" s="268"/>
      <c r="J1032" s="264"/>
      <c r="K1032" s="264"/>
      <c r="L1032" s="269"/>
      <c r="M1032" s="270"/>
      <c r="N1032" s="271"/>
      <c r="O1032" s="271"/>
      <c r="P1032" s="271"/>
      <c r="Q1032" s="271"/>
      <c r="R1032" s="271"/>
      <c r="S1032" s="271"/>
      <c r="T1032" s="27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73" t="s">
        <v>357</v>
      </c>
      <c r="AU1032" s="273" t="s">
        <v>215</v>
      </c>
      <c r="AV1032" s="14" t="s">
        <v>90</v>
      </c>
      <c r="AW1032" s="14" t="s">
        <v>36</v>
      </c>
      <c r="AX1032" s="14" t="s">
        <v>81</v>
      </c>
      <c r="AY1032" s="273" t="s">
        <v>203</v>
      </c>
    </row>
    <row r="1033" s="14" customFormat="1">
      <c r="A1033" s="14"/>
      <c r="B1033" s="263"/>
      <c r="C1033" s="264"/>
      <c r="D1033" s="233" t="s">
        <v>357</v>
      </c>
      <c r="E1033" s="265" t="s">
        <v>1</v>
      </c>
      <c r="F1033" s="266" t="s">
        <v>1265</v>
      </c>
      <c r="G1033" s="264"/>
      <c r="H1033" s="267">
        <v>0.35599999999999998</v>
      </c>
      <c r="I1033" s="268"/>
      <c r="J1033" s="264"/>
      <c r="K1033" s="264"/>
      <c r="L1033" s="269"/>
      <c r="M1033" s="270"/>
      <c r="N1033" s="271"/>
      <c r="O1033" s="271"/>
      <c r="P1033" s="271"/>
      <c r="Q1033" s="271"/>
      <c r="R1033" s="271"/>
      <c r="S1033" s="271"/>
      <c r="T1033" s="272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73" t="s">
        <v>357</v>
      </c>
      <c r="AU1033" s="273" t="s">
        <v>215</v>
      </c>
      <c r="AV1033" s="14" t="s">
        <v>90</v>
      </c>
      <c r="AW1033" s="14" t="s">
        <v>36</v>
      </c>
      <c r="AX1033" s="14" t="s">
        <v>81</v>
      </c>
      <c r="AY1033" s="273" t="s">
        <v>203</v>
      </c>
    </row>
    <row r="1034" s="13" customFormat="1">
      <c r="A1034" s="13"/>
      <c r="B1034" s="253"/>
      <c r="C1034" s="254"/>
      <c r="D1034" s="233" t="s">
        <v>357</v>
      </c>
      <c r="E1034" s="255" t="s">
        <v>1</v>
      </c>
      <c r="F1034" s="256" t="s">
        <v>1266</v>
      </c>
      <c r="G1034" s="254"/>
      <c r="H1034" s="255" t="s">
        <v>1</v>
      </c>
      <c r="I1034" s="257"/>
      <c r="J1034" s="254"/>
      <c r="K1034" s="254"/>
      <c r="L1034" s="258"/>
      <c r="M1034" s="259"/>
      <c r="N1034" s="260"/>
      <c r="O1034" s="260"/>
      <c r="P1034" s="260"/>
      <c r="Q1034" s="260"/>
      <c r="R1034" s="260"/>
      <c r="S1034" s="260"/>
      <c r="T1034" s="26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62" t="s">
        <v>357</v>
      </c>
      <c r="AU1034" s="262" t="s">
        <v>215</v>
      </c>
      <c r="AV1034" s="13" t="s">
        <v>88</v>
      </c>
      <c r="AW1034" s="13" t="s">
        <v>36</v>
      </c>
      <c r="AX1034" s="13" t="s">
        <v>81</v>
      </c>
      <c r="AY1034" s="262" t="s">
        <v>203</v>
      </c>
    </row>
    <row r="1035" s="14" customFormat="1">
      <c r="A1035" s="14"/>
      <c r="B1035" s="263"/>
      <c r="C1035" s="264"/>
      <c r="D1035" s="233" t="s">
        <v>357</v>
      </c>
      <c r="E1035" s="265" t="s">
        <v>1</v>
      </c>
      <c r="F1035" s="266" t="s">
        <v>1267</v>
      </c>
      <c r="G1035" s="264"/>
      <c r="H1035" s="267">
        <v>165.309</v>
      </c>
      <c r="I1035" s="268"/>
      <c r="J1035" s="264"/>
      <c r="K1035" s="264"/>
      <c r="L1035" s="269"/>
      <c r="M1035" s="270"/>
      <c r="N1035" s="271"/>
      <c r="O1035" s="271"/>
      <c r="P1035" s="271"/>
      <c r="Q1035" s="271"/>
      <c r="R1035" s="271"/>
      <c r="S1035" s="271"/>
      <c r="T1035" s="27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73" t="s">
        <v>357</v>
      </c>
      <c r="AU1035" s="273" t="s">
        <v>215</v>
      </c>
      <c r="AV1035" s="14" t="s">
        <v>90</v>
      </c>
      <c r="AW1035" s="14" t="s">
        <v>36</v>
      </c>
      <c r="AX1035" s="14" t="s">
        <v>81</v>
      </c>
      <c r="AY1035" s="273" t="s">
        <v>203</v>
      </c>
    </row>
    <row r="1036" s="14" customFormat="1">
      <c r="A1036" s="14"/>
      <c r="B1036" s="263"/>
      <c r="C1036" s="264"/>
      <c r="D1036" s="233" t="s">
        <v>357</v>
      </c>
      <c r="E1036" s="265" t="s">
        <v>1</v>
      </c>
      <c r="F1036" s="266" t="s">
        <v>1247</v>
      </c>
      <c r="G1036" s="264"/>
      <c r="H1036" s="267">
        <v>-1.6000000000000001</v>
      </c>
      <c r="I1036" s="268"/>
      <c r="J1036" s="264"/>
      <c r="K1036" s="264"/>
      <c r="L1036" s="269"/>
      <c r="M1036" s="270"/>
      <c r="N1036" s="271"/>
      <c r="O1036" s="271"/>
      <c r="P1036" s="271"/>
      <c r="Q1036" s="271"/>
      <c r="R1036" s="271"/>
      <c r="S1036" s="271"/>
      <c r="T1036" s="27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73" t="s">
        <v>357</v>
      </c>
      <c r="AU1036" s="273" t="s">
        <v>215</v>
      </c>
      <c r="AV1036" s="14" t="s">
        <v>90</v>
      </c>
      <c r="AW1036" s="14" t="s">
        <v>36</v>
      </c>
      <c r="AX1036" s="14" t="s">
        <v>81</v>
      </c>
      <c r="AY1036" s="273" t="s">
        <v>203</v>
      </c>
    </row>
    <row r="1037" s="14" customFormat="1">
      <c r="A1037" s="14"/>
      <c r="B1037" s="263"/>
      <c r="C1037" s="264"/>
      <c r="D1037" s="233" t="s">
        <v>357</v>
      </c>
      <c r="E1037" s="265" t="s">
        <v>1</v>
      </c>
      <c r="F1037" s="266" t="s">
        <v>1263</v>
      </c>
      <c r="G1037" s="264"/>
      <c r="H1037" s="267">
        <v>-3.6000000000000001</v>
      </c>
      <c r="I1037" s="268"/>
      <c r="J1037" s="264"/>
      <c r="K1037" s="264"/>
      <c r="L1037" s="269"/>
      <c r="M1037" s="270"/>
      <c r="N1037" s="271"/>
      <c r="O1037" s="271"/>
      <c r="P1037" s="271"/>
      <c r="Q1037" s="271"/>
      <c r="R1037" s="271"/>
      <c r="S1037" s="271"/>
      <c r="T1037" s="27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3" t="s">
        <v>357</v>
      </c>
      <c r="AU1037" s="273" t="s">
        <v>215</v>
      </c>
      <c r="AV1037" s="14" t="s">
        <v>90</v>
      </c>
      <c r="AW1037" s="14" t="s">
        <v>36</v>
      </c>
      <c r="AX1037" s="14" t="s">
        <v>81</v>
      </c>
      <c r="AY1037" s="273" t="s">
        <v>203</v>
      </c>
    </row>
    <row r="1038" s="14" customFormat="1">
      <c r="A1038" s="14"/>
      <c r="B1038" s="263"/>
      <c r="C1038" s="264"/>
      <c r="D1038" s="233" t="s">
        <v>357</v>
      </c>
      <c r="E1038" s="265" t="s">
        <v>1</v>
      </c>
      <c r="F1038" s="266" t="s">
        <v>1268</v>
      </c>
      <c r="G1038" s="264"/>
      <c r="H1038" s="267">
        <v>-1.415</v>
      </c>
      <c r="I1038" s="268"/>
      <c r="J1038" s="264"/>
      <c r="K1038" s="264"/>
      <c r="L1038" s="269"/>
      <c r="M1038" s="270"/>
      <c r="N1038" s="271"/>
      <c r="O1038" s="271"/>
      <c r="P1038" s="271"/>
      <c r="Q1038" s="271"/>
      <c r="R1038" s="271"/>
      <c r="S1038" s="271"/>
      <c r="T1038" s="27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73" t="s">
        <v>357</v>
      </c>
      <c r="AU1038" s="273" t="s">
        <v>215</v>
      </c>
      <c r="AV1038" s="14" t="s">
        <v>90</v>
      </c>
      <c r="AW1038" s="14" t="s">
        <v>36</v>
      </c>
      <c r="AX1038" s="14" t="s">
        <v>81</v>
      </c>
      <c r="AY1038" s="273" t="s">
        <v>203</v>
      </c>
    </row>
    <row r="1039" s="14" customFormat="1">
      <c r="A1039" s="14"/>
      <c r="B1039" s="263"/>
      <c r="C1039" s="264"/>
      <c r="D1039" s="233" t="s">
        <v>357</v>
      </c>
      <c r="E1039" s="265" t="s">
        <v>1</v>
      </c>
      <c r="F1039" s="266" t="s">
        <v>1239</v>
      </c>
      <c r="G1039" s="264"/>
      <c r="H1039" s="267">
        <v>-1.0349999999999999</v>
      </c>
      <c r="I1039" s="268"/>
      <c r="J1039" s="264"/>
      <c r="K1039" s="264"/>
      <c r="L1039" s="269"/>
      <c r="M1039" s="270"/>
      <c r="N1039" s="271"/>
      <c r="O1039" s="271"/>
      <c r="P1039" s="271"/>
      <c r="Q1039" s="271"/>
      <c r="R1039" s="271"/>
      <c r="S1039" s="271"/>
      <c r="T1039" s="27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73" t="s">
        <v>357</v>
      </c>
      <c r="AU1039" s="273" t="s">
        <v>215</v>
      </c>
      <c r="AV1039" s="14" t="s">
        <v>90</v>
      </c>
      <c r="AW1039" s="14" t="s">
        <v>36</v>
      </c>
      <c r="AX1039" s="14" t="s">
        <v>81</v>
      </c>
      <c r="AY1039" s="273" t="s">
        <v>203</v>
      </c>
    </row>
    <row r="1040" s="14" customFormat="1">
      <c r="A1040" s="14"/>
      <c r="B1040" s="263"/>
      <c r="C1040" s="264"/>
      <c r="D1040" s="233" t="s">
        <v>357</v>
      </c>
      <c r="E1040" s="265" t="s">
        <v>1</v>
      </c>
      <c r="F1040" s="266" t="s">
        <v>1269</v>
      </c>
      <c r="G1040" s="264"/>
      <c r="H1040" s="267">
        <v>-18</v>
      </c>
      <c r="I1040" s="268"/>
      <c r="J1040" s="264"/>
      <c r="K1040" s="264"/>
      <c r="L1040" s="269"/>
      <c r="M1040" s="270"/>
      <c r="N1040" s="271"/>
      <c r="O1040" s="271"/>
      <c r="P1040" s="271"/>
      <c r="Q1040" s="271"/>
      <c r="R1040" s="271"/>
      <c r="S1040" s="271"/>
      <c r="T1040" s="27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3" t="s">
        <v>357</v>
      </c>
      <c r="AU1040" s="273" t="s">
        <v>215</v>
      </c>
      <c r="AV1040" s="14" t="s">
        <v>90</v>
      </c>
      <c r="AW1040" s="14" t="s">
        <v>36</v>
      </c>
      <c r="AX1040" s="14" t="s">
        <v>81</v>
      </c>
      <c r="AY1040" s="273" t="s">
        <v>203</v>
      </c>
    </row>
    <row r="1041" s="14" customFormat="1">
      <c r="A1041" s="14"/>
      <c r="B1041" s="263"/>
      <c r="C1041" s="264"/>
      <c r="D1041" s="233" t="s">
        <v>357</v>
      </c>
      <c r="E1041" s="265" t="s">
        <v>1</v>
      </c>
      <c r="F1041" s="266" t="s">
        <v>1255</v>
      </c>
      <c r="G1041" s="264"/>
      <c r="H1041" s="267">
        <v>0.17799999999999999</v>
      </c>
      <c r="I1041" s="268"/>
      <c r="J1041" s="264"/>
      <c r="K1041" s="264"/>
      <c r="L1041" s="269"/>
      <c r="M1041" s="270"/>
      <c r="N1041" s="271"/>
      <c r="O1041" s="271"/>
      <c r="P1041" s="271"/>
      <c r="Q1041" s="271"/>
      <c r="R1041" s="271"/>
      <c r="S1041" s="271"/>
      <c r="T1041" s="27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73" t="s">
        <v>357</v>
      </c>
      <c r="AU1041" s="273" t="s">
        <v>215</v>
      </c>
      <c r="AV1041" s="14" t="s">
        <v>90</v>
      </c>
      <c r="AW1041" s="14" t="s">
        <v>36</v>
      </c>
      <c r="AX1041" s="14" t="s">
        <v>81</v>
      </c>
      <c r="AY1041" s="273" t="s">
        <v>203</v>
      </c>
    </row>
    <row r="1042" s="16" customFormat="1">
      <c r="A1042" s="16"/>
      <c r="B1042" s="285"/>
      <c r="C1042" s="286"/>
      <c r="D1042" s="233" t="s">
        <v>357</v>
      </c>
      <c r="E1042" s="287" t="s">
        <v>1</v>
      </c>
      <c r="F1042" s="288" t="s">
        <v>366</v>
      </c>
      <c r="G1042" s="286"/>
      <c r="H1042" s="289">
        <v>1001.492</v>
      </c>
      <c r="I1042" s="290"/>
      <c r="J1042" s="286"/>
      <c r="K1042" s="286"/>
      <c r="L1042" s="291"/>
      <c r="M1042" s="292"/>
      <c r="N1042" s="293"/>
      <c r="O1042" s="293"/>
      <c r="P1042" s="293"/>
      <c r="Q1042" s="293"/>
      <c r="R1042" s="293"/>
      <c r="S1042" s="293"/>
      <c r="T1042" s="294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T1042" s="295" t="s">
        <v>357</v>
      </c>
      <c r="AU1042" s="295" t="s">
        <v>215</v>
      </c>
      <c r="AV1042" s="16" t="s">
        <v>202</v>
      </c>
      <c r="AW1042" s="16" t="s">
        <v>36</v>
      </c>
      <c r="AX1042" s="16" t="s">
        <v>88</v>
      </c>
      <c r="AY1042" s="295" t="s">
        <v>203</v>
      </c>
    </row>
    <row r="1043" s="2" customFormat="1" ht="24.15" customHeight="1">
      <c r="A1043" s="39"/>
      <c r="B1043" s="40"/>
      <c r="C1043" s="220" t="s">
        <v>1270</v>
      </c>
      <c r="D1043" s="220" t="s">
        <v>204</v>
      </c>
      <c r="E1043" s="221" t="s">
        <v>1271</v>
      </c>
      <c r="F1043" s="222" t="s">
        <v>1272</v>
      </c>
      <c r="G1043" s="223" t="s">
        <v>290</v>
      </c>
      <c r="H1043" s="224">
        <v>1001.492</v>
      </c>
      <c r="I1043" s="225"/>
      <c r="J1043" s="226">
        <f>ROUND(I1043*H1043,2)</f>
        <v>0</v>
      </c>
      <c r="K1043" s="222" t="s">
        <v>1</v>
      </c>
      <c r="L1043" s="45"/>
      <c r="M1043" s="227" t="s">
        <v>1</v>
      </c>
      <c r="N1043" s="228" t="s">
        <v>46</v>
      </c>
      <c r="O1043" s="92"/>
      <c r="P1043" s="229">
        <f>O1043*H1043</f>
        <v>0</v>
      </c>
      <c r="Q1043" s="229">
        <v>0.00025999999999999998</v>
      </c>
      <c r="R1043" s="229">
        <f>Q1043*H1043</f>
        <v>0.26038791999999999</v>
      </c>
      <c r="S1043" s="229">
        <v>0</v>
      </c>
      <c r="T1043" s="230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1" t="s">
        <v>202</v>
      </c>
      <c r="AT1043" s="231" t="s">
        <v>204</v>
      </c>
      <c r="AU1043" s="231" t="s">
        <v>215</v>
      </c>
      <c r="AY1043" s="18" t="s">
        <v>203</v>
      </c>
      <c r="BE1043" s="232">
        <f>IF(N1043="základní",J1043,0)</f>
        <v>0</v>
      </c>
      <c r="BF1043" s="232">
        <f>IF(N1043="snížená",J1043,0)</f>
        <v>0</v>
      </c>
      <c r="BG1043" s="232">
        <f>IF(N1043="zákl. přenesená",J1043,0)</f>
        <v>0</v>
      </c>
      <c r="BH1043" s="232">
        <f>IF(N1043="sníž. přenesená",J1043,0)</f>
        <v>0</v>
      </c>
      <c r="BI1043" s="232">
        <f>IF(N1043="nulová",J1043,0)</f>
        <v>0</v>
      </c>
      <c r="BJ1043" s="18" t="s">
        <v>88</v>
      </c>
      <c r="BK1043" s="232">
        <f>ROUND(I1043*H1043,2)</f>
        <v>0</v>
      </c>
      <c r="BL1043" s="18" t="s">
        <v>202</v>
      </c>
      <c r="BM1043" s="231" t="s">
        <v>1273</v>
      </c>
    </row>
    <row r="1044" s="2" customFormat="1" ht="44.25" customHeight="1">
      <c r="A1044" s="39"/>
      <c r="B1044" s="40"/>
      <c r="C1044" s="220" t="s">
        <v>1274</v>
      </c>
      <c r="D1044" s="220" t="s">
        <v>204</v>
      </c>
      <c r="E1044" s="221" t="s">
        <v>1275</v>
      </c>
      <c r="F1044" s="222" t="s">
        <v>1276</v>
      </c>
      <c r="G1044" s="223" t="s">
        <v>290</v>
      </c>
      <c r="H1044" s="224">
        <v>37</v>
      </c>
      <c r="I1044" s="225"/>
      <c r="J1044" s="226">
        <f>ROUND(I1044*H1044,2)</f>
        <v>0</v>
      </c>
      <c r="K1044" s="222" t="s">
        <v>1</v>
      </c>
      <c r="L1044" s="45"/>
      <c r="M1044" s="227" t="s">
        <v>1</v>
      </c>
      <c r="N1044" s="228" t="s">
        <v>46</v>
      </c>
      <c r="O1044" s="92"/>
      <c r="P1044" s="229">
        <f>O1044*H1044</f>
        <v>0</v>
      </c>
      <c r="Q1044" s="229">
        <v>0.0083499999999999998</v>
      </c>
      <c r="R1044" s="229">
        <f>Q1044*H1044</f>
        <v>0.30895</v>
      </c>
      <c r="S1044" s="229">
        <v>0</v>
      </c>
      <c r="T1044" s="230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1" t="s">
        <v>202</v>
      </c>
      <c r="AT1044" s="231" t="s">
        <v>204</v>
      </c>
      <c r="AU1044" s="231" t="s">
        <v>215</v>
      </c>
      <c r="AY1044" s="18" t="s">
        <v>203</v>
      </c>
      <c r="BE1044" s="232">
        <f>IF(N1044="základní",J1044,0)</f>
        <v>0</v>
      </c>
      <c r="BF1044" s="232">
        <f>IF(N1044="snížená",J1044,0)</f>
        <v>0</v>
      </c>
      <c r="BG1044" s="232">
        <f>IF(N1044="zákl. přenesená",J1044,0)</f>
        <v>0</v>
      </c>
      <c r="BH1044" s="232">
        <f>IF(N1044="sníž. přenesená",J1044,0)</f>
        <v>0</v>
      </c>
      <c r="BI1044" s="232">
        <f>IF(N1044="nulová",J1044,0)</f>
        <v>0</v>
      </c>
      <c r="BJ1044" s="18" t="s">
        <v>88</v>
      </c>
      <c r="BK1044" s="232">
        <f>ROUND(I1044*H1044,2)</f>
        <v>0</v>
      </c>
      <c r="BL1044" s="18" t="s">
        <v>202</v>
      </c>
      <c r="BM1044" s="231" t="s">
        <v>1277</v>
      </c>
    </row>
    <row r="1045" s="2" customFormat="1">
      <c r="A1045" s="39"/>
      <c r="B1045" s="40"/>
      <c r="C1045" s="41"/>
      <c r="D1045" s="233" t="s">
        <v>209</v>
      </c>
      <c r="E1045" s="41"/>
      <c r="F1045" s="234" t="s">
        <v>1278</v>
      </c>
      <c r="G1045" s="41"/>
      <c r="H1045" s="41"/>
      <c r="I1045" s="235"/>
      <c r="J1045" s="41"/>
      <c r="K1045" s="41"/>
      <c r="L1045" s="45"/>
      <c r="M1045" s="236"/>
      <c r="N1045" s="237"/>
      <c r="O1045" s="92"/>
      <c r="P1045" s="92"/>
      <c r="Q1045" s="92"/>
      <c r="R1045" s="92"/>
      <c r="S1045" s="92"/>
      <c r="T1045" s="93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T1045" s="18" t="s">
        <v>209</v>
      </c>
      <c r="AU1045" s="18" t="s">
        <v>215</v>
      </c>
    </row>
    <row r="1046" s="13" customFormat="1">
      <c r="A1046" s="13"/>
      <c r="B1046" s="253"/>
      <c r="C1046" s="254"/>
      <c r="D1046" s="233" t="s">
        <v>357</v>
      </c>
      <c r="E1046" s="255" t="s">
        <v>1</v>
      </c>
      <c r="F1046" s="256" t="s">
        <v>1279</v>
      </c>
      <c r="G1046" s="254"/>
      <c r="H1046" s="255" t="s">
        <v>1</v>
      </c>
      <c r="I1046" s="257"/>
      <c r="J1046" s="254"/>
      <c r="K1046" s="254"/>
      <c r="L1046" s="258"/>
      <c r="M1046" s="259"/>
      <c r="N1046" s="260"/>
      <c r="O1046" s="260"/>
      <c r="P1046" s="260"/>
      <c r="Q1046" s="260"/>
      <c r="R1046" s="260"/>
      <c r="S1046" s="260"/>
      <c r="T1046" s="26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62" t="s">
        <v>357</v>
      </c>
      <c r="AU1046" s="262" t="s">
        <v>215</v>
      </c>
      <c r="AV1046" s="13" t="s">
        <v>88</v>
      </c>
      <c r="AW1046" s="13" t="s">
        <v>36</v>
      </c>
      <c r="AX1046" s="13" t="s">
        <v>81</v>
      </c>
      <c r="AY1046" s="262" t="s">
        <v>203</v>
      </c>
    </row>
    <row r="1047" s="14" customFormat="1">
      <c r="A1047" s="14"/>
      <c r="B1047" s="263"/>
      <c r="C1047" s="264"/>
      <c r="D1047" s="233" t="s">
        <v>357</v>
      </c>
      <c r="E1047" s="265" t="s">
        <v>1</v>
      </c>
      <c r="F1047" s="266" t="s">
        <v>1280</v>
      </c>
      <c r="G1047" s="264"/>
      <c r="H1047" s="267">
        <v>37</v>
      </c>
      <c r="I1047" s="268"/>
      <c r="J1047" s="264"/>
      <c r="K1047" s="264"/>
      <c r="L1047" s="269"/>
      <c r="M1047" s="270"/>
      <c r="N1047" s="271"/>
      <c r="O1047" s="271"/>
      <c r="P1047" s="271"/>
      <c r="Q1047" s="271"/>
      <c r="R1047" s="271"/>
      <c r="S1047" s="271"/>
      <c r="T1047" s="27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73" t="s">
        <v>357</v>
      </c>
      <c r="AU1047" s="273" t="s">
        <v>215</v>
      </c>
      <c r="AV1047" s="14" t="s">
        <v>90</v>
      </c>
      <c r="AW1047" s="14" t="s">
        <v>36</v>
      </c>
      <c r="AX1047" s="14" t="s">
        <v>81</v>
      </c>
      <c r="AY1047" s="273" t="s">
        <v>203</v>
      </c>
    </row>
    <row r="1048" s="16" customFormat="1">
      <c r="A1048" s="16"/>
      <c r="B1048" s="285"/>
      <c r="C1048" s="286"/>
      <c r="D1048" s="233" t="s">
        <v>357</v>
      </c>
      <c r="E1048" s="287" t="s">
        <v>1</v>
      </c>
      <c r="F1048" s="288" t="s">
        <v>366</v>
      </c>
      <c r="G1048" s="286"/>
      <c r="H1048" s="289">
        <v>37</v>
      </c>
      <c r="I1048" s="290"/>
      <c r="J1048" s="286"/>
      <c r="K1048" s="286"/>
      <c r="L1048" s="291"/>
      <c r="M1048" s="292"/>
      <c r="N1048" s="293"/>
      <c r="O1048" s="293"/>
      <c r="P1048" s="293"/>
      <c r="Q1048" s="293"/>
      <c r="R1048" s="293"/>
      <c r="S1048" s="293"/>
      <c r="T1048" s="294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95" t="s">
        <v>357</v>
      </c>
      <c r="AU1048" s="295" t="s">
        <v>215</v>
      </c>
      <c r="AV1048" s="16" t="s">
        <v>202</v>
      </c>
      <c r="AW1048" s="16" t="s">
        <v>36</v>
      </c>
      <c r="AX1048" s="16" t="s">
        <v>88</v>
      </c>
      <c r="AY1048" s="295" t="s">
        <v>203</v>
      </c>
    </row>
    <row r="1049" s="2" customFormat="1" ht="24.15" customHeight="1">
      <c r="A1049" s="39"/>
      <c r="B1049" s="40"/>
      <c r="C1049" s="296" t="s">
        <v>1281</v>
      </c>
      <c r="D1049" s="296" t="s">
        <v>553</v>
      </c>
      <c r="E1049" s="297" t="s">
        <v>1282</v>
      </c>
      <c r="F1049" s="298" t="s">
        <v>1283</v>
      </c>
      <c r="G1049" s="299" t="s">
        <v>290</v>
      </c>
      <c r="H1049" s="300">
        <v>38.850000000000001</v>
      </c>
      <c r="I1049" s="301"/>
      <c r="J1049" s="302">
        <f>ROUND(I1049*H1049,2)</f>
        <v>0</v>
      </c>
      <c r="K1049" s="298" t="s">
        <v>352</v>
      </c>
      <c r="L1049" s="303"/>
      <c r="M1049" s="304" t="s">
        <v>1</v>
      </c>
      <c r="N1049" s="305" t="s">
        <v>46</v>
      </c>
      <c r="O1049" s="92"/>
      <c r="P1049" s="229">
        <f>O1049*H1049</f>
        <v>0</v>
      </c>
      <c r="Q1049" s="229">
        <v>0.0011999999999999999</v>
      </c>
      <c r="R1049" s="229">
        <f>Q1049*H1049</f>
        <v>0.046619999999999995</v>
      </c>
      <c r="S1049" s="229">
        <v>0</v>
      </c>
      <c r="T1049" s="230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1" t="s">
        <v>239</v>
      </c>
      <c r="AT1049" s="231" t="s">
        <v>553</v>
      </c>
      <c r="AU1049" s="231" t="s">
        <v>215</v>
      </c>
      <c r="AY1049" s="18" t="s">
        <v>203</v>
      </c>
      <c r="BE1049" s="232">
        <f>IF(N1049="základní",J1049,0)</f>
        <v>0</v>
      </c>
      <c r="BF1049" s="232">
        <f>IF(N1049="snížená",J1049,0)</f>
        <v>0</v>
      </c>
      <c r="BG1049" s="232">
        <f>IF(N1049="zákl. přenesená",J1049,0)</f>
        <v>0</v>
      </c>
      <c r="BH1049" s="232">
        <f>IF(N1049="sníž. přenesená",J1049,0)</f>
        <v>0</v>
      </c>
      <c r="BI1049" s="232">
        <f>IF(N1049="nulová",J1049,0)</f>
        <v>0</v>
      </c>
      <c r="BJ1049" s="18" t="s">
        <v>88</v>
      </c>
      <c r="BK1049" s="232">
        <f>ROUND(I1049*H1049,2)</f>
        <v>0</v>
      </c>
      <c r="BL1049" s="18" t="s">
        <v>202</v>
      </c>
      <c r="BM1049" s="231" t="s">
        <v>1284</v>
      </c>
    </row>
    <row r="1050" s="2" customFormat="1">
      <c r="A1050" s="39"/>
      <c r="B1050" s="40"/>
      <c r="C1050" s="41"/>
      <c r="D1050" s="233" t="s">
        <v>209</v>
      </c>
      <c r="E1050" s="41"/>
      <c r="F1050" s="234" t="s">
        <v>1283</v>
      </c>
      <c r="G1050" s="41"/>
      <c r="H1050" s="41"/>
      <c r="I1050" s="235"/>
      <c r="J1050" s="41"/>
      <c r="K1050" s="41"/>
      <c r="L1050" s="45"/>
      <c r="M1050" s="236"/>
      <c r="N1050" s="237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209</v>
      </c>
      <c r="AU1050" s="18" t="s">
        <v>215</v>
      </c>
    </row>
    <row r="1051" s="14" customFormat="1">
      <c r="A1051" s="14"/>
      <c r="B1051" s="263"/>
      <c r="C1051" s="264"/>
      <c r="D1051" s="233" t="s">
        <v>357</v>
      </c>
      <c r="E1051" s="265" t="s">
        <v>1</v>
      </c>
      <c r="F1051" s="266" t="s">
        <v>1285</v>
      </c>
      <c r="G1051" s="264"/>
      <c r="H1051" s="267">
        <v>38.850000000000001</v>
      </c>
      <c r="I1051" s="268"/>
      <c r="J1051" s="264"/>
      <c r="K1051" s="264"/>
      <c r="L1051" s="269"/>
      <c r="M1051" s="270"/>
      <c r="N1051" s="271"/>
      <c r="O1051" s="271"/>
      <c r="P1051" s="271"/>
      <c r="Q1051" s="271"/>
      <c r="R1051" s="271"/>
      <c r="S1051" s="271"/>
      <c r="T1051" s="27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73" t="s">
        <v>357</v>
      </c>
      <c r="AU1051" s="273" t="s">
        <v>215</v>
      </c>
      <c r="AV1051" s="14" t="s">
        <v>90</v>
      </c>
      <c r="AW1051" s="14" t="s">
        <v>36</v>
      </c>
      <c r="AX1051" s="14" t="s">
        <v>81</v>
      </c>
      <c r="AY1051" s="273" t="s">
        <v>203</v>
      </c>
    </row>
    <row r="1052" s="16" customFormat="1">
      <c r="A1052" s="16"/>
      <c r="B1052" s="285"/>
      <c r="C1052" s="286"/>
      <c r="D1052" s="233" t="s">
        <v>357</v>
      </c>
      <c r="E1052" s="287" t="s">
        <v>1</v>
      </c>
      <c r="F1052" s="288" t="s">
        <v>366</v>
      </c>
      <c r="G1052" s="286"/>
      <c r="H1052" s="289">
        <v>38.850000000000001</v>
      </c>
      <c r="I1052" s="290"/>
      <c r="J1052" s="286"/>
      <c r="K1052" s="286"/>
      <c r="L1052" s="291"/>
      <c r="M1052" s="292"/>
      <c r="N1052" s="293"/>
      <c r="O1052" s="293"/>
      <c r="P1052" s="293"/>
      <c r="Q1052" s="293"/>
      <c r="R1052" s="293"/>
      <c r="S1052" s="293"/>
      <c r="T1052" s="294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T1052" s="295" t="s">
        <v>357</v>
      </c>
      <c r="AU1052" s="295" t="s">
        <v>215</v>
      </c>
      <c r="AV1052" s="16" t="s">
        <v>202</v>
      </c>
      <c r="AW1052" s="16" t="s">
        <v>36</v>
      </c>
      <c r="AX1052" s="16" t="s">
        <v>88</v>
      </c>
      <c r="AY1052" s="295" t="s">
        <v>203</v>
      </c>
    </row>
    <row r="1053" s="2" customFormat="1" ht="37.8" customHeight="1">
      <c r="A1053" s="39"/>
      <c r="B1053" s="40"/>
      <c r="C1053" s="220" t="s">
        <v>1286</v>
      </c>
      <c r="D1053" s="220" t="s">
        <v>204</v>
      </c>
      <c r="E1053" s="221" t="s">
        <v>1287</v>
      </c>
      <c r="F1053" s="222" t="s">
        <v>1288</v>
      </c>
      <c r="G1053" s="223" t="s">
        <v>290</v>
      </c>
      <c r="H1053" s="224">
        <v>1001.492</v>
      </c>
      <c r="I1053" s="225"/>
      <c r="J1053" s="226">
        <f>ROUND(I1053*H1053,2)</f>
        <v>0</v>
      </c>
      <c r="K1053" s="222" t="s">
        <v>352</v>
      </c>
      <c r="L1053" s="45"/>
      <c r="M1053" s="227" t="s">
        <v>1</v>
      </c>
      <c r="N1053" s="228" t="s">
        <v>46</v>
      </c>
      <c r="O1053" s="92"/>
      <c r="P1053" s="229">
        <f>O1053*H1053</f>
        <v>0</v>
      </c>
      <c r="Q1053" s="229">
        <v>0.016279999999999999</v>
      </c>
      <c r="R1053" s="229">
        <f>Q1053*H1053</f>
        <v>16.30428976</v>
      </c>
      <c r="S1053" s="229">
        <v>0</v>
      </c>
      <c r="T1053" s="230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1" t="s">
        <v>202</v>
      </c>
      <c r="AT1053" s="231" t="s">
        <v>204</v>
      </c>
      <c r="AU1053" s="231" t="s">
        <v>215</v>
      </c>
      <c r="AY1053" s="18" t="s">
        <v>203</v>
      </c>
      <c r="BE1053" s="232">
        <f>IF(N1053="základní",J1053,0)</f>
        <v>0</v>
      </c>
      <c r="BF1053" s="232">
        <f>IF(N1053="snížená",J1053,0)</f>
        <v>0</v>
      </c>
      <c r="BG1053" s="232">
        <f>IF(N1053="zákl. přenesená",J1053,0)</f>
        <v>0</v>
      </c>
      <c r="BH1053" s="232">
        <f>IF(N1053="sníž. přenesená",J1053,0)</f>
        <v>0</v>
      </c>
      <c r="BI1053" s="232">
        <f>IF(N1053="nulová",J1053,0)</f>
        <v>0</v>
      </c>
      <c r="BJ1053" s="18" t="s">
        <v>88</v>
      </c>
      <c r="BK1053" s="232">
        <f>ROUND(I1053*H1053,2)</f>
        <v>0</v>
      </c>
      <c r="BL1053" s="18" t="s">
        <v>202</v>
      </c>
      <c r="BM1053" s="231" t="s">
        <v>1289</v>
      </c>
    </row>
    <row r="1054" s="2" customFormat="1">
      <c r="A1054" s="39"/>
      <c r="B1054" s="40"/>
      <c r="C1054" s="41"/>
      <c r="D1054" s="233" t="s">
        <v>209</v>
      </c>
      <c r="E1054" s="41"/>
      <c r="F1054" s="234" t="s">
        <v>1290</v>
      </c>
      <c r="G1054" s="41"/>
      <c r="H1054" s="41"/>
      <c r="I1054" s="235"/>
      <c r="J1054" s="41"/>
      <c r="K1054" s="41"/>
      <c r="L1054" s="45"/>
      <c r="M1054" s="236"/>
      <c r="N1054" s="237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209</v>
      </c>
      <c r="AU1054" s="18" t="s">
        <v>215</v>
      </c>
    </row>
    <row r="1055" s="2" customFormat="1">
      <c r="A1055" s="39"/>
      <c r="B1055" s="40"/>
      <c r="C1055" s="41"/>
      <c r="D1055" s="251" t="s">
        <v>355</v>
      </c>
      <c r="E1055" s="41"/>
      <c r="F1055" s="252" t="s">
        <v>1291</v>
      </c>
      <c r="G1055" s="41"/>
      <c r="H1055" s="41"/>
      <c r="I1055" s="235"/>
      <c r="J1055" s="41"/>
      <c r="K1055" s="41"/>
      <c r="L1055" s="45"/>
      <c r="M1055" s="236"/>
      <c r="N1055" s="237"/>
      <c r="O1055" s="92"/>
      <c r="P1055" s="92"/>
      <c r="Q1055" s="92"/>
      <c r="R1055" s="92"/>
      <c r="S1055" s="92"/>
      <c r="T1055" s="9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355</v>
      </c>
      <c r="AU1055" s="18" t="s">
        <v>215</v>
      </c>
    </row>
    <row r="1056" s="2" customFormat="1" ht="24.15" customHeight="1">
      <c r="A1056" s="39"/>
      <c r="B1056" s="40"/>
      <c r="C1056" s="220" t="s">
        <v>1292</v>
      </c>
      <c r="D1056" s="220" t="s">
        <v>204</v>
      </c>
      <c r="E1056" s="221" t="s">
        <v>1293</v>
      </c>
      <c r="F1056" s="222" t="s">
        <v>1294</v>
      </c>
      <c r="G1056" s="223" t="s">
        <v>290</v>
      </c>
      <c r="H1056" s="224">
        <v>2002.9839999999999</v>
      </c>
      <c r="I1056" s="225"/>
      <c r="J1056" s="226">
        <f>ROUND(I1056*H1056,2)</f>
        <v>0</v>
      </c>
      <c r="K1056" s="222" t="s">
        <v>352</v>
      </c>
      <c r="L1056" s="45"/>
      <c r="M1056" s="227" t="s">
        <v>1</v>
      </c>
      <c r="N1056" s="228" t="s">
        <v>46</v>
      </c>
      <c r="O1056" s="92"/>
      <c r="P1056" s="229">
        <f>O1056*H1056</f>
        <v>0</v>
      </c>
      <c r="Q1056" s="229">
        <v>0.0067999999999999996</v>
      </c>
      <c r="R1056" s="229">
        <f>Q1056*H1056</f>
        <v>13.620291199999999</v>
      </c>
      <c r="S1056" s="229">
        <v>0</v>
      </c>
      <c r="T1056" s="230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1" t="s">
        <v>202</v>
      </c>
      <c r="AT1056" s="231" t="s">
        <v>204</v>
      </c>
      <c r="AU1056" s="231" t="s">
        <v>215</v>
      </c>
      <c r="AY1056" s="18" t="s">
        <v>203</v>
      </c>
      <c r="BE1056" s="232">
        <f>IF(N1056="základní",J1056,0)</f>
        <v>0</v>
      </c>
      <c r="BF1056" s="232">
        <f>IF(N1056="snížená",J1056,0)</f>
        <v>0</v>
      </c>
      <c r="BG1056" s="232">
        <f>IF(N1056="zákl. přenesená",J1056,0)</f>
        <v>0</v>
      </c>
      <c r="BH1056" s="232">
        <f>IF(N1056="sníž. přenesená",J1056,0)</f>
        <v>0</v>
      </c>
      <c r="BI1056" s="232">
        <f>IF(N1056="nulová",J1056,0)</f>
        <v>0</v>
      </c>
      <c r="BJ1056" s="18" t="s">
        <v>88</v>
      </c>
      <c r="BK1056" s="232">
        <f>ROUND(I1056*H1056,2)</f>
        <v>0</v>
      </c>
      <c r="BL1056" s="18" t="s">
        <v>202</v>
      </c>
      <c r="BM1056" s="231" t="s">
        <v>1295</v>
      </c>
    </row>
    <row r="1057" s="2" customFormat="1">
      <c r="A1057" s="39"/>
      <c r="B1057" s="40"/>
      <c r="C1057" s="41"/>
      <c r="D1057" s="233" t="s">
        <v>209</v>
      </c>
      <c r="E1057" s="41"/>
      <c r="F1057" s="234" t="s">
        <v>1296</v>
      </c>
      <c r="G1057" s="41"/>
      <c r="H1057" s="41"/>
      <c r="I1057" s="235"/>
      <c r="J1057" s="41"/>
      <c r="K1057" s="41"/>
      <c r="L1057" s="45"/>
      <c r="M1057" s="236"/>
      <c r="N1057" s="237"/>
      <c r="O1057" s="92"/>
      <c r="P1057" s="92"/>
      <c r="Q1057" s="92"/>
      <c r="R1057" s="92"/>
      <c r="S1057" s="92"/>
      <c r="T1057" s="9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T1057" s="18" t="s">
        <v>209</v>
      </c>
      <c r="AU1057" s="18" t="s">
        <v>215</v>
      </c>
    </row>
    <row r="1058" s="2" customFormat="1">
      <c r="A1058" s="39"/>
      <c r="B1058" s="40"/>
      <c r="C1058" s="41"/>
      <c r="D1058" s="251" t="s">
        <v>355</v>
      </c>
      <c r="E1058" s="41"/>
      <c r="F1058" s="252" t="s">
        <v>1297</v>
      </c>
      <c r="G1058" s="41"/>
      <c r="H1058" s="41"/>
      <c r="I1058" s="235"/>
      <c r="J1058" s="41"/>
      <c r="K1058" s="41"/>
      <c r="L1058" s="45"/>
      <c r="M1058" s="236"/>
      <c r="N1058" s="237"/>
      <c r="O1058" s="92"/>
      <c r="P1058" s="92"/>
      <c r="Q1058" s="92"/>
      <c r="R1058" s="92"/>
      <c r="S1058" s="92"/>
      <c r="T1058" s="9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T1058" s="18" t="s">
        <v>355</v>
      </c>
      <c r="AU1058" s="18" t="s">
        <v>215</v>
      </c>
    </row>
    <row r="1059" s="14" customFormat="1">
      <c r="A1059" s="14"/>
      <c r="B1059" s="263"/>
      <c r="C1059" s="264"/>
      <c r="D1059" s="233" t="s">
        <v>357</v>
      </c>
      <c r="E1059" s="265" t="s">
        <v>1</v>
      </c>
      <c r="F1059" s="266" t="s">
        <v>1298</v>
      </c>
      <c r="G1059" s="264"/>
      <c r="H1059" s="267">
        <v>2002.9839999999999</v>
      </c>
      <c r="I1059" s="268"/>
      <c r="J1059" s="264"/>
      <c r="K1059" s="264"/>
      <c r="L1059" s="269"/>
      <c r="M1059" s="270"/>
      <c r="N1059" s="271"/>
      <c r="O1059" s="271"/>
      <c r="P1059" s="271"/>
      <c r="Q1059" s="271"/>
      <c r="R1059" s="271"/>
      <c r="S1059" s="271"/>
      <c r="T1059" s="27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3" t="s">
        <v>357</v>
      </c>
      <c r="AU1059" s="273" t="s">
        <v>215</v>
      </c>
      <c r="AV1059" s="14" t="s">
        <v>90</v>
      </c>
      <c r="AW1059" s="14" t="s">
        <v>36</v>
      </c>
      <c r="AX1059" s="14" t="s">
        <v>81</v>
      </c>
      <c r="AY1059" s="273" t="s">
        <v>203</v>
      </c>
    </row>
    <row r="1060" s="16" customFormat="1">
      <c r="A1060" s="16"/>
      <c r="B1060" s="285"/>
      <c r="C1060" s="286"/>
      <c r="D1060" s="233" t="s">
        <v>357</v>
      </c>
      <c r="E1060" s="287" t="s">
        <v>1</v>
      </c>
      <c r="F1060" s="288" t="s">
        <v>366</v>
      </c>
      <c r="G1060" s="286"/>
      <c r="H1060" s="289">
        <v>2002.9839999999999</v>
      </c>
      <c r="I1060" s="290"/>
      <c r="J1060" s="286"/>
      <c r="K1060" s="286"/>
      <c r="L1060" s="291"/>
      <c r="M1060" s="292"/>
      <c r="N1060" s="293"/>
      <c r="O1060" s="293"/>
      <c r="P1060" s="293"/>
      <c r="Q1060" s="293"/>
      <c r="R1060" s="293"/>
      <c r="S1060" s="293"/>
      <c r="T1060" s="294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T1060" s="295" t="s">
        <v>357</v>
      </c>
      <c r="AU1060" s="295" t="s">
        <v>215</v>
      </c>
      <c r="AV1060" s="16" t="s">
        <v>202</v>
      </c>
      <c r="AW1060" s="16" t="s">
        <v>36</v>
      </c>
      <c r="AX1060" s="16" t="s">
        <v>88</v>
      </c>
      <c r="AY1060" s="295" t="s">
        <v>203</v>
      </c>
    </row>
    <row r="1061" s="2" customFormat="1" ht="24.15" customHeight="1">
      <c r="A1061" s="39"/>
      <c r="B1061" s="40"/>
      <c r="C1061" s="220" t="s">
        <v>1299</v>
      </c>
      <c r="D1061" s="220" t="s">
        <v>204</v>
      </c>
      <c r="E1061" s="221" t="s">
        <v>1300</v>
      </c>
      <c r="F1061" s="222" t="s">
        <v>1301</v>
      </c>
      <c r="G1061" s="223" t="s">
        <v>290</v>
      </c>
      <c r="H1061" s="224">
        <v>300.44799999999998</v>
      </c>
      <c r="I1061" s="225"/>
      <c r="J1061" s="226">
        <f>ROUND(I1061*H1061,2)</f>
        <v>0</v>
      </c>
      <c r="K1061" s="222" t="s">
        <v>352</v>
      </c>
      <c r="L1061" s="45"/>
      <c r="M1061" s="227" t="s">
        <v>1</v>
      </c>
      <c r="N1061" s="228" t="s">
        <v>46</v>
      </c>
      <c r="O1061" s="92"/>
      <c r="P1061" s="229">
        <f>O1061*H1061</f>
        <v>0</v>
      </c>
      <c r="Q1061" s="229">
        <v>0.0043800000000000002</v>
      </c>
      <c r="R1061" s="229">
        <f>Q1061*H1061</f>
        <v>1.31596224</v>
      </c>
      <c r="S1061" s="229">
        <v>0</v>
      </c>
      <c r="T1061" s="230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1" t="s">
        <v>202</v>
      </c>
      <c r="AT1061" s="231" t="s">
        <v>204</v>
      </c>
      <c r="AU1061" s="231" t="s">
        <v>215</v>
      </c>
      <c r="AY1061" s="18" t="s">
        <v>203</v>
      </c>
      <c r="BE1061" s="232">
        <f>IF(N1061="základní",J1061,0)</f>
        <v>0</v>
      </c>
      <c r="BF1061" s="232">
        <f>IF(N1061="snížená",J1061,0)</f>
        <v>0</v>
      </c>
      <c r="BG1061" s="232">
        <f>IF(N1061="zákl. přenesená",J1061,0)</f>
        <v>0</v>
      </c>
      <c r="BH1061" s="232">
        <f>IF(N1061="sníž. přenesená",J1061,0)</f>
        <v>0</v>
      </c>
      <c r="BI1061" s="232">
        <f>IF(N1061="nulová",J1061,0)</f>
        <v>0</v>
      </c>
      <c r="BJ1061" s="18" t="s">
        <v>88</v>
      </c>
      <c r="BK1061" s="232">
        <f>ROUND(I1061*H1061,2)</f>
        <v>0</v>
      </c>
      <c r="BL1061" s="18" t="s">
        <v>202</v>
      </c>
      <c r="BM1061" s="231" t="s">
        <v>1302</v>
      </c>
    </row>
    <row r="1062" s="2" customFormat="1">
      <c r="A1062" s="39"/>
      <c r="B1062" s="40"/>
      <c r="C1062" s="41"/>
      <c r="D1062" s="233" t="s">
        <v>209</v>
      </c>
      <c r="E1062" s="41"/>
      <c r="F1062" s="234" t="s">
        <v>1303</v>
      </c>
      <c r="G1062" s="41"/>
      <c r="H1062" s="41"/>
      <c r="I1062" s="235"/>
      <c r="J1062" s="41"/>
      <c r="K1062" s="41"/>
      <c r="L1062" s="45"/>
      <c r="M1062" s="236"/>
      <c r="N1062" s="237"/>
      <c r="O1062" s="92"/>
      <c r="P1062" s="92"/>
      <c r="Q1062" s="92"/>
      <c r="R1062" s="92"/>
      <c r="S1062" s="92"/>
      <c r="T1062" s="93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T1062" s="18" t="s">
        <v>209</v>
      </c>
      <c r="AU1062" s="18" t="s">
        <v>215</v>
      </c>
    </row>
    <row r="1063" s="2" customFormat="1">
      <c r="A1063" s="39"/>
      <c r="B1063" s="40"/>
      <c r="C1063" s="41"/>
      <c r="D1063" s="251" t="s">
        <v>355</v>
      </c>
      <c r="E1063" s="41"/>
      <c r="F1063" s="252" t="s">
        <v>1304</v>
      </c>
      <c r="G1063" s="41"/>
      <c r="H1063" s="41"/>
      <c r="I1063" s="235"/>
      <c r="J1063" s="41"/>
      <c r="K1063" s="41"/>
      <c r="L1063" s="45"/>
      <c r="M1063" s="236"/>
      <c r="N1063" s="237"/>
      <c r="O1063" s="92"/>
      <c r="P1063" s="92"/>
      <c r="Q1063" s="92"/>
      <c r="R1063" s="92"/>
      <c r="S1063" s="92"/>
      <c r="T1063" s="9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T1063" s="18" t="s">
        <v>355</v>
      </c>
      <c r="AU1063" s="18" t="s">
        <v>215</v>
      </c>
    </row>
    <row r="1064" s="13" customFormat="1">
      <c r="A1064" s="13"/>
      <c r="B1064" s="253"/>
      <c r="C1064" s="254"/>
      <c r="D1064" s="233" t="s">
        <v>357</v>
      </c>
      <c r="E1064" s="255" t="s">
        <v>1</v>
      </c>
      <c r="F1064" s="256" t="s">
        <v>1305</v>
      </c>
      <c r="G1064" s="254"/>
      <c r="H1064" s="255" t="s">
        <v>1</v>
      </c>
      <c r="I1064" s="257"/>
      <c r="J1064" s="254"/>
      <c r="K1064" s="254"/>
      <c r="L1064" s="258"/>
      <c r="M1064" s="259"/>
      <c r="N1064" s="260"/>
      <c r="O1064" s="260"/>
      <c r="P1064" s="260"/>
      <c r="Q1064" s="260"/>
      <c r="R1064" s="260"/>
      <c r="S1064" s="260"/>
      <c r="T1064" s="261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62" t="s">
        <v>357</v>
      </c>
      <c r="AU1064" s="262" t="s">
        <v>215</v>
      </c>
      <c r="AV1064" s="13" t="s">
        <v>88</v>
      </c>
      <c r="AW1064" s="13" t="s">
        <v>36</v>
      </c>
      <c r="AX1064" s="13" t="s">
        <v>81</v>
      </c>
      <c r="AY1064" s="262" t="s">
        <v>203</v>
      </c>
    </row>
    <row r="1065" s="14" customFormat="1">
      <c r="A1065" s="14"/>
      <c r="B1065" s="263"/>
      <c r="C1065" s="264"/>
      <c r="D1065" s="233" t="s">
        <v>357</v>
      </c>
      <c r="E1065" s="265" t="s">
        <v>1</v>
      </c>
      <c r="F1065" s="266" t="s">
        <v>1306</v>
      </c>
      <c r="G1065" s="264"/>
      <c r="H1065" s="267">
        <v>300.44799999999998</v>
      </c>
      <c r="I1065" s="268"/>
      <c r="J1065" s="264"/>
      <c r="K1065" s="264"/>
      <c r="L1065" s="269"/>
      <c r="M1065" s="270"/>
      <c r="N1065" s="271"/>
      <c r="O1065" s="271"/>
      <c r="P1065" s="271"/>
      <c r="Q1065" s="271"/>
      <c r="R1065" s="271"/>
      <c r="S1065" s="271"/>
      <c r="T1065" s="27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73" t="s">
        <v>357</v>
      </c>
      <c r="AU1065" s="273" t="s">
        <v>215</v>
      </c>
      <c r="AV1065" s="14" t="s">
        <v>90</v>
      </c>
      <c r="AW1065" s="14" t="s">
        <v>36</v>
      </c>
      <c r="AX1065" s="14" t="s">
        <v>81</v>
      </c>
      <c r="AY1065" s="273" t="s">
        <v>203</v>
      </c>
    </row>
    <row r="1066" s="16" customFormat="1">
      <c r="A1066" s="16"/>
      <c r="B1066" s="285"/>
      <c r="C1066" s="286"/>
      <c r="D1066" s="233" t="s">
        <v>357</v>
      </c>
      <c r="E1066" s="287" t="s">
        <v>1</v>
      </c>
      <c r="F1066" s="288" t="s">
        <v>366</v>
      </c>
      <c r="G1066" s="286"/>
      <c r="H1066" s="289">
        <v>300.44799999999998</v>
      </c>
      <c r="I1066" s="290"/>
      <c r="J1066" s="286"/>
      <c r="K1066" s="286"/>
      <c r="L1066" s="291"/>
      <c r="M1066" s="292"/>
      <c r="N1066" s="293"/>
      <c r="O1066" s="293"/>
      <c r="P1066" s="293"/>
      <c r="Q1066" s="293"/>
      <c r="R1066" s="293"/>
      <c r="S1066" s="293"/>
      <c r="T1066" s="294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T1066" s="295" t="s">
        <v>357</v>
      </c>
      <c r="AU1066" s="295" t="s">
        <v>215</v>
      </c>
      <c r="AV1066" s="16" t="s">
        <v>202</v>
      </c>
      <c r="AW1066" s="16" t="s">
        <v>36</v>
      </c>
      <c r="AX1066" s="16" t="s">
        <v>88</v>
      </c>
      <c r="AY1066" s="295" t="s">
        <v>203</v>
      </c>
    </row>
    <row r="1067" s="2" customFormat="1" ht="24.15" customHeight="1">
      <c r="A1067" s="39"/>
      <c r="B1067" s="40"/>
      <c r="C1067" s="220" t="s">
        <v>1307</v>
      </c>
      <c r="D1067" s="220" t="s">
        <v>204</v>
      </c>
      <c r="E1067" s="221" t="s">
        <v>1308</v>
      </c>
      <c r="F1067" s="222" t="s">
        <v>1309</v>
      </c>
      <c r="G1067" s="223" t="s">
        <v>415</v>
      </c>
      <c r="H1067" s="224">
        <v>71.640000000000001</v>
      </c>
      <c r="I1067" s="225"/>
      <c r="J1067" s="226">
        <f>ROUND(I1067*H1067,2)</f>
        <v>0</v>
      </c>
      <c r="K1067" s="222" t="s">
        <v>352</v>
      </c>
      <c r="L1067" s="45"/>
      <c r="M1067" s="227" t="s">
        <v>1</v>
      </c>
      <c r="N1067" s="228" t="s">
        <v>46</v>
      </c>
      <c r="O1067" s="92"/>
      <c r="P1067" s="229">
        <f>O1067*H1067</f>
        <v>0</v>
      </c>
      <c r="Q1067" s="229">
        <v>0</v>
      </c>
      <c r="R1067" s="229">
        <f>Q1067*H1067</f>
        <v>0</v>
      </c>
      <c r="S1067" s="229">
        <v>0</v>
      </c>
      <c r="T1067" s="230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31" t="s">
        <v>202</v>
      </c>
      <c r="AT1067" s="231" t="s">
        <v>204</v>
      </c>
      <c r="AU1067" s="231" t="s">
        <v>215</v>
      </c>
      <c r="AY1067" s="18" t="s">
        <v>203</v>
      </c>
      <c r="BE1067" s="232">
        <f>IF(N1067="základní",J1067,0)</f>
        <v>0</v>
      </c>
      <c r="BF1067" s="232">
        <f>IF(N1067="snížená",J1067,0)</f>
        <v>0</v>
      </c>
      <c r="BG1067" s="232">
        <f>IF(N1067="zákl. přenesená",J1067,0)</f>
        <v>0</v>
      </c>
      <c r="BH1067" s="232">
        <f>IF(N1067="sníž. přenesená",J1067,0)</f>
        <v>0</v>
      </c>
      <c r="BI1067" s="232">
        <f>IF(N1067="nulová",J1067,0)</f>
        <v>0</v>
      </c>
      <c r="BJ1067" s="18" t="s">
        <v>88</v>
      </c>
      <c r="BK1067" s="232">
        <f>ROUND(I1067*H1067,2)</f>
        <v>0</v>
      </c>
      <c r="BL1067" s="18" t="s">
        <v>202</v>
      </c>
      <c r="BM1067" s="231" t="s">
        <v>1310</v>
      </c>
    </row>
    <row r="1068" s="2" customFormat="1">
      <c r="A1068" s="39"/>
      <c r="B1068" s="40"/>
      <c r="C1068" s="41"/>
      <c r="D1068" s="233" t="s">
        <v>209</v>
      </c>
      <c r="E1068" s="41"/>
      <c r="F1068" s="234" t="s">
        <v>1311</v>
      </c>
      <c r="G1068" s="41"/>
      <c r="H1068" s="41"/>
      <c r="I1068" s="235"/>
      <c r="J1068" s="41"/>
      <c r="K1068" s="41"/>
      <c r="L1068" s="45"/>
      <c r="M1068" s="236"/>
      <c r="N1068" s="237"/>
      <c r="O1068" s="92"/>
      <c r="P1068" s="92"/>
      <c r="Q1068" s="92"/>
      <c r="R1068" s="92"/>
      <c r="S1068" s="92"/>
      <c r="T1068" s="93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209</v>
      </c>
      <c r="AU1068" s="18" t="s">
        <v>215</v>
      </c>
    </row>
    <row r="1069" s="2" customFormat="1">
      <c r="A1069" s="39"/>
      <c r="B1069" s="40"/>
      <c r="C1069" s="41"/>
      <c r="D1069" s="251" t="s">
        <v>355</v>
      </c>
      <c r="E1069" s="41"/>
      <c r="F1069" s="252" t="s">
        <v>1312</v>
      </c>
      <c r="G1069" s="41"/>
      <c r="H1069" s="41"/>
      <c r="I1069" s="235"/>
      <c r="J1069" s="41"/>
      <c r="K1069" s="41"/>
      <c r="L1069" s="45"/>
      <c r="M1069" s="236"/>
      <c r="N1069" s="237"/>
      <c r="O1069" s="92"/>
      <c r="P1069" s="92"/>
      <c r="Q1069" s="92"/>
      <c r="R1069" s="92"/>
      <c r="S1069" s="92"/>
      <c r="T1069" s="93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T1069" s="18" t="s">
        <v>355</v>
      </c>
      <c r="AU1069" s="18" t="s">
        <v>215</v>
      </c>
    </row>
    <row r="1070" s="13" customFormat="1">
      <c r="A1070" s="13"/>
      <c r="B1070" s="253"/>
      <c r="C1070" s="254"/>
      <c r="D1070" s="233" t="s">
        <v>357</v>
      </c>
      <c r="E1070" s="255" t="s">
        <v>1</v>
      </c>
      <c r="F1070" s="256" t="s">
        <v>1313</v>
      </c>
      <c r="G1070" s="254"/>
      <c r="H1070" s="255" t="s">
        <v>1</v>
      </c>
      <c r="I1070" s="257"/>
      <c r="J1070" s="254"/>
      <c r="K1070" s="254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2" t="s">
        <v>357</v>
      </c>
      <c r="AU1070" s="262" t="s">
        <v>215</v>
      </c>
      <c r="AV1070" s="13" t="s">
        <v>88</v>
      </c>
      <c r="AW1070" s="13" t="s">
        <v>36</v>
      </c>
      <c r="AX1070" s="13" t="s">
        <v>81</v>
      </c>
      <c r="AY1070" s="262" t="s">
        <v>203</v>
      </c>
    </row>
    <row r="1071" s="14" customFormat="1">
      <c r="A1071" s="14"/>
      <c r="B1071" s="263"/>
      <c r="C1071" s="264"/>
      <c r="D1071" s="233" t="s">
        <v>357</v>
      </c>
      <c r="E1071" s="265" t="s">
        <v>1</v>
      </c>
      <c r="F1071" s="266" t="s">
        <v>1314</v>
      </c>
      <c r="G1071" s="264"/>
      <c r="H1071" s="267">
        <v>24.84</v>
      </c>
      <c r="I1071" s="268"/>
      <c r="J1071" s="264"/>
      <c r="K1071" s="264"/>
      <c r="L1071" s="269"/>
      <c r="M1071" s="270"/>
      <c r="N1071" s="271"/>
      <c r="O1071" s="271"/>
      <c r="P1071" s="271"/>
      <c r="Q1071" s="271"/>
      <c r="R1071" s="271"/>
      <c r="S1071" s="271"/>
      <c r="T1071" s="27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73" t="s">
        <v>357</v>
      </c>
      <c r="AU1071" s="273" t="s">
        <v>215</v>
      </c>
      <c r="AV1071" s="14" t="s">
        <v>90</v>
      </c>
      <c r="AW1071" s="14" t="s">
        <v>36</v>
      </c>
      <c r="AX1071" s="14" t="s">
        <v>81</v>
      </c>
      <c r="AY1071" s="273" t="s">
        <v>203</v>
      </c>
    </row>
    <row r="1072" s="14" customFormat="1">
      <c r="A1072" s="14"/>
      <c r="B1072" s="263"/>
      <c r="C1072" s="264"/>
      <c r="D1072" s="233" t="s">
        <v>357</v>
      </c>
      <c r="E1072" s="265" t="s">
        <v>1</v>
      </c>
      <c r="F1072" s="266" t="s">
        <v>1315</v>
      </c>
      <c r="G1072" s="264"/>
      <c r="H1072" s="267">
        <v>23.75</v>
      </c>
      <c r="I1072" s="268"/>
      <c r="J1072" s="264"/>
      <c r="K1072" s="264"/>
      <c r="L1072" s="269"/>
      <c r="M1072" s="270"/>
      <c r="N1072" s="271"/>
      <c r="O1072" s="271"/>
      <c r="P1072" s="271"/>
      <c r="Q1072" s="271"/>
      <c r="R1072" s="271"/>
      <c r="S1072" s="271"/>
      <c r="T1072" s="27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73" t="s">
        <v>357</v>
      </c>
      <c r="AU1072" s="273" t="s">
        <v>215</v>
      </c>
      <c r="AV1072" s="14" t="s">
        <v>90</v>
      </c>
      <c r="AW1072" s="14" t="s">
        <v>36</v>
      </c>
      <c r="AX1072" s="14" t="s">
        <v>81</v>
      </c>
      <c r="AY1072" s="273" t="s">
        <v>203</v>
      </c>
    </row>
    <row r="1073" s="14" customFormat="1">
      <c r="A1073" s="14"/>
      <c r="B1073" s="263"/>
      <c r="C1073" s="264"/>
      <c r="D1073" s="233" t="s">
        <v>357</v>
      </c>
      <c r="E1073" s="265" t="s">
        <v>1</v>
      </c>
      <c r="F1073" s="266" t="s">
        <v>1316</v>
      </c>
      <c r="G1073" s="264"/>
      <c r="H1073" s="267">
        <v>4.75</v>
      </c>
      <c r="I1073" s="268"/>
      <c r="J1073" s="264"/>
      <c r="K1073" s="264"/>
      <c r="L1073" s="269"/>
      <c r="M1073" s="270"/>
      <c r="N1073" s="271"/>
      <c r="O1073" s="271"/>
      <c r="P1073" s="271"/>
      <c r="Q1073" s="271"/>
      <c r="R1073" s="271"/>
      <c r="S1073" s="271"/>
      <c r="T1073" s="27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73" t="s">
        <v>357</v>
      </c>
      <c r="AU1073" s="273" t="s">
        <v>215</v>
      </c>
      <c r="AV1073" s="14" t="s">
        <v>90</v>
      </c>
      <c r="AW1073" s="14" t="s">
        <v>36</v>
      </c>
      <c r="AX1073" s="14" t="s">
        <v>81</v>
      </c>
      <c r="AY1073" s="273" t="s">
        <v>203</v>
      </c>
    </row>
    <row r="1074" s="14" customFormat="1">
      <c r="A1074" s="14"/>
      <c r="B1074" s="263"/>
      <c r="C1074" s="264"/>
      <c r="D1074" s="233" t="s">
        <v>357</v>
      </c>
      <c r="E1074" s="265" t="s">
        <v>1</v>
      </c>
      <c r="F1074" s="266" t="s">
        <v>1317</v>
      </c>
      <c r="G1074" s="264"/>
      <c r="H1074" s="267">
        <v>6.0199999999999996</v>
      </c>
      <c r="I1074" s="268"/>
      <c r="J1074" s="264"/>
      <c r="K1074" s="264"/>
      <c r="L1074" s="269"/>
      <c r="M1074" s="270"/>
      <c r="N1074" s="271"/>
      <c r="O1074" s="271"/>
      <c r="P1074" s="271"/>
      <c r="Q1074" s="271"/>
      <c r="R1074" s="271"/>
      <c r="S1074" s="271"/>
      <c r="T1074" s="272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73" t="s">
        <v>357</v>
      </c>
      <c r="AU1074" s="273" t="s">
        <v>215</v>
      </c>
      <c r="AV1074" s="14" t="s">
        <v>90</v>
      </c>
      <c r="AW1074" s="14" t="s">
        <v>36</v>
      </c>
      <c r="AX1074" s="14" t="s">
        <v>81</v>
      </c>
      <c r="AY1074" s="273" t="s">
        <v>203</v>
      </c>
    </row>
    <row r="1075" s="14" customFormat="1">
      <c r="A1075" s="14"/>
      <c r="B1075" s="263"/>
      <c r="C1075" s="264"/>
      <c r="D1075" s="233" t="s">
        <v>357</v>
      </c>
      <c r="E1075" s="265" t="s">
        <v>1</v>
      </c>
      <c r="F1075" s="266" t="s">
        <v>828</v>
      </c>
      <c r="G1075" s="264"/>
      <c r="H1075" s="267">
        <v>7.04</v>
      </c>
      <c r="I1075" s="268"/>
      <c r="J1075" s="264"/>
      <c r="K1075" s="264"/>
      <c r="L1075" s="269"/>
      <c r="M1075" s="270"/>
      <c r="N1075" s="271"/>
      <c r="O1075" s="271"/>
      <c r="P1075" s="271"/>
      <c r="Q1075" s="271"/>
      <c r="R1075" s="271"/>
      <c r="S1075" s="271"/>
      <c r="T1075" s="27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73" t="s">
        <v>357</v>
      </c>
      <c r="AU1075" s="273" t="s">
        <v>215</v>
      </c>
      <c r="AV1075" s="14" t="s">
        <v>90</v>
      </c>
      <c r="AW1075" s="14" t="s">
        <v>36</v>
      </c>
      <c r="AX1075" s="14" t="s">
        <v>81</v>
      </c>
      <c r="AY1075" s="273" t="s">
        <v>203</v>
      </c>
    </row>
    <row r="1076" s="14" customFormat="1">
      <c r="A1076" s="14"/>
      <c r="B1076" s="263"/>
      <c r="C1076" s="264"/>
      <c r="D1076" s="233" t="s">
        <v>357</v>
      </c>
      <c r="E1076" s="265" t="s">
        <v>1</v>
      </c>
      <c r="F1076" s="266" t="s">
        <v>1318</v>
      </c>
      <c r="G1076" s="264"/>
      <c r="H1076" s="267">
        <v>5.2400000000000002</v>
      </c>
      <c r="I1076" s="268"/>
      <c r="J1076" s="264"/>
      <c r="K1076" s="264"/>
      <c r="L1076" s="269"/>
      <c r="M1076" s="270"/>
      <c r="N1076" s="271"/>
      <c r="O1076" s="271"/>
      <c r="P1076" s="271"/>
      <c r="Q1076" s="271"/>
      <c r="R1076" s="271"/>
      <c r="S1076" s="271"/>
      <c r="T1076" s="27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73" t="s">
        <v>357</v>
      </c>
      <c r="AU1076" s="273" t="s">
        <v>215</v>
      </c>
      <c r="AV1076" s="14" t="s">
        <v>90</v>
      </c>
      <c r="AW1076" s="14" t="s">
        <v>36</v>
      </c>
      <c r="AX1076" s="14" t="s">
        <v>81</v>
      </c>
      <c r="AY1076" s="273" t="s">
        <v>203</v>
      </c>
    </row>
    <row r="1077" s="16" customFormat="1">
      <c r="A1077" s="16"/>
      <c r="B1077" s="285"/>
      <c r="C1077" s="286"/>
      <c r="D1077" s="233" t="s">
        <v>357</v>
      </c>
      <c r="E1077" s="287" t="s">
        <v>1</v>
      </c>
      <c r="F1077" s="288" t="s">
        <v>366</v>
      </c>
      <c r="G1077" s="286"/>
      <c r="H1077" s="289">
        <v>71.640000000000001</v>
      </c>
      <c r="I1077" s="290"/>
      <c r="J1077" s="286"/>
      <c r="K1077" s="286"/>
      <c r="L1077" s="291"/>
      <c r="M1077" s="292"/>
      <c r="N1077" s="293"/>
      <c r="O1077" s="293"/>
      <c r="P1077" s="293"/>
      <c r="Q1077" s="293"/>
      <c r="R1077" s="293"/>
      <c r="S1077" s="293"/>
      <c r="T1077" s="294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T1077" s="295" t="s">
        <v>357</v>
      </c>
      <c r="AU1077" s="295" t="s">
        <v>215</v>
      </c>
      <c r="AV1077" s="16" t="s">
        <v>202</v>
      </c>
      <c r="AW1077" s="16" t="s">
        <v>36</v>
      </c>
      <c r="AX1077" s="16" t="s">
        <v>88</v>
      </c>
      <c r="AY1077" s="295" t="s">
        <v>203</v>
      </c>
    </row>
    <row r="1078" s="2" customFormat="1" ht="24.15" customHeight="1">
      <c r="A1078" s="39"/>
      <c r="B1078" s="40"/>
      <c r="C1078" s="296" t="s">
        <v>1319</v>
      </c>
      <c r="D1078" s="296" t="s">
        <v>553</v>
      </c>
      <c r="E1078" s="297" t="s">
        <v>1320</v>
      </c>
      <c r="F1078" s="298" t="s">
        <v>1321</v>
      </c>
      <c r="G1078" s="299" t="s">
        <v>415</v>
      </c>
      <c r="H1078" s="300">
        <v>75.221999999999994</v>
      </c>
      <c r="I1078" s="301"/>
      <c r="J1078" s="302">
        <f>ROUND(I1078*H1078,2)</f>
        <v>0</v>
      </c>
      <c r="K1078" s="298" t="s">
        <v>352</v>
      </c>
      <c r="L1078" s="303"/>
      <c r="M1078" s="304" t="s">
        <v>1</v>
      </c>
      <c r="N1078" s="305" t="s">
        <v>46</v>
      </c>
      <c r="O1078" s="92"/>
      <c r="P1078" s="229">
        <f>O1078*H1078</f>
        <v>0</v>
      </c>
      <c r="Q1078" s="229">
        <v>4.0000000000000003E-05</v>
      </c>
      <c r="R1078" s="229">
        <f>Q1078*H1078</f>
        <v>0.0030088799999999998</v>
      </c>
      <c r="S1078" s="229">
        <v>0</v>
      </c>
      <c r="T1078" s="230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1" t="s">
        <v>239</v>
      </c>
      <c r="AT1078" s="231" t="s">
        <v>553</v>
      </c>
      <c r="AU1078" s="231" t="s">
        <v>215</v>
      </c>
      <c r="AY1078" s="18" t="s">
        <v>203</v>
      </c>
      <c r="BE1078" s="232">
        <f>IF(N1078="základní",J1078,0)</f>
        <v>0</v>
      </c>
      <c r="BF1078" s="232">
        <f>IF(N1078="snížená",J1078,0)</f>
        <v>0</v>
      </c>
      <c r="BG1078" s="232">
        <f>IF(N1078="zákl. přenesená",J1078,0)</f>
        <v>0</v>
      </c>
      <c r="BH1078" s="232">
        <f>IF(N1078="sníž. přenesená",J1078,0)</f>
        <v>0</v>
      </c>
      <c r="BI1078" s="232">
        <f>IF(N1078="nulová",J1078,0)</f>
        <v>0</v>
      </c>
      <c r="BJ1078" s="18" t="s">
        <v>88</v>
      </c>
      <c r="BK1078" s="232">
        <f>ROUND(I1078*H1078,2)</f>
        <v>0</v>
      </c>
      <c r="BL1078" s="18" t="s">
        <v>202</v>
      </c>
      <c r="BM1078" s="231" t="s">
        <v>1322</v>
      </c>
    </row>
    <row r="1079" s="2" customFormat="1">
      <c r="A1079" s="39"/>
      <c r="B1079" s="40"/>
      <c r="C1079" s="41"/>
      <c r="D1079" s="233" t="s">
        <v>209</v>
      </c>
      <c r="E1079" s="41"/>
      <c r="F1079" s="234" t="s">
        <v>1321</v>
      </c>
      <c r="G1079" s="41"/>
      <c r="H1079" s="41"/>
      <c r="I1079" s="235"/>
      <c r="J1079" s="41"/>
      <c r="K1079" s="41"/>
      <c r="L1079" s="45"/>
      <c r="M1079" s="236"/>
      <c r="N1079" s="237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209</v>
      </c>
      <c r="AU1079" s="18" t="s">
        <v>215</v>
      </c>
    </row>
    <row r="1080" s="14" customFormat="1">
      <c r="A1080" s="14"/>
      <c r="B1080" s="263"/>
      <c r="C1080" s="264"/>
      <c r="D1080" s="233" t="s">
        <v>357</v>
      </c>
      <c r="E1080" s="265" t="s">
        <v>1</v>
      </c>
      <c r="F1080" s="266" t="s">
        <v>1323</v>
      </c>
      <c r="G1080" s="264"/>
      <c r="H1080" s="267">
        <v>75.221999999999994</v>
      </c>
      <c r="I1080" s="268"/>
      <c r="J1080" s="264"/>
      <c r="K1080" s="264"/>
      <c r="L1080" s="269"/>
      <c r="M1080" s="270"/>
      <c r="N1080" s="271"/>
      <c r="O1080" s="271"/>
      <c r="P1080" s="271"/>
      <c r="Q1080" s="271"/>
      <c r="R1080" s="271"/>
      <c r="S1080" s="271"/>
      <c r="T1080" s="27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73" t="s">
        <v>357</v>
      </c>
      <c r="AU1080" s="273" t="s">
        <v>215</v>
      </c>
      <c r="AV1080" s="14" t="s">
        <v>90</v>
      </c>
      <c r="AW1080" s="14" t="s">
        <v>36</v>
      </c>
      <c r="AX1080" s="14" t="s">
        <v>81</v>
      </c>
      <c r="AY1080" s="273" t="s">
        <v>203</v>
      </c>
    </row>
    <row r="1081" s="16" customFormat="1">
      <c r="A1081" s="16"/>
      <c r="B1081" s="285"/>
      <c r="C1081" s="286"/>
      <c r="D1081" s="233" t="s">
        <v>357</v>
      </c>
      <c r="E1081" s="287" t="s">
        <v>1</v>
      </c>
      <c r="F1081" s="288" t="s">
        <v>366</v>
      </c>
      <c r="G1081" s="286"/>
      <c r="H1081" s="289">
        <v>75.221999999999994</v>
      </c>
      <c r="I1081" s="290"/>
      <c r="J1081" s="286"/>
      <c r="K1081" s="286"/>
      <c r="L1081" s="291"/>
      <c r="M1081" s="292"/>
      <c r="N1081" s="293"/>
      <c r="O1081" s="293"/>
      <c r="P1081" s="293"/>
      <c r="Q1081" s="293"/>
      <c r="R1081" s="293"/>
      <c r="S1081" s="293"/>
      <c r="T1081" s="294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95" t="s">
        <v>357</v>
      </c>
      <c r="AU1081" s="295" t="s">
        <v>215</v>
      </c>
      <c r="AV1081" s="16" t="s">
        <v>202</v>
      </c>
      <c r="AW1081" s="16" t="s">
        <v>36</v>
      </c>
      <c r="AX1081" s="16" t="s">
        <v>88</v>
      </c>
      <c r="AY1081" s="295" t="s">
        <v>203</v>
      </c>
    </row>
    <row r="1082" s="2" customFormat="1" ht="24.15" customHeight="1">
      <c r="A1082" s="39"/>
      <c r="B1082" s="40"/>
      <c r="C1082" s="220" t="s">
        <v>1324</v>
      </c>
      <c r="D1082" s="220" t="s">
        <v>204</v>
      </c>
      <c r="E1082" s="221" t="s">
        <v>1325</v>
      </c>
      <c r="F1082" s="222" t="s">
        <v>1326</v>
      </c>
      <c r="G1082" s="223" t="s">
        <v>290</v>
      </c>
      <c r="H1082" s="224">
        <v>55.554000000000002</v>
      </c>
      <c r="I1082" s="225"/>
      <c r="J1082" s="226">
        <f>ROUND(I1082*H1082,2)</f>
        <v>0</v>
      </c>
      <c r="K1082" s="222" t="s">
        <v>352</v>
      </c>
      <c r="L1082" s="45"/>
      <c r="M1082" s="227" t="s">
        <v>1</v>
      </c>
      <c r="N1082" s="228" t="s">
        <v>46</v>
      </c>
      <c r="O1082" s="92"/>
      <c r="P1082" s="229">
        <f>O1082*H1082</f>
        <v>0</v>
      </c>
      <c r="Q1082" s="229">
        <v>0</v>
      </c>
      <c r="R1082" s="229">
        <f>Q1082*H1082</f>
        <v>0</v>
      </c>
      <c r="S1082" s="229">
        <v>0</v>
      </c>
      <c r="T1082" s="230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31" t="s">
        <v>202</v>
      </c>
      <c r="AT1082" s="231" t="s">
        <v>204</v>
      </c>
      <c r="AU1082" s="231" t="s">
        <v>215</v>
      </c>
      <c r="AY1082" s="18" t="s">
        <v>203</v>
      </c>
      <c r="BE1082" s="232">
        <f>IF(N1082="základní",J1082,0)</f>
        <v>0</v>
      </c>
      <c r="BF1082" s="232">
        <f>IF(N1082="snížená",J1082,0)</f>
        <v>0</v>
      </c>
      <c r="BG1082" s="232">
        <f>IF(N1082="zákl. přenesená",J1082,0)</f>
        <v>0</v>
      </c>
      <c r="BH1082" s="232">
        <f>IF(N1082="sníž. přenesená",J1082,0)</f>
        <v>0</v>
      </c>
      <c r="BI1082" s="232">
        <f>IF(N1082="nulová",J1082,0)</f>
        <v>0</v>
      </c>
      <c r="BJ1082" s="18" t="s">
        <v>88</v>
      </c>
      <c r="BK1082" s="232">
        <f>ROUND(I1082*H1082,2)</f>
        <v>0</v>
      </c>
      <c r="BL1082" s="18" t="s">
        <v>202</v>
      </c>
      <c r="BM1082" s="231" t="s">
        <v>1327</v>
      </c>
    </row>
    <row r="1083" s="2" customFormat="1">
      <c r="A1083" s="39"/>
      <c r="B1083" s="40"/>
      <c r="C1083" s="41"/>
      <c r="D1083" s="233" t="s">
        <v>209</v>
      </c>
      <c r="E1083" s="41"/>
      <c r="F1083" s="234" t="s">
        <v>1328</v>
      </c>
      <c r="G1083" s="41"/>
      <c r="H1083" s="41"/>
      <c r="I1083" s="235"/>
      <c r="J1083" s="41"/>
      <c r="K1083" s="41"/>
      <c r="L1083" s="45"/>
      <c r="M1083" s="236"/>
      <c r="N1083" s="237"/>
      <c r="O1083" s="92"/>
      <c r="P1083" s="92"/>
      <c r="Q1083" s="92"/>
      <c r="R1083" s="92"/>
      <c r="S1083" s="92"/>
      <c r="T1083" s="93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T1083" s="18" t="s">
        <v>209</v>
      </c>
      <c r="AU1083" s="18" t="s">
        <v>215</v>
      </c>
    </row>
    <row r="1084" s="2" customFormat="1">
      <c r="A1084" s="39"/>
      <c r="B1084" s="40"/>
      <c r="C1084" s="41"/>
      <c r="D1084" s="251" t="s">
        <v>355</v>
      </c>
      <c r="E1084" s="41"/>
      <c r="F1084" s="252" t="s">
        <v>1329</v>
      </c>
      <c r="G1084" s="41"/>
      <c r="H1084" s="41"/>
      <c r="I1084" s="235"/>
      <c r="J1084" s="41"/>
      <c r="K1084" s="41"/>
      <c r="L1084" s="45"/>
      <c r="M1084" s="236"/>
      <c r="N1084" s="237"/>
      <c r="O1084" s="92"/>
      <c r="P1084" s="92"/>
      <c r="Q1084" s="92"/>
      <c r="R1084" s="92"/>
      <c r="S1084" s="92"/>
      <c r="T1084" s="93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T1084" s="18" t="s">
        <v>355</v>
      </c>
      <c r="AU1084" s="18" t="s">
        <v>215</v>
      </c>
    </row>
    <row r="1085" s="13" customFormat="1">
      <c r="A1085" s="13"/>
      <c r="B1085" s="253"/>
      <c r="C1085" s="254"/>
      <c r="D1085" s="233" t="s">
        <v>357</v>
      </c>
      <c r="E1085" s="255" t="s">
        <v>1</v>
      </c>
      <c r="F1085" s="256" t="s">
        <v>1313</v>
      </c>
      <c r="G1085" s="254"/>
      <c r="H1085" s="255" t="s">
        <v>1</v>
      </c>
      <c r="I1085" s="257"/>
      <c r="J1085" s="254"/>
      <c r="K1085" s="254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2" t="s">
        <v>357</v>
      </c>
      <c r="AU1085" s="262" t="s">
        <v>215</v>
      </c>
      <c r="AV1085" s="13" t="s">
        <v>88</v>
      </c>
      <c r="AW1085" s="13" t="s">
        <v>36</v>
      </c>
      <c r="AX1085" s="13" t="s">
        <v>81</v>
      </c>
      <c r="AY1085" s="262" t="s">
        <v>203</v>
      </c>
    </row>
    <row r="1086" s="14" customFormat="1">
      <c r="A1086" s="14"/>
      <c r="B1086" s="263"/>
      <c r="C1086" s="264"/>
      <c r="D1086" s="233" t="s">
        <v>357</v>
      </c>
      <c r="E1086" s="265" t="s">
        <v>1</v>
      </c>
      <c r="F1086" s="266" t="s">
        <v>1330</v>
      </c>
      <c r="G1086" s="264"/>
      <c r="H1086" s="267">
        <v>7.9199999999999999</v>
      </c>
      <c r="I1086" s="268"/>
      <c r="J1086" s="264"/>
      <c r="K1086" s="264"/>
      <c r="L1086" s="269"/>
      <c r="M1086" s="270"/>
      <c r="N1086" s="271"/>
      <c r="O1086" s="271"/>
      <c r="P1086" s="271"/>
      <c r="Q1086" s="271"/>
      <c r="R1086" s="271"/>
      <c r="S1086" s="271"/>
      <c r="T1086" s="27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73" t="s">
        <v>357</v>
      </c>
      <c r="AU1086" s="273" t="s">
        <v>215</v>
      </c>
      <c r="AV1086" s="14" t="s">
        <v>90</v>
      </c>
      <c r="AW1086" s="14" t="s">
        <v>36</v>
      </c>
      <c r="AX1086" s="14" t="s">
        <v>81</v>
      </c>
      <c r="AY1086" s="273" t="s">
        <v>203</v>
      </c>
    </row>
    <row r="1087" s="14" customFormat="1">
      <c r="A1087" s="14"/>
      <c r="B1087" s="263"/>
      <c r="C1087" s="264"/>
      <c r="D1087" s="233" t="s">
        <v>357</v>
      </c>
      <c r="E1087" s="265" t="s">
        <v>1</v>
      </c>
      <c r="F1087" s="266" t="s">
        <v>1331</v>
      </c>
      <c r="G1087" s="264"/>
      <c r="H1087" s="267">
        <v>10.938000000000001</v>
      </c>
      <c r="I1087" s="268"/>
      <c r="J1087" s="264"/>
      <c r="K1087" s="264"/>
      <c r="L1087" s="269"/>
      <c r="M1087" s="270"/>
      <c r="N1087" s="271"/>
      <c r="O1087" s="271"/>
      <c r="P1087" s="271"/>
      <c r="Q1087" s="271"/>
      <c r="R1087" s="271"/>
      <c r="S1087" s="271"/>
      <c r="T1087" s="27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73" t="s">
        <v>357</v>
      </c>
      <c r="AU1087" s="273" t="s">
        <v>215</v>
      </c>
      <c r="AV1087" s="14" t="s">
        <v>90</v>
      </c>
      <c r="AW1087" s="14" t="s">
        <v>36</v>
      </c>
      <c r="AX1087" s="14" t="s">
        <v>81</v>
      </c>
      <c r="AY1087" s="273" t="s">
        <v>203</v>
      </c>
    </row>
    <row r="1088" s="14" customFormat="1">
      <c r="A1088" s="14"/>
      <c r="B1088" s="263"/>
      <c r="C1088" s="264"/>
      <c r="D1088" s="233" t="s">
        <v>357</v>
      </c>
      <c r="E1088" s="265" t="s">
        <v>1</v>
      </c>
      <c r="F1088" s="266" t="s">
        <v>1332</v>
      </c>
      <c r="G1088" s="264"/>
      <c r="H1088" s="267">
        <v>2.1880000000000002</v>
      </c>
      <c r="I1088" s="268"/>
      <c r="J1088" s="264"/>
      <c r="K1088" s="264"/>
      <c r="L1088" s="269"/>
      <c r="M1088" s="270"/>
      <c r="N1088" s="271"/>
      <c r="O1088" s="271"/>
      <c r="P1088" s="271"/>
      <c r="Q1088" s="271"/>
      <c r="R1088" s="271"/>
      <c r="S1088" s="271"/>
      <c r="T1088" s="27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73" t="s">
        <v>357</v>
      </c>
      <c r="AU1088" s="273" t="s">
        <v>215</v>
      </c>
      <c r="AV1088" s="14" t="s">
        <v>90</v>
      </c>
      <c r="AW1088" s="14" t="s">
        <v>36</v>
      </c>
      <c r="AX1088" s="14" t="s">
        <v>81</v>
      </c>
      <c r="AY1088" s="273" t="s">
        <v>203</v>
      </c>
    </row>
    <row r="1089" s="14" customFormat="1">
      <c r="A1089" s="14"/>
      <c r="B1089" s="263"/>
      <c r="C1089" s="264"/>
      <c r="D1089" s="233" t="s">
        <v>357</v>
      </c>
      <c r="E1089" s="265" t="s">
        <v>1</v>
      </c>
      <c r="F1089" s="266" t="s">
        <v>1333</v>
      </c>
      <c r="G1089" s="264"/>
      <c r="H1089" s="267">
        <v>2.2000000000000002</v>
      </c>
      <c r="I1089" s="268"/>
      <c r="J1089" s="264"/>
      <c r="K1089" s="264"/>
      <c r="L1089" s="269"/>
      <c r="M1089" s="270"/>
      <c r="N1089" s="271"/>
      <c r="O1089" s="271"/>
      <c r="P1089" s="271"/>
      <c r="Q1089" s="271"/>
      <c r="R1089" s="271"/>
      <c r="S1089" s="271"/>
      <c r="T1089" s="27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73" t="s">
        <v>357</v>
      </c>
      <c r="AU1089" s="273" t="s">
        <v>215</v>
      </c>
      <c r="AV1089" s="14" t="s">
        <v>90</v>
      </c>
      <c r="AW1089" s="14" t="s">
        <v>36</v>
      </c>
      <c r="AX1089" s="14" t="s">
        <v>81</v>
      </c>
      <c r="AY1089" s="273" t="s">
        <v>203</v>
      </c>
    </row>
    <row r="1090" s="14" customFormat="1">
      <c r="A1090" s="14"/>
      <c r="B1090" s="263"/>
      <c r="C1090" s="264"/>
      <c r="D1090" s="233" t="s">
        <v>357</v>
      </c>
      <c r="E1090" s="265" t="s">
        <v>1</v>
      </c>
      <c r="F1090" s="266" t="s">
        <v>1334</v>
      </c>
      <c r="G1090" s="264"/>
      <c r="H1090" s="267">
        <v>4.1550000000000002</v>
      </c>
      <c r="I1090" s="268"/>
      <c r="J1090" s="264"/>
      <c r="K1090" s="264"/>
      <c r="L1090" s="269"/>
      <c r="M1090" s="270"/>
      <c r="N1090" s="271"/>
      <c r="O1090" s="271"/>
      <c r="P1090" s="271"/>
      <c r="Q1090" s="271"/>
      <c r="R1090" s="271"/>
      <c r="S1090" s="271"/>
      <c r="T1090" s="27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3" t="s">
        <v>357</v>
      </c>
      <c r="AU1090" s="273" t="s">
        <v>215</v>
      </c>
      <c r="AV1090" s="14" t="s">
        <v>90</v>
      </c>
      <c r="AW1090" s="14" t="s">
        <v>36</v>
      </c>
      <c r="AX1090" s="14" t="s">
        <v>81</v>
      </c>
      <c r="AY1090" s="273" t="s">
        <v>203</v>
      </c>
    </row>
    <row r="1091" s="14" customFormat="1">
      <c r="A1091" s="14"/>
      <c r="B1091" s="263"/>
      <c r="C1091" s="264"/>
      <c r="D1091" s="233" t="s">
        <v>357</v>
      </c>
      <c r="E1091" s="265" t="s">
        <v>1</v>
      </c>
      <c r="F1091" s="266" t="s">
        <v>1335</v>
      </c>
      <c r="G1091" s="264"/>
      <c r="H1091" s="267">
        <v>18</v>
      </c>
      <c r="I1091" s="268"/>
      <c r="J1091" s="264"/>
      <c r="K1091" s="264"/>
      <c r="L1091" s="269"/>
      <c r="M1091" s="270"/>
      <c r="N1091" s="271"/>
      <c r="O1091" s="271"/>
      <c r="P1091" s="271"/>
      <c r="Q1091" s="271"/>
      <c r="R1091" s="271"/>
      <c r="S1091" s="271"/>
      <c r="T1091" s="27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73" t="s">
        <v>357</v>
      </c>
      <c r="AU1091" s="273" t="s">
        <v>215</v>
      </c>
      <c r="AV1091" s="14" t="s">
        <v>90</v>
      </c>
      <c r="AW1091" s="14" t="s">
        <v>36</v>
      </c>
      <c r="AX1091" s="14" t="s">
        <v>81</v>
      </c>
      <c r="AY1091" s="273" t="s">
        <v>203</v>
      </c>
    </row>
    <row r="1092" s="14" customFormat="1">
      <c r="A1092" s="14"/>
      <c r="B1092" s="263"/>
      <c r="C1092" s="264"/>
      <c r="D1092" s="233" t="s">
        <v>357</v>
      </c>
      <c r="E1092" s="265" t="s">
        <v>1</v>
      </c>
      <c r="F1092" s="266" t="s">
        <v>1336</v>
      </c>
      <c r="G1092" s="264"/>
      <c r="H1092" s="267">
        <v>1.9530000000000001</v>
      </c>
      <c r="I1092" s="268"/>
      <c r="J1092" s="264"/>
      <c r="K1092" s="264"/>
      <c r="L1092" s="269"/>
      <c r="M1092" s="270"/>
      <c r="N1092" s="271"/>
      <c r="O1092" s="271"/>
      <c r="P1092" s="271"/>
      <c r="Q1092" s="271"/>
      <c r="R1092" s="271"/>
      <c r="S1092" s="271"/>
      <c r="T1092" s="27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73" t="s">
        <v>357</v>
      </c>
      <c r="AU1092" s="273" t="s">
        <v>215</v>
      </c>
      <c r="AV1092" s="14" t="s">
        <v>90</v>
      </c>
      <c r="AW1092" s="14" t="s">
        <v>36</v>
      </c>
      <c r="AX1092" s="14" t="s">
        <v>81</v>
      </c>
      <c r="AY1092" s="273" t="s">
        <v>203</v>
      </c>
    </row>
    <row r="1093" s="13" customFormat="1">
      <c r="A1093" s="13"/>
      <c r="B1093" s="253"/>
      <c r="C1093" s="254"/>
      <c r="D1093" s="233" t="s">
        <v>357</v>
      </c>
      <c r="E1093" s="255" t="s">
        <v>1</v>
      </c>
      <c r="F1093" s="256" t="s">
        <v>1337</v>
      </c>
      <c r="G1093" s="254"/>
      <c r="H1093" s="255" t="s">
        <v>1</v>
      </c>
      <c r="I1093" s="257"/>
      <c r="J1093" s="254"/>
      <c r="K1093" s="254"/>
      <c r="L1093" s="258"/>
      <c r="M1093" s="259"/>
      <c r="N1093" s="260"/>
      <c r="O1093" s="260"/>
      <c r="P1093" s="260"/>
      <c r="Q1093" s="260"/>
      <c r="R1093" s="260"/>
      <c r="S1093" s="260"/>
      <c r="T1093" s="26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2" t="s">
        <v>357</v>
      </c>
      <c r="AU1093" s="262" t="s">
        <v>215</v>
      </c>
      <c r="AV1093" s="13" t="s">
        <v>88</v>
      </c>
      <c r="AW1093" s="13" t="s">
        <v>36</v>
      </c>
      <c r="AX1093" s="13" t="s">
        <v>81</v>
      </c>
      <c r="AY1093" s="262" t="s">
        <v>203</v>
      </c>
    </row>
    <row r="1094" s="14" customFormat="1">
      <c r="A1094" s="14"/>
      <c r="B1094" s="263"/>
      <c r="C1094" s="264"/>
      <c r="D1094" s="233" t="s">
        <v>357</v>
      </c>
      <c r="E1094" s="265" t="s">
        <v>1</v>
      </c>
      <c r="F1094" s="266" t="s">
        <v>1338</v>
      </c>
      <c r="G1094" s="264"/>
      <c r="H1094" s="267">
        <v>4.5099999999999998</v>
      </c>
      <c r="I1094" s="268"/>
      <c r="J1094" s="264"/>
      <c r="K1094" s="264"/>
      <c r="L1094" s="269"/>
      <c r="M1094" s="270"/>
      <c r="N1094" s="271"/>
      <c r="O1094" s="271"/>
      <c r="P1094" s="271"/>
      <c r="Q1094" s="271"/>
      <c r="R1094" s="271"/>
      <c r="S1094" s="271"/>
      <c r="T1094" s="27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73" t="s">
        <v>357</v>
      </c>
      <c r="AU1094" s="273" t="s">
        <v>215</v>
      </c>
      <c r="AV1094" s="14" t="s">
        <v>90</v>
      </c>
      <c r="AW1094" s="14" t="s">
        <v>36</v>
      </c>
      <c r="AX1094" s="14" t="s">
        <v>81</v>
      </c>
      <c r="AY1094" s="273" t="s">
        <v>203</v>
      </c>
    </row>
    <row r="1095" s="13" customFormat="1">
      <c r="A1095" s="13"/>
      <c r="B1095" s="253"/>
      <c r="C1095" s="254"/>
      <c r="D1095" s="233" t="s">
        <v>357</v>
      </c>
      <c r="E1095" s="255" t="s">
        <v>1</v>
      </c>
      <c r="F1095" s="256" t="s">
        <v>1339</v>
      </c>
      <c r="G1095" s="254"/>
      <c r="H1095" s="255" t="s">
        <v>1</v>
      </c>
      <c r="I1095" s="257"/>
      <c r="J1095" s="254"/>
      <c r="K1095" s="254"/>
      <c r="L1095" s="258"/>
      <c r="M1095" s="259"/>
      <c r="N1095" s="260"/>
      <c r="O1095" s="260"/>
      <c r="P1095" s="260"/>
      <c r="Q1095" s="260"/>
      <c r="R1095" s="260"/>
      <c r="S1095" s="260"/>
      <c r="T1095" s="261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62" t="s">
        <v>357</v>
      </c>
      <c r="AU1095" s="262" t="s">
        <v>215</v>
      </c>
      <c r="AV1095" s="13" t="s">
        <v>88</v>
      </c>
      <c r="AW1095" s="13" t="s">
        <v>36</v>
      </c>
      <c r="AX1095" s="13" t="s">
        <v>81</v>
      </c>
      <c r="AY1095" s="262" t="s">
        <v>203</v>
      </c>
    </row>
    <row r="1096" s="14" customFormat="1">
      <c r="A1096" s="14"/>
      <c r="B1096" s="263"/>
      <c r="C1096" s="264"/>
      <c r="D1096" s="233" t="s">
        <v>357</v>
      </c>
      <c r="E1096" s="265" t="s">
        <v>1</v>
      </c>
      <c r="F1096" s="266" t="s">
        <v>1340</v>
      </c>
      <c r="G1096" s="264"/>
      <c r="H1096" s="267">
        <v>3.6899999999999999</v>
      </c>
      <c r="I1096" s="268"/>
      <c r="J1096" s="264"/>
      <c r="K1096" s="264"/>
      <c r="L1096" s="269"/>
      <c r="M1096" s="270"/>
      <c r="N1096" s="271"/>
      <c r="O1096" s="271"/>
      <c r="P1096" s="271"/>
      <c r="Q1096" s="271"/>
      <c r="R1096" s="271"/>
      <c r="S1096" s="271"/>
      <c r="T1096" s="27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73" t="s">
        <v>357</v>
      </c>
      <c r="AU1096" s="273" t="s">
        <v>215</v>
      </c>
      <c r="AV1096" s="14" t="s">
        <v>90</v>
      </c>
      <c r="AW1096" s="14" t="s">
        <v>36</v>
      </c>
      <c r="AX1096" s="14" t="s">
        <v>81</v>
      </c>
      <c r="AY1096" s="273" t="s">
        <v>203</v>
      </c>
    </row>
    <row r="1097" s="16" customFormat="1">
      <c r="A1097" s="16"/>
      <c r="B1097" s="285"/>
      <c r="C1097" s="286"/>
      <c r="D1097" s="233" t="s">
        <v>357</v>
      </c>
      <c r="E1097" s="287" t="s">
        <v>1</v>
      </c>
      <c r="F1097" s="288" t="s">
        <v>366</v>
      </c>
      <c r="G1097" s="286"/>
      <c r="H1097" s="289">
        <v>55.554000000000002</v>
      </c>
      <c r="I1097" s="290"/>
      <c r="J1097" s="286"/>
      <c r="K1097" s="286"/>
      <c r="L1097" s="291"/>
      <c r="M1097" s="292"/>
      <c r="N1097" s="293"/>
      <c r="O1097" s="293"/>
      <c r="P1097" s="293"/>
      <c r="Q1097" s="293"/>
      <c r="R1097" s="293"/>
      <c r="S1097" s="293"/>
      <c r="T1097" s="294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T1097" s="295" t="s">
        <v>357</v>
      </c>
      <c r="AU1097" s="295" t="s">
        <v>215</v>
      </c>
      <c r="AV1097" s="16" t="s">
        <v>202</v>
      </c>
      <c r="AW1097" s="16" t="s">
        <v>36</v>
      </c>
      <c r="AX1097" s="16" t="s">
        <v>88</v>
      </c>
      <c r="AY1097" s="295" t="s">
        <v>203</v>
      </c>
    </row>
    <row r="1098" s="11" customFormat="1" ht="20.88" customHeight="1">
      <c r="A1098" s="11"/>
      <c r="B1098" s="206"/>
      <c r="C1098" s="207"/>
      <c r="D1098" s="208" t="s">
        <v>80</v>
      </c>
      <c r="E1098" s="249" t="s">
        <v>845</v>
      </c>
      <c r="F1098" s="249" t="s">
        <v>1341</v>
      </c>
      <c r="G1098" s="207"/>
      <c r="H1098" s="207"/>
      <c r="I1098" s="210"/>
      <c r="J1098" s="250">
        <f>BK1098</f>
        <v>0</v>
      </c>
      <c r="K1098" s="207"/>
      <c r="L1098" s="212"/>
      <c r="M1098" s="213"/>
      <c r="N1098" s="214"/>
      <c r="O1098" s="214"/>
      <c r="P1098" s="215">
        <f>SUM(P1099:P1248)</f>
        <v>0</v>
      </c>
      <c r="Q1098" s="214"/>
      <c r="R1098" s="215">
        <f>SUM(R1099:R1248)</f>
        <v>13.353524980000001</v>
      </c>
      <c r="S1098" s="214"/>
      <c r="T1098" s="216">
        <f>SUM(T1099:T1248)</f>
        <v>0</v>
      </c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R1098" s="217" t="s">
        <v>88</v>
      </c>
      <c r="AT1098" s="218" t="s">
        <v>80</v>
      </c>
      <c r="AU1098" s="218" t="s">
        <v>90</v>
      </c>
      <c r="AY1098" s="217" t="s">
        <v>203</v>
      </c>
      <c r="BK1098" s="219">
        <f>SUM(BK1099:BK1248)</f>
        <v>0</v>
      </c>
    </row>
    <row r="1099" s="2" customFormat="1" ht="24.15" customHeight="1">
      <c r="A1099" s="39"/>
      <c r="B1099" s="40"/>
      <c r="C1099" s="220" t="s">
        <v>1342</v>
      </c>
      <c r="D1099" s="220" t="s">
        <v>204</v>
      </c>
      <c r="E1099" s="221" t="s">
        <v>1343</v>
      </c>
      <c r="F1099" s="222" t="s">
        <v>1344</v>
      </c>
      <c r="G1099" s="223" t="s">
        <v>415</v>
      </c>
      <c r="H1099" s="224">
        <v>72</v>
      </c>
      <c r="I1099" s="225"/>
      <c r="J1099" s="226">
        <f>ROUND(I1099*H1099,2)</f>
        <v>0</v>
      </c>
      <c r="K1099" s="222" t="s">
        <v>352</v>
      </c>
      <c r="L1099" s="45"/>
      <c r="M1099" s="227" t="s">
        <v>1</v>
      </c>
      <c r="N1099" s="228" t="s">
        <v>46</v>
      </c>
      <c r="O1099" s="92"/>
      <c r="P1099" s="229">
        <f>O1099*H1099</f>
        <v>0</v>
      </c>
      <c r="Q1099" s="229">
        <v>0</v>
      </c>
      <c r="R1099" s="229">
        <f>Q1099*H1099</f>
        <v>0</v>
      </c>
      <c r="S1099" s="229">
        <v>0</v>
      </c>
      <c r="T1099" s="230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1" t="s">
        <v>202</v>
      </c>
      <c r="AT1099" s="231" t="s">
        <v>204</v>
      </c>
      <c r="AU1099" s="231" t="s">
        <v>215</v>
      </c>
      <c r="AY1099" s="18" t="s">
        <v>203</v>
      </c>
      <c r="BE1099" s="232">
        <f>IF(N1099="základní",J1099,0)</f>
        <v>0</v>
      </c>
      <c r="BF1099" s="232">
        <f>IF(N1099="snížená",J1099,0)</f>
        <v>0</v>
      </c>
      <c r="BG1099" s="232">
        <f>IF(N1099="zákl. přenesená",J1099,0)</f>
        <v>0</v>
      </c>
      <c r="BH1099" s="232">
        <f>IF(N1099="sníž. přenesená",J1099,0)</f>
        <v>0</v>
      </c>
      <c r="BI1099" s="232">
        <f>IF(N1099="nulová",J1099,0)</f>
        <v>0</v>
      </c>
      <c r="BJ1099" s="18" t="s">
        <v>88</v>
      </c>
      <c r="BK1099" s="232">
        <f>ROUND(I1099*H1099,2)</f>
        <v>0</v>
      </c>
      <c r="BL1099" s="18" t="s">
        <v>202</v>
      </c>
      <c r="BM1099" s="231" t="s">
        <v>1345</v>
      </c>
    </row>
    <row r="1100" s="2" customFormat="1">
      <c r="A1100" s="39"/>
      <c r="B1100" s="40"/>
      <c r="C1100" s="41"/>
      <c r="D1100" s="233" t="s">
        <v>209</v>
      </c>
      <c r="E1100" s="41"/>
      <c r="F1100" s="234" t="s">
        <v>1346</v>
      </c>
      <c r="G1100" s="41"/>
      <c r="H1100" s="41"/>
      <c r="I1100" s="235"/>
      <c r="J1100" s="41"/>
      <c r="K1100" s="41"/>
      <c r="L1100" s="45"/>
      <c r="M1100" s="236"/>
      <c r="N1100" s="237"/>
      <c r="O1100" s="92"/>
      <c r="P1100" s="92"/>
      <c r="Q1100" s="92"/>
      <c r="R1100" s="92"/>
      <c r="S1100" s="92"/>
      <c r="T1100" s="9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T1100" s="18" t="s">
        <v>209</v>
      </c>
      <c r="AU1100" s="18" t="s">
        <v>215</v>
      </c>
    </row>
    <row r="1101" s="2" customFormat="1">
      <c r="A1101" s="39"/>
      <c r="B1101" s="40"/>
      <c r="C1101" s="41"/>
      <c r="D1101" s="251" t="s">
        <v>355</v>
      </c>
      <c r="E1101" s="41"/>
      <c r="F1101" s="252" t="s">
        <v>1347</v>
      </c>
      <c r="G1101" s="41"/>
      <c r="H1101" s="41"/>
      <c r="I1101" s="235"/>
      <c r="J1101" s="41"/>
      <c r="K1101" s="41"/>
      <c r="L1101" s="45"/>
      <c r="M1101" s="236"/>
      <c r="N1101" s="237"/>
      <c r="O1101" s="92"/>
      <c r="P1101" s="92"/>
      <c r="Q1101" s="92"/>
      <c r="R1101" s="92"/>
      <c r="S1101" s="92"/>
      <c r="T1101" s="93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T1101" s="18" t="s">
        <v>355</v>
      </c>
      <c r="AU1101" s="18" t="s">
        <v>215</v>
      </c>
    </row>
    <row r="1102" s="13" customFormat="1">
      <c r="A1102" s="13"/>
      <c r="B1102" s="253"/>
      <c r="C1102" s="254"/>
      <c r="D1102" s="233" t="s">
        <v>357</v>
      </c>
      <c r="E1102" s="255" t="s">
        <v>1</v>
      </c>
      <c r="F1102" s="256" t="s">
        <v>733</v>
      </c>
      <c r="G1102" s="254"/>
      <c r="H1102" s="255" t="s">
        <v>1</v>
      </c>
      <c r="I1102" s="257"/>
      <c r="J1102" s="254"/>
      <c r="K1102" s="254"/>
      <c r="L1102" s="258"/>
      <c r="M1102" s="259"/>
      <c r="N1102" s="260"/>
      <c r="O1102" s="260"/>
      <c r="P1102" s="260"/>
      <c r="Q1102" s="260"/>
      <c r="R1102" s="260"/>
      <c r="S1102" s="260"/>
      <c r="T1102" s="261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2" t="s">
        <v>357</v>
      </c>
      <c r="AU1102" s="262" t="s">
        <v>215</v>
      </c>
      <c r="AV1102" s="13" t="s">
        <v>88</v>
      </c>
      <c r="AW1102" s="13" t="s">
        <v>36</v>
      </c>
      <c r="AX1102" s="13" t="s">
        <v>81</v>
      </c>
      <c r="AY1102" s="262" t="s">
        <v>203</v>
      </c>
    </row>
    <row r="1103" s="14" customFormat="1">
      <c r="A1103" s="14"/>
      <c r="B1103" s="263"/>
      <c r="C1103" s="264"/>
      <c r="D1103" s="233" t="s">
        <v>357</v>
      </c>
      <c r="E1103" s="265" t="s">
        <v>1</v>
      </c>
      <c r="F1103" s="266" t="s">
        <v>748</v>
      </c>
      <c r="G1103" s="264"/>
      <c r="H1103" s="267">
        <v>78</v>
      </c>
      <c r="I1103" s="268"/>
      <c r="J1103" s="264"/>
      <c r="K1103" s="264"/>
      <c r="L1103" s="269"/>
      <c r="M1103" s="270"/>
      <c r="N1103" s="271"/>
      <c r="O1103" s="271"/>
      <c r="P1103" s="271"/>
      <c r="Q1103" s="271"/>
      <c r="R1103" s="271"/>
      <c r="S1103" s="271"/>
      <c r="T1103" s="27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73" t="s">
        <v>357</v>
      </c>
      <c r="AU1103" s="273" t="s">
        <v>215</v>
      </c>
      <c r="AV1103" s="14" t="s">
        <v>90</v>
      </c>
      <c r="AW1103" s="14" t="s">
        <v>36</v>
      </c>
      <c r="AX1103" s="14" t="s">
        <v>81</v>
      </c>
      <c r="AY1103" s="273" t="s">
        <v>203</v>
      </c>
    </row>
    <row r="1104" s="14" customFormat="1">
      <c r="A1104" s="14"/>
      <c r="B1104" s="263"/>
      <c r="C1104" s="264"/>
      <c r="D1104" s="233" t="s">
        <v>357</v>
      </c>
      <c r="E1104" s="265" t="s">
        <v>1</v>
      </c>
      <c r="F1104" s="266" t="s">
        <v>1348</v>
      </c>
      <c r="G1104" s="264"/>
      <c r="H1104" s="267">
        <v>-6</v>
      </c>
      <c r="I1104" s="268"/>
      <c r="J1104" s="264"/>
      <c r="K1104" s="264"/>
      <c r="L1104" s="269"/>
      <c r="M1104" s="270"/>
      <c r="N1104" s="271"/>
      <c r="O1104" s="271"/>
      <c r="P1104" s="271"/>
      <c r="Q1104" s="271"/>
      <c r="R1104" s="271"/>
      <c r="S1104" s="271"/>
      <c r="T1104" s="27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73" t="s">
        <v>357</v>
      </c>
      <c r="AU1104" s="273" t="s">
        <v>215</v>
      </c>
      <c r="AV1104" s="14" t="s">
        <v>90</v>
      </c>
      <c r="AW1104" s="14" t="s">
        <v>36</v>
      </c>
      <c r="AX1104" s="14" t="s">
        <v>81</v>
      </c>
      <c r="AY1104" s="273" t="s">
        <v>203</v>
      </c>
    </row>
    <row r="1105" s="16" customFormat="1">
      <c r="A1105" s="16"/>
      <c r="B1105" s="285"/>
      <c r="C1105" s="286"/>
      <c r="D1105" s="233" t="s">
        <v>357</v>
      </c>
      <c r="E1105" s="287" t="s">
        <v>1</v>
      </c>
      <c r="F1105" s="288" t="s">
        <v>366</v>
      </c>
      <c r="G1105" s="286"/>
      <c r="H1105" s="289">
        <v>72</v>
      </c>
      <c r="I1105" s="290"/>
      <c r="J1105" s="286"/>
      <c r="K1105" s="286"/>
      <c r="L1105" s="291"/>
      <c r="M1105" s="292"/>
      <c r="N1105" s="293"/>
      <c r="O1105" s="293"/>
      <c r="P1105" s="293"/>
      <c r="Q1105" s="293"/>
      <c r="R1105" s="293"/>
      <c r="S1105" s="293"/>
      <c r="T1105" s="294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95" t="s">
        <v>357</v>
      </c>
      <c r="AU1105" s="295" t="s">
        <v>215</v>
      </c>
      <c r="AV1105" s="16" t="s">
        <v>202</v>
      </c>
      <c r="AW1105" s="16" t="s">
        <v>36</v>
      </c>
      <c r="AX1105" s="16" t="s">
        <v>88</v>
      </c>
      <c r="AY1105" s="295" t="s">
        <v>203</v>
      </c>
    </row>
    <row r="1106" s="2" customFormat="1" ht="16.5" customHeight="1">
      <c r="A1106" s="39"/>
      <c r="B1106" s="40"/>
      <c r="C1106" s="296" t="s">
        <v>1349</v>
      </c>
      <c r="D1106" s="296" t="s">
        <v>553</v>
      </c>
      <c r="E1106" s="297" t="s">
        <v>1350</v>
      </c>
      <c r="F1106" s="298" t="s">
        <v>1351</v>
      </c>
      <c r="G1106" s="299" t="s">
        <v>415</v>
      </c>
      <c r="H1106" s="300">
        <v>75.599999999999994</v>
      </c>
      <c r="I1106" s="301"/>
      <c r="J1106" s="302">
        <f>ROUND(I1106*H1106,2)</f>
        <v>0</v>
      </c>
      <c r="K1106" s="298" t="s">
        <v>352</v>
      </c>
      <c r="L1106" s="303"/>
      <c r="M1106" s="304" t="s">
        <v>1</v>
      </c>
      <c r="N1106" s="305" t="s">
        <v>46</v>
      </c>
      <c r="O1106" s="92"/>
      <c r="P1106" s="229">
        <f>O1106*H1106</f>
        <v>0</v>
      </c>
      <c r="Q1106" s="229">
        <v>0.00010000000000000001</v>
      </c>
      <c r="R1106" s="229">
        <f>Q1106*H1106</f>
        <v>0.0075599999999999999</v>
      </c>
      <c r="S1106" s="229">
        <v>0</v>
      </c>
      <c r="T1106" s="230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31" t="s">
        <v>239</v>
      </c>
      <c r="AT1106" s="231" t="s">
        <v>553</v>
      </c>
      <c r="AU1106" s="231" t="s">
        <v>215</v>
      </c>
      <c r="AY1106" s="18" t="s">
        <v>203</v>
      </c>
      <c r="BE1106" s="232">
        <f>IF(N1106="základní",J1106,0)</f>
        <v>0</v>
      </c>
      <c r="BF1106" s="232">
        <f>IF(N1106="snížená",J1106,0)</f>
        <v>0</v>
      </c>
      <c r="BG1106" s="232">
        <f>IF(N1106="zákl. přenesená",J1106,0)</f>
        <v>0</v>
      </c>
      <c r="BH1106" s="232">
        <f>IF(N1106="sníž. přenesená",J1106,0)</f>
        <v>0</v>
      </c>
      <c r="BI1106" s="232">
        <f>IF(N1106="nulová",J1106,0)</f>
        <v>0</v>
      </c>
      <c r="BJ1106" s="18" t="s">
        <v>88</v>
      </c>
      <c r="BK1106" s="232">
        <f>ROUND(I1106*H1106,2)</f>
        <v>0</v>
      </c>
      <c r="BL1106" s="18" t="s">
        <v>202</v>
      </c>
      <c r="BM1106" s="231" t="s">
        <v>1352</v>
      </c>
    </row>
    <row r="1107" s="14" customFormat="1">
      <c r="A1107" s="14"/>
      <c r="B1107" s="263"/>
      <c r="C1107" s="264"/>
      <c r="D1107" s="233" t="s">
        <v>357</v>
      </c>
      <c r="E1107" s="265" t="s">
        <v>1</v>
      </c>
      <c r="F1107" s="266" t="s">
        <v>1353</v>
      </c>
      <c r="G1107" s="264"/>
      <c r="H1107" s="267">
        <v>75.599999999999994</v>
      </c>
      <c r="I1107" s="268"/>
      <c r="J1107" s="264"/>
      <c r="K1107" s="264"/>
      <c r="L1107" s="269"/>
      <c r="M1107" s="270"/>
      <c r="N1107" s="271"/>
      <c r="O1107" s="271"/>
      <c r="P1107" s="271"/>
      <c r="Q1107" s="271"/>
      <c r="R1107" s="271"/>
      <c r="S1107" s="271"/>
      <c r="T1107" s="27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73" t="s">
        <v>357</v>
      </c>
      <c r="AU1107" s="273" t="s">
        <v>215</v>
      </c>
      <c r="AV1107" s="14" t="s">
        <v>90</v>
      </c>
      <c r="AW1107" s="14" t="s">
        <v>36</v>
      </c>
      <c r="AX1107" s="14" t="s">
        <v>81</v>
      </c>
      <c r="AY1107" s="273" t="s">
        <v>203</v>
      </c>
    </row>
    <row r="1108" s="16" customFormat="1">
      <c r="A1108" s="16"/>
      <c r="B1108" s="285"/>
      <c r="C1108" s="286"/>
      <c r="D1108" s="233" t="s">
        <v>357</v>
      </c>
      <c r="E1108" s="287" t="s">
        <v>1</v>
      </c>
      <c r="F1108" s="288" t="s">
        <v>366</v>
      </c>
      <c r="G1108" s="286"/>
      <c r="H1108" s="289">
        <v>75.599999999999994</v>
      </c>
      <c r="I1108" s="290"/>
      <c r="J1108" s="286"/>
      <c r="K1108" s="286"/>
      <c r="L1108" s="291"/>
      <c r="M1108" s="292"/>
      <c r="N1108" s="293"/>
      <c r="O1108" s="293"/>
      <c r="P1108" s="293"/>
      <c r="Q1108" s="293"/>
      <c r="R1108" s="293"/>
      <c r="S1108" s="293"/>
      <c r="T1108" s="294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295" t="s">
        <v>357</v>
      </c>
      <c r="AU1108" s="295" t="s">
        <v>215</v>
      </c>
      <c r="AV1108" s="16" t="s">
        <v>202</v>
      </c>
      <c r="AW1108" s="16" t="s">
        <v>36</v>
      </c>
      <c r="AX1108" s="16" t="s">
        <v>88</v>
      </c>
      <c r="AY1108" s="295" t="s">
        <v>203</v>
      </c>
    </row>
    <row r="1109" s="2" customFormat="1" ht="24.15" customHeight="1">
      <c r="A1109" s="39"/>
      <c r="B1109" s="40"/>
      <c r="C1109" s="220" t="s">
        <v>1354</v>
      </c>
      <c r="D1109" s="220" t="s">
        <v>204</v>
      </c>
      <c r="E1109" s="221" t="s">
        <v>1355</v>
      </c>
      <c r="F1109" s="222" t="s">
        <v>1309</v>
      </c>
      <c r="G1109" s="223" t="s">
        <v>415</v>
      </c>
      <c r="H1109" s="224">
        <v>71.640000000000001</v>
      </c>
      <c r="I1109" s="225"/>
      <c r="J1109" s="226">
        <f>ROUND(I1109*H1109,2)</f>
        <v>0</v>
      </c>
      <c r="K1109" s="222" t="s">
        <v>352</v>
      </c>
      <c r="L1109" s="45"/>
      <c r="M1109" s="227" t="s">
        <v>1</v>
      </c>
      <c r="N1109" s="228" t="s">
        <v>46</v>
      </c>
      <c r="O1109" s="92"/>
      <c r="P1109" s="229">
        <f>O1109*H1109</f>
        <v>0</v>
      </c>
      <c r="Q1109" s="229">
        <v>0</v>
      </c>
      <c r="R1109" s="229">
        <f>Q1109*H1109</f>
        <v>0</v>
      </c>
      <c r="S1109" s="229">
        <v>0</v>
      </c>
      <c r="T1109" s="230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31" t="s">
        <v>202</v>
      </c>
      <c r="AT1109" s="231" t="s">
        <v>204</v>
      </c>
      <c r="AU1109" s="231" t="s">
        <v>215</v>
      </c>
      <c r="AY1109" s="18" t="s">
        <v>203</v>
      </c>
      <c r="BE1109" s="232">
        <f>IF(N1109="základní",J1109,0)</f>
        <v>0</v>
      </c>
      <c r="BF1109" s="232">
        <f>IF(N1109="snížená",J1109,0)</f>
        <v>0</v>
      </c>
      <c r="BG1109" s="232">
        <f>IF(N1109="zákl. přenesená",J1109,0)</f>
        <v>0</v>
      </c>
      <c r="BH1109" s="232">
        <f>IF(N1109="sníž. přenesená",J1109,0)</f>
        <v>0</v>
      </c>
      <c r="BI1109" s="232">
        <f>IF(N1109="nulová",J1109,0)</f>
        <v>0</v>
      </c>
      <c r="BJ1109" s="18" t="s">
        <v>88</v>
      </c>
      <c r="BK1109" s="232">
        <f>ROUND(I1109*H1109,2)</f>
        <v>0</v>
      </c>
      <c r="BL1109" s="18" t="s">
        <v>202</v>
      </c>
      <c r="BM1109" s="231" t="s">
        <v>1356</v>
      </c>
    </row>
    <row r="1110" s="2" customFormat="1">
      <c r="A1110" s="39"/>
      <c r="B1110" s="40"/>
      <c r="C1110" s="41"/>
      <c r="D1110" s="233" t="s">
        <v>209</v>
      </c>
      <c r="E1110" s="41"/>
      <c r="F1110" s="234" t="s">
        <v>1311</v>
      </c>
      <c r="G1110" s="41"/>
      <c r="H1110" s="41"/>
      <c r="I1110" s="235"/>
      <c r="J1110" s="41"/>
      <c r="K1110" s="41"/>
      <c r="L1110" s="45"/>
      <c r="M1110" s="236"/>
      <c r="N1110" s="237"/>
      <c r="O1110" s="92"/>
      <c r="P1110" s="92"/>
      <c r="Q1110" s="92"/>
      <c r="R1110" s="92"/>
      <c r="S1110" s="92"/>
      <c r="T1110" s="93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T1110" s="18" t="s">
        <v>209</v>
      </c>
      <c r="AU1110" s="18" t="s">
        <v>215</v>
      </c>
    </row>
    <row r="1111" s="2" customFormat="1">
      <c r="A1111" s="39"/>
      <c r="B1111" s="40"/>
      <c r="C1111" s="41"/>
      <c r="D1111" s="251" t="s">
        <v>355</v>
      </c>
      <c r="E1111" s="41"/>
      <c r="F1111" s="252" t="s">
        <v>1357</v>
      </c>
      <c r="G1111" s="41"/>
      <c r="H1111" s="41"/>
      <c r="I1111" s="235"/>
      <c r="J1111" s="41"/>
      <c r="K1111" s="41"/>
      <c r="L1111" s="45"/>
      <c r="M1111" s="236"/>
      <c r="N1111" s="237"/>
      <c r="O1111" s="92"/>
      <c r="P1111" s="92"/>
      <c r="Q1111" s="92"/>
      <c r="R1111" s="92"/>
      <c r="S1111" s="92"/>
      <c r="T1111" s="9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T1111" s="18" t="s">
        <v>355</v>
      </c>
      <c r="AU1111" s="18" t="s">
        <v>215</v>
      </c>
    </row>
    <row r="1112" s="2" customFormat="1" ht="24.15" customHeight="1">
      <c r="A1112" s="39"/>
      <c r="B1112" s="40"/>
      <c r="C1112" s="296" t="s">
        <v>1358</v>
      </c>
      <c r="D1112" s="296" t="s">
        <v>553</v>
      </c>
      <c r="E1112" s="297" t="s">
        <v>1320</v>
      </c>
      <c r="F1112" s="298" t="s">
        <v>1321</v>
      </c>
      <c r="G1112" s="299" t="s">
        <v>415</v>
      </c>
      <c r="H1112" s="300">
        <v>75.221999999999994</v>
      </c>
      <c r="I1112" s="301"/>
      <c r="J1112" s="302">
        <f>ROUND(I1112*H1112,2)</f>
        <v>0</v>
      </c>
      <c r="K1112" s="298" t="s">
        <v>352</v>
      </c>
      <c r="L1112" s="303"/>
      <c r="M1112" s="304" t="s">
        <v>1</v>
      </c>
      <c r="N1112" s="305" t="s">
        <v>46</v>
      </c>
      <c r="O1112" s="92"/>
      <c r="P1112" s="229">
        <f>O1112*H1112</f>
        <v>0</v>
      </c>
      <c r="Q1112" s="229">
        <v>4.0000000000000003E-05</v>
      </c>
      <c r="R1112" s="229">
        <f>Q1112*H1112</f>
        <v>0.0030088799999999998</v>
      </c>
      <c r="S1112" s="229">
        <v>0</v>
      </c>
      <c r="T1112" s="230">
        <f>S1112*H1112</f>
        <v>0</v>
      </c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R1112" s="231" t="s">
        <v>239</v>
      </c>
      <c r="AT1112" s="231" t="s">
        <v>553</v>
      </c>
      <c r="AU1112" s="231" t="s">
        <v>215</v>
      </c>
      <c r="AY1112" s="18" t="s">
        <v>203</v>
      </c>
      <c r="BE1112" s="232">
        <f>IF(N1112="základní",J1112,0)</f>
        <v>0</v>
      </c>
      <c r="BF1112" s="232">
        <f>IF(N1112="snížená",J1112,0)</f>
        <v>0</v>
      </c>
      <c r="BG1112" s="232">
        <f>IF(N1112="zákl. přenesená",J1112,0)</f>
        <v>0</v>
      </c>
      <c r="BH1112" s="232">
        <f>IF(N1112="sníž. přenesená",J1112,0)</f>
        <v>0</v>
      </c>
      <c r="BI1112" s="232">
        <f>IF(N1112="nulová",J1112,0)</f>
        <v>0</v>
      </c>
      <c r="BJ1112" s="18" t="s">
        <v>88</v>
      </c>
      <c r="BK1112" s="232">
        <f>ROUND(I1112*H1112,2)</f>
        <v>0</v>
      </c>
      <c r="BL1112" s="18" t="s">
        <v>202</v>
      </c>
      <c r="BM1112" s="231" t="s">
        <v>1359</v>
      </c>
    </row>
    <row r="1113" s="2" customFormat="1">
      <c r="A1113" s="39"/>
      <c r="B1113" s="40"/>
      <c r="C1113" s="41"/>
      <c r="D1113" s="233" t="s">
        <v>209</v>
      </c>
      <c r="E1113" s="41"/>
      <c r="F1113" s="234" t="s">
        <v>1321</v>
      </c>
      <c r="G1113" s="41"/>
      <c r="H1113" s="41"/>
      <c r="I1113" s="235"/>
      <c r="J1113" s="41"/>
      <c r="K1113" s="41"/>
      <c r="L1113" s="45"/>
      <c r="M1113" s="236"/>
      <c r="N1113" s="237"/>
      <c r="O1113" s="92"/>
      <c r="P1113" s="92"/>
      <c r="Q1113" s="92"/>
      <c r="R1113" s="92"/>
      <c r="S1113" s="92"/>
      <c r="T1113" s="93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T1113" s="18" t="s">
        <v>209</v>
      </c>
      <c r="AU1113" s="18" t="s">
        <v>215</v>
      </c>
    </row>
    <row r="1114" s="2" customFormat="1" ht="24.15" customHeight="1">
      <c r="A1114" s="39"/>
      <c r="B1114" s="40"/>
      <c r="C1114" s="220" t="s">
        <v>1360</v>
      </c>
      <c r="D1114" s="220" t="s">
        <v>204</v>
      </c>
      <c r="E1114" s="221" t="s">
        <v>1361</v>
      </c>
      <c r="F1114" s="222" t="s">
        <v>1362</v>
      </c>
      <c r="G1114" s="223" t="s">
        <v>415</v>
      </c>
      <c r="H1114" s="224">
        <v>227.84</v>
      </c>
      <c r="I1114" s="225"/>
      <c r="J1114" s="226">
        <f>ROUND(I1114*H1114,2)</f>
        <v>0</v>
      </c>
      <c r="K1114" s="222" t="s">
        <v>352</v>
      </c>
      <c r="L1114" s="45"/>
      <c r="M1114" s="227" t="s">
        <v>1</v>
      </c>
      <c r="N1114" s="228" t="s">
        <v>46</v>
      </c>
      <c r="O1114" s="92"/>
      <c r="P1114" s="229">
        <f>O1114*H1114</f>
        <v>0</v>
      </c>
      <c r="Q1114" s="229">
        <v>0</v>
      </c>
      <c r="R1114" s="229">
        <f>Q1114*H1114</f>
        <v>0</v>
      </c>
      <c r="S1114" s="229">
        <v>0</v>
      </c>
      <c r="T1114" s="230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1" t="s">
        <v>202</v>
      </c>
      <c r="AT1114" s="231" t="s">
        <v>204</v>
      </c>
      <c r="AU1114" s="231" t="s">
        <v>215</v>
      </c>
      <c r="AY1114" s="18" t="s">
        <v>203</v>
      </c>
      <c r="BE1114" s="232">
        <f>IF(N1114="základní",J1114,0)</f>
        <v>0</v>
      </c>
      <c r="BF1114" s="232">
        <f>IF(N1114="snížená",J1114,0)</f>
        <v>0</v>
      </c>
      <c r="BG1114" s="232">
        <f>IF(N1114="zákl. přenesená",J1114,0)</f>
        <v>0</v>
      </c>
      <c r="BH1114" s="232">
        <f>IF(N1114="sníž. přenesená",J1114,0)</f>
        <v>0</v>
      </c>
      <c r="BI1114" s="232">
        <f>IF(N1114="nulová",J1114,0)</f>
        <v>0</v>
      </c>
      <c r="BJ1114" s="18" t="s">
        <v>88</v>
      </c>
      <c r="BK1114" s="232">
        <f>ROUND(I1114*H1114,2)</f>
        <v>0</v>
      </c>
      <c r="BL1114" s="18" t="s">
        <v>202</v>
      </c>
      <c r="BM1114" s="231" t="s">
        <v>1363</v>
      </c>
    </row>
    <row r="1115" s="2" customFormat="1">
      <c r="A1115" s="39"/>
      <c r="B1115" s="40"/>
      <c r="C1115" s="41"/>
      <c r="D1115" s="233" t="s">
        <v>209</v>
      </c>
      <c r="E1115" s="41"/>
      <c r="F1115" s="234" t="s">
        <v>1364</v>
      </c>
      <c r="G1115" s="41"/>
      <c r="H1115" s="41"/>
      <c r="I1115" s="235"/>
      <c r="J1115" s="41"/>
      <c r="K1115" s="41"/>
      <c r="L1115" s="45"/>
      <c r="M1115" s="236"/>
      <c r="N1115" s="237"/>
      <c r="O1115" s="92"/>
      <c r="P1115" s="92"/>
      <c r="Q1115" s="92"/>
      <c r="R1115" s="92"/>
      <c r="S1115" s="92"/>
      <c r="T1115" s="93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T1115" s="18" t="s">
        <v>209</v>
      </c>
      <c r="AU1115" s="18" t="s">
        <v>215</v>
      </c>
    </row>
    <row r="1116" s="2" customFormat="1">
      <c r="A1116" s="39"/>
      <c r="B1116" s="40"/>
      <c r="C1116" s="41"/>
      <c r="D1116" s="251" t="s">
        <v>355</v>
      </c>
      <c r="E1116" s="41"/>
      <c r="F1116" s="252" t="s">
        <v>1365</v>
      </c>
      <c r="G1116" s="41"/>
      <c r="H1116" s="41"/>
      <c r="I1116" s="235"/>
      <c r="J1116" s="41"/>
      <c r="K1116" s="41"/>
      <c r="L1116" s="45"/>
      <c r="M1116" s="236"/>
      <c r="N1116" s="237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355</v>
      </c>
      <c r="AU1116" s="18" t="s">
        <v>215</v>
      </c>
    </row>
    <row r="1117" s="14" customFormat="1">
      <c r="A1117" s="14"/>
      <c r="B1117" s="263"/>
      <c r="C1117" s="264"/>
      <c r="D1117" s="233" t="s">
        <v>357</v>
      </c>
      <c r="E1117" s="265" t="s">
        <v>1</v>
      </c>
      <c r="F1117" s="266" t="s">
        <v>1366</v>
      </c>
      <c r="G1117" s="264"/>
      <c r="H1117" s="267">
        <v>94.239999999999995</v>
      </c>
      <c r="I1117" s="268"/>
      <c r="J1117" s="264"/>
      <c r="K1117" s="264"/>
      <c r="L1117" s="269"/>
      <c r="M1117" s="270"/>
      <c r="N1117" s="271"/>
      <c r="O1117" s="271"/>
      <c r="P1117" s="271"/>
      <c r="Q1117" s="271"/>
      <c r="R1117" s="271"/>
      <c r="S1117" s="271"/>
      <c r="T1117" s="27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73" t="s">
        <v>357</v>
      </c>
      <c r="AU1117" s="273" t="s">
        <v>215</v>
      </c>
      <c r="AV1117" s="14" t="s">
        <v>90</v>
      </c>
      <c r="AW1117" s="14" t="s">
        <v>36</v>
      </c>
      <c r="AX1117" s="14" t="s">
        <v>81</v>
      </c>
      <c r="AY1117" s="273" t="s">
        <v>203</v>
      </c>
    </row>
    <row r="1118" s="14" customFormat="1">
      <c r="A1118" s="14"/>
      <c r="B1118" s="263"/>
      <c r="C1118" s="264"/>
      <c r="D1118" s="233" t="s">
        <v>357</v>
      </c>
      <c r="E1118" s="265" t="s">
        <v>1</v>
      </c>
      <c r="F1118" s="266" t="s">
        <v>1292</v>
      </c>
      <c r="G1118" s="264"/>
      <c r="H1118" s="267">
        <v>112</v>
      </c>
      <c r="I1118" s="268"/>
      <c r="J1118" s="264"/>
      <c r="K1118" s="264"/>
      <c r="L1118" s="269"/>
      <c r="M1118" s="270"/>
      <c r="N1118" s="271"/>
      <c r="O1118" s="271"/>
      <c r="P1118" s="271"/>
      <c r="Q1118" s="271"/>
      <c r="R1118" s="271"/>
      <c r="S1118" s="271"/>
      <c r="T1118" s="27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73" t="s">
        <v>357</v>
      </c>
      <c r="AU1118" s="273" t="s">
        <v>215</v>
      </c>
      <c r="AV1118" s="14" t="s">
        <v>90</v>
      </c>
      <c r="AW1118" s="14" t="s">
        <v>36</v>
      </c>
      <c r="AX1118" s="14" t="s">
        <v>81</v>
      </c>
      <c r="AY1118" s="273" t="s">
        <v>203</v>
      </c>
    </row>
    <row r="1119" s="14" customFormat="1">
      <c r="A1119" s="14"/>
      <c r="B1119" s="263"/>
      <c r="C1119" s="264"/>
      <c r="D1119" s="233" t="s">
        <v>357</v>
      </c>
      <c r="E1119" s="265" t="s">
        <v>1</v>
      </c>
      <c r="F1119" s="266" t="s">
        <v>1367</v>
      </c>
      <c r="G1119" s="264"/>
      <c r="H1119" s="267">
        <v>21.600000000000001</v>
      </c>
      <c r="I1119" s="268"/>
      <c r="J1119" s="264"/>
      <c r="K1119" s="264"/>
      <c r="L1119" s="269"/>
      <c r="M1119" s="270"/>
      <c r="N1119" s="271"/>
      <c r="O1119" s="271"/>
      <c r="P1119" s="271"/>
      <c r="Q1119" s="271"/>
      <c r="R1119" s="271"/>
      <c r="S1119" s="271"/>
      <c r="T1119" s="27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73" t="s">
        <v>357</v>
      </c>
      <c r="AU1119" s="273" t="s">
        <v>215</v>
      </c>
      <c r="AV1119" s="14" t="s">
        <v>90</v>
      </c>
      <c r="AW1119" s="14" t="s">
        <v>36</v>
      </c>
      <c r="AX1119" s="14" t="s">
        <v>81</v>
      </c>
      <c r="AY1119" s="273" t="s">
        <v>203</v>
      </c>
    </row>
    <row r="1120" s="16" customFormat="1">
      <c r="A1120" s="16"/>
      <c r="B1120" s="285"/>
      <c r="C1120" s="286"/>
      <c r="D1120" s="233" t="s">
        <v>357</v>
      </c>
      <c r="E1120" s="287" t="s">
        <v>1</v>
      </c>
      <c r="F1120" s="288" t="s">
        <v>366</v>
      </c>
      <c r="G1120" s="286"/>
      <c r="H1120" s="289">
        <v>227.84</v>
      </c>
      <c r="I1120" s="290"/>
      <c r="J1120" s="286"/>
      <c r="K1120" s="286"/>
      <c r="L1120" s="291"/>
      <c r="M1120" s="292"/>
      <c r="N1120" s="293"/>
      <c r="O1120" s="293"/>
      <c r="P1120" s="293"/>
      <c r="Q1120" s="293"/>
      <c r="R1120" s="293"/>
      <c r="S1120" s="293"/>
      <c r="T1120" s="294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T1120" s="295" t="s">
        <v>357</v>
      </c>
      <c r="AU1120" s="295" t="s">
        <v>215</v>
      </c>
      <c r="AV1120" s="16" t="s">
        <v>202</v>
      </c>
      <c r="AW1120" s="16" t="s">
        <v>36</v>
      </c>
      <c r="AX1120" s="16" t="s">
        <v>88</v>
      </c>
      <c r="AY1120" s="295" t="s">
        <v>203</v>
      </c>
    </row>
    <row r="1121" s="2" customFormat="1" ht="24.15" customHeight="1">
      <c r="A1121" s="39"/>
      <c r="B1121" s="40"/>
      <c r="C1121" s="296" t="s">
        <v>1368</v>
      </c>
      <c r="D1121" s="296" t="s">
        <v>553</v>
      </c>
      <c r="E1121" s="297" t="s">
        <v>1369</v>
      </c>
      <c r="F1121" s="298" t="s">
        <v>1370</v>
      </c>
      <c r="G1121" s="299" t="s">
        <v>415</v>
      </c>
      <c r="H1121" s="300">
        <v>98.951999999999998</v>
      </c>
      <c r="I1121" s="301"/>
      <c r="J1121" s="302">
        <f>ROUND(I1121*H1121,2)</f>
        <v>0</v>
      </c>
      <c r="K1121" s="298" t="s">
        <v>352</v>
      </c>
      <c r="L1121" s="303"/>
      <c r="M1121" s="304" t="s">
        <v>1</v>
      </c>
      <c r="N1121" s="305" t="s">
        <v>46</v>
      </c>
      <c r="O1121" s="92"/>
      <c r="P1121" s="229">
        <f>O1121*H1121</f>
        <v>0</v>
      </c>
      <c r="Q1121" s="229">
        <v>0.00010000000000000001</v>
      </c>
      <c r="R1121" s="229">
        <f>Q1121*H1121</f>
        <v>0.0098951999999999998</v>
      </c>
      <c r="S1121" s="229">
        <v>0</v>
      </c>
      <c r="T1121" s="230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1" t="s">
        <v>239</v>
      </c>
      <c r="AT1121" s="231" t="s">
        <v>553</v>
      </c>
      <c r="AU1121" s="231" t="s">
        <v>215</v>
      </c>
      <c r="AY1121" s="18" t="s">
        <v>203</v>
      </c>
      <c r="BE1121" s="232">
        <f>IF(N1121="základní",J1121,0)</f>
        <v>0</v>
      </c>
      <c r="BF1121" s="232">
        <f>IF(N1121="snížená",J1121,0)</f>
        <v>0</v>
      </c>
      <c r="BG1121" s="232">
        <f>IF(N1121="zákl. přenesená",J1121,0)</f>
        <v>0</v>
      </c>
      <c r="BH1121" s="232">
        <f>IF(N1121="sníž. přenesená",J1121,0)</f>
        <v>0</v>
      </c>
      <c r="BI1121" s="232">
        <f>IF(N1121="nulová",J1121,0)</f>
        <v>0</v>
      </c>
      <c r="BJ1121" s="18" t="s">
        <v>88</v>
      </c>
      <c r="BK1121" s="232">
        <f>ROUND(I1121*H1121,2)</f>
        <v>0</v>
      </c>
      <c r="BL1121" s="18" t="s">
        <v>202</v>
      </c>
      <c r="BM1121" s="231" t="s">
        <v>1371</v>
      </c>
    </row>
    <row r="1122" s="2" customFormat="1">
      <c r="A1122" s="39"/>
      <c r="B1122" s="40"/>
      <c r="C1122" s="41"/>
      <c r="D1122" s="233" t="s">
        <v>209</v>
      </c>
      <c r="E1122" s="41"/>
      <c r="F1122" s="234" t="s">
        <v>1370</v>
      </c>
      <c r="G1122" s="41"/>
      <c r="H1122" s="41"/>
      <c r="I1122" s="235"/>
      <c r="J1122" s="41"/>
      <c r="K1122" s="41"/>
      <c r="L1122" s="45"/>
      <c r="M1122" s="236"/>
      <c r="N1122" s="237"/>
      <c r="O1122" s="92"/>
      <c r="P1122" s="92"/>
      <c r="Q1122" s="92"/>
      <c r="R1122" s="92"/>
      <c r="S1122" s="92"/>
      <c r="T1122" s="93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T1122" s="18" t="s">
        <v>209</v>
      </c>
      <c r="AU1122" s="18" t="s">
        <v>215</v>
      </c>
    </row>
    <row r="1123" s="13" customFormat="1">
      <c r="A1123" s="13"/>
      <c r="B1123" s="253"/>
      <c r="C1123" s="254"/>
      <c r="D1123" s="233" t="s">
        <v>357</v>
      </c>
      <c r="E1123" s="255" t="s">
        <v>1</v>
      </c>
      <c r="F1123" s="256" t="s">
        <v>1313</v>
      </c>
      <c r="G1123" s="254"/>
      <c r="H1123" s="255" t="s">
        <v>1</v>
      </c>
      <c r="I1123" s="257"/>
      <c r="J1123" s="254"/>
      <c r="K1123" s="254"/>
      <c r="L1123" s="258"/>
      <c r="M1123" s="259"/>
      <c r="N1123" s="260"/>
      <c r="O1123" s="260"/>
      <c r="P1123" s="260"/>
      <c r="Q1123" s="260"/>
      <c r="R1123" s="260"/>
      <c r="S1123" s="260"/>
      <c r="T1123" s="26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62" t="s">
        <v>357</v>
      </c>
      <c r="AU1123" s="262" t="s">
        <v>215</v>
      </c>
      <c r="AV1123" s="13" t="s">
        <v>88</v>
      </c>
      <c r="AW1123" s="13" t="s">
        <v>36</v>
      </c>
      <c r="AX1123" s="13" t="s">
        <v>81</v>
      </c>
      <c r="AY1123" s="262" t="s">
        <v>203</v>
      </c>
    </row>
    <row r="1124" s="14" customFormat="1">
      <c r="A1124" s="14"/>
      <c r="B1124" s="263"/>
      <c r="C1124" s="264"/>
      <c r="D1124" s="233" t="s">
        <v>357</v>
      </c>
      <c r="E1124" s="265" t="s">
        <v>1</v>
      </c>
      <c r="F1124" s="266" t="s">
        <v>1372</v>
      </c>
      <c r="G1124" s="264"/>
      <c r="H1124" s="267">
        <v>15.84</v>
      </c>
      <c r="I1124" s="268"/>
      <c r="J1124" s="264"/>
      <c r="K1124" s="264"/>
      <c r="L1124" s="269"/>
      <c r="M1124" s="270"/>
      <c r="N1124" s="271"/>
      <c r="O1124" s="271"/>
      <c r="P1124" s="271"/>
      <c r="Q1124" s="271"/>
      <c r="R1124" s="271"/>
      <c r="S1124" s="271"/>
      <c r="T1124" s="27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73" t="s">
        <v>357</v>
      </c>
      <c r="AU1124" s="273" t="s">
        <v>215</v>
      </c>
      <c r="AV1124" s="14" t="s">
        <v>90</v>
      </c>
      <c r="AW1124" s="14" t="s">
        <v>36</v>
      </c>
      <c r="AX1124" s="14" t="s">
        <v>81</v>
      </c>
      <c r="AY1124" s="273" t="s">
        <v>203</v>
      </c>
    </row>
    <row r="1125" s="14" customFormat="1">
      <c r="A1125" s="14"/>
      <c r="B1125" s="263"/>
      <c r="C1125" s="264"/>
      <c r="D1125" s="233" t="s">
        <v>357</v>
      </c>
      <c r="E1125" s="265" t="s">
        <v>1</v>
      </c>
      <c r="F1125" s="266" t="s">
        <v>1373</v>
      </c>
      <c r="G1125" s="264"/>
      <c r="H1125" s="267">
        <v>17.5</v>
      </c>
      <c r="I1125" s="268"/>
      <c r="J1125" s="264"/>
      <c r="K1125" s="264"/>
      <c r="L1125" s="269"/>
      <c r="M1125" s="270"/>
      <c r="N1125" s="271"/>
      <c r="O1125" s="271"/>
      <c r="P1125" s="271"/>
      <c r="Q1125" s="271"/>
      <c r="R1125" s="271"/>
      <c r="S1125" s="271"/>
      <c r="T1125" s="27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73" t="s">
        <v>357</v>
      </c>
      <c r="AU1125" s="273" t="s">
        <v>215</v>
      </c>
      <c r="AV1125" s="14" t="s">
        <v>90</v>
      </c>
      <c r="AW1125" s="14" t="s">
        <v>36</v>
      </c>
      <c r="AX1125" s="14" t="s">
        <v>81</v>
      </c>
      <c r="AY1125" s="273" t="s">
        <v>203</v>
      </c>
    </row>
    <row r="1126" s="14" customFormat="1">
      <c r="A1126" s="14"/>
      <c r="B1126" s="263"/>
      <c r="C1126" s="264"/>
      <c r="D1126" s="233" t="s">
        <v>357</v>
      </c>
      <c r="E1126" s="265" t="s">
        <v>1</v>
      </c>
      <c r="F1126" s="266" t="s">
        <v>1374</v>
      </c>
      <c r="G1126" s="264"/>
      <c r="H1126" s="267">
        <v>3.5</v>
      </c>
      <c r="I1126" s="268"/>
      <c r="J1126" s="264"/>
      <c r="K1126" s="264"/>
      <c r="L1126" s="269"/>
      <c r="M1126" s="270"/>
      <c r="N1126" s="271"/>
      <c r="O1126" s="271"/>
      <c r="P1126" s="271"/>
      <c r="Q1126" s="271"/>
      <c r="R1126" s="271"/>
      <c r="S1126" s="271"/>
      <c r="T1126" s="27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73" t="s">
        <v>357</v>
      </c>
      <c r="AU1126" s="273" t="s">
        <v>215</v>
      </c>
      <c r="AV1126" s="14" t="s">
        <v>90</v>
      </c>
      <c r="AW1126" s="14" t="s">
        <v>36</v>
      </c>
      <c r="AX1126" s="14" t="s">
        <v>81</v>
      </c>
      <c r="AY1126" s="273" t="s">
        <v>203</v>
      </c>
    </row>
    <row r="1127" s="14" customFormat="1">
      <c r="A1127" s="14"/>
      <c r="B1127" s="263"/>
      <c r="C1127" s="264"/>
      <c r="D1127" s="233" t="s">
        <v>357</v>
      </c>
      <c r="E1127" s="265" t="s">
        <v>1</v>
      </c>
      <c r="F1127" s="266" t="s">
        <v>1375</v>
      </c>
      <c r="G1127" s="264"/>
      <c r="H1127" s="267">
        <v>3.52</v>
      </c>
      <c r="I1127" s="268"/>
      <c r="J1127" s="264"/>
      <c r="K1127" s="264"/>
      <c r="L1127" s="269"/>
      <c r="M1127" s="270"/>
      <c r="N1127" s="271"/>
      <c r="O1127" s="271"/>
      <c r="P1127" s="271"/>
      <c r="Q1127" s="271"/>
      <c r="R1127" s="271"/>
      <c r="S1127" s="271"/>
      <c r="T1127" s="27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73" t="s">
        <v>357</v>
      </c>
      <c r="AU1127" s="273" t="s">
        <v>215</v>
      </c>
      <c r="AV1127" s="14" t="s">
        <v>90</v>
      </c>
      <c r="AW1127" s="14" t="s">
        <v>36</v>
      </c>
      <c r="AX1127" s="14" t="s">
        <v>81</v>
      </c>
      <c r="AY1127" s="273" t="s">
        <v>203</v>
      </c>
    </row>
    <row r="1128" s="14" customFormat="1">
      <c r="A1128" s="14"/>
      <c r="B1128" s="263"/>
      <c r="C1128" s="264"/>
      <c r="D1128" s="233" t="s">
        <v>357</v>
      </c>
      <c r="E1128" s="265" t="s">
        <v>1</v>
      </c>
      <c r="F1128" s="266" t="s">
        <v>1376</v>
      </c>
      <c r="G1128" s="264"/>
      <c r="H1128" s="267">
        <v>5.54</v>
      </c>
      <c r="I1128" s="268"/>
      <c r="J1128" s="264"/>
      <c r="K1128" s="264"/>
      <c r="L1128" s="269"/>
      <c r="M1128" s="270"/>
      <c r="N1128" s="271"/>
      <c r="O1128" s="271"/>
      <c r="P1128" s="271"/>
      <c r="Q1128" s="271"/>
      <c r="R1128" s="271"/>
      <c r="S1128" s="271"/>
      <c r="T1128" s="27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73" t="s">
        <v>357</v>
      </c>
      <c r="AU1128" s="273" t="s">
        <v>215</v>
      </c>
      <c r="AV1128" s="14" t="s">
        <v>90</v>
      </c>
      <c r="AW1128" s="14" t="s">
        <v>36</v>
      </c>
      <c r="AX1128" s="14" t="s">
        <v>81</v>
      </c>
      <c r="AY1128" s="273" t="s">
        <v>203</v>
      </c>
    </row>
    <row r="1129" s="14" customFormat="1">
      <c r="A1129" s="14"/>
      <c r="B1129" s="263"/>
      <c r="C1129" s="264"/>
      <c r="D1129" s="233" t="s">
        <v>357</v>
      </c>
      <c r="E1129" s="265" t="s">
        <v>1</v>
      </c>
      <c r="F1129" s="266" t="s">
        <v>1377</v>
      </c>
      <c r="G1129" s="264"/>
      <c r="H1129" s="267">
        <v>24</v>
      </c>
      <c r="I1129" s="268"/>
      <c r="J1129" s="264"/>
      <c r="K1129" s="264"/>
      <c r="L1129" s="269"/>
      <c r="M1129" s="270"/>
      <c r="N1129" s="271"/>
      <c r="O1129" s="271"/>
      <c r="P1129" s="271"/>
      <c r="Q1129" s="271"/>
      <c r="R1129" s="271"/>
      <c r="S1129" s="271"/>
      <c r="T1129" s="27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73" t="s">
        <v>357</v>
      </c>
      <c r="AU1129" s="273" t="s">
        <v>215</v>
      </c>
      <c r="AV1129" s="14" t="s">
        <v>90</v>
      </c>
      <c r="AW1129" s="14" t="s">
        <v>36</v>
      </c>
      <c r="AX1129" s="14" t="s">
        <v>81</v>
      </c>
      <c r="AY1129" s="273" t="s">
        <v>203</v>
      </c>
    </row>
    <row r="1130" s="14" customFormat="1">
      <c r="A1130" s="14"/>
      <c r="B1130" s="263"/>
      <c r="C1130" s="264"/>
      <c r="D1130" s="233" t="s">
        <v>357</v>
      </c>
      <c r="E1130" s="265" t="s">
        <v>1</v>
      </c>
      <c r="F1130" s="266" t="s">
        <v>1378</v>
      </c>
      <c r="G1130" s="264"/>
      <c r="H1130" s="267">
        <v>4.3399999999999999</v>
      </c>
      <c r="I1130" s="268"/>
      <c r="J1130" s="264"/>
      <c r="K1130" s="264"/>
      <c r="L1130" s="269"/>
      <c r="M1130" s="270"/>
      <c r="N1130" s="271"/>
      <c r="O1130" s="271"/>
      <c r="P1130" s="271"/>
      <c r="Q1130" s="271"/>
      <c r="R1130" s="271"/>
      <c r="S1130" s="271"/>
      <c r="T1130" s="27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73" t="s">
        <v>357</v>
      </c>
      <c r="AU1130" s="273" t="s">
        <v>215</v>
      </c>
      <c r="AV1130" s="14" t="s">
        <v>90</v>
      </c>
      <c r="AW1130" s="14" t="s">
        <v>36</v>
      </c>
      <c r="AX1130" s="14" t="s">
        <v>81</v>
      </c>
      <c r="AY1130" s="273" t="s">
        <v>203</v>
      </c>
    </row>
    <row r="1131" s="13" customFormat="1">
      <c r="A1131" s="13"/>
      <c r="B1131" s="253"/>
      <c r="C1131" s="254"/>
      <c r="D1131" s="233" t="s">
        <v>357</v>
      </c>
      <c r="E1131" s="255" t="s">
        <v>1</v>
      </c>
      <c r="F1131" s="256" t="s">
        <v>1379</v>
      </c>
      <c r="G1131" s="254"/>
      <c r="H1131" s="255" t="s">
        <v>1</v>
      </c>
      <c r="I1131" s="257"/>
      <c r="J1131" s="254"/>
      <c r="K1131" s="254"/>
      <c r="L1131" s="258"/>
      <c r="M1131" s="259"/>
      <c r="N1131" s="260"/>
      <c r="O1131" s="260"/>
      <c r="P1131" s="260"/>
      <c r="Q1131" s="260"/>
      <c r="R1131" s="260"/>
      <c r="S1131" s="260"/>
      <c r="T1131" s="261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2" t="s">
        <v>357</v>
      </c>
      <c r="AU1131" s="262" t="s">
        <v>215</v>
      </c>
      <c r="AV1131" s="13" t="s">
        <v>88</v>
      </c>
      <c r="AW1131" s="13" t="s">
        <v>36</v>
      </c>
      <c r="AX1131" s="13" t="s">
        <v>81</v>
      </c>
      <c r="AY1131" s="262" t="s">
        <v>203</v>
      </c>
    </row>
    <row r="1132" s="14" customFormat="1">
      <c r="A1132" s="14"/>
      <c r="B1132" s="263"/>
      <c r="C1132" s="264"/>
      <c r="D1132" s="233" t="s">
        <v>357</v>
      </c>
      <c r="E1132" s="265" t="s">
        <v>1</v>
      </c>
      <c r="F1132" s="266" t="s">
        <v>891</v>
      </c>
      <c r="G1132" s="264"/>
      <c r="H1132" s="267">
        <v>20</v>
      </c>
      <c r="I1132" s="268"/>
      <c r="J1132" s="264"/>
      <c r="K1132" s="264"/>
      <c r="L1132" s="269"/>
      <c r="M1132" s="270"/>
      <c r="N1132" s="271"/>
      <c r="O1132" s="271"/>
      <c r="P1132" s="271"/>
      <c r="Q1132" s="271"/>
      <c r="R1132" s="271"/>
      <c r="S1132" s="271"/>
      <c r="T1132" s="27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3" t="s">
        <v>357</v>
      </c>
      <c r="AU1132" s="273" t="s">
        <v>215</v>
      </c>
      <c r="AV1132" s="14" t="s">
        <v>90</v>
      </c>
      <c r="AW1132" s="14" t="s">
        <v>36</v>
      </c>
      <c r="AX1132" s="14" t="s">
        <v>81</v>
      </c>
      <c r="AY1132" s="273" t="s">
        <v>203</v>
      </c>
    </row>
    <row r="1133" s="15" customFormat="1">
      <c r="A1133" s="15"/>
      <c r="B1133" s="274"/>
      <c r="C1133" s="275"/>
      <c r="D1133" s="233" t="s">
        <v>357</v>
      </c>
      <c r="E1133" s="276" t="s">
        <v>1</v>
      </c>
      <c r="F1133" s="277" t="s">
        <v>364</v>
      </c>
      <c r="G1133" s="275"/>
      <c r="H1133" s="278">
        <v>94.239999999999995</v>
      </c>
      <c r="I1133" s="279"/>
      <c r="J1133" s="275"/>
      <c r="K1133" s="275"/>
      <c r="L1133" s="280"/>
      <c r="M1133" s="281"/>
      <c r="N1133" s="282"/>
      <c r="O1133" s="282"/>
      <c r="P1133" s="282"/>
      <c r="Q1133" s="282"/>
      <c r="R1133" s="282"/>
      <c r="S1133" s="282"/>
      <c r="T1133" s="283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84" t="s">
        <v>357</v>
      </c>
      <c r="AU1133" s="284" t="s">
        <v>215</v>
      </c>
      <c r="AV1133" s="15" t="s">
        <v>215</v>
      </c>
      <c r="AW1133" s="15" t="s">
        <v>36</v>
      </c>
      <c r="AX1133" s="15" t="s">
        <v>81</v>
      </c>
      <c r="AY1133" s="284" t="s">
        <v>203</v>
      </c>
    </row>
    <row r="1134" s="14" customFormat="1">
      <c r="A1134" s="14"/>
      <c r="B1134" s="263"/>
      <c r="C1134" s="264"/>
      <c r="D1134" s="233" t="s">
        <v>357</v>
      </c>
      <c r="E1134" s="265" t="s">
        <v>1</v>
      </c>
      <c r="F1134" s="266" t="s">
        <v>1380</v>
      </c>
      <c r="G1134" s="264"/>
      <c r="H1134" s="267">
        <v>4.7119999999999997</v>
      </c>
      <c r="I1134" s="268"/>
      <c r="J1134" s="264"/>
      <c r="K1134" s="264"/>
      <c r="L1134" s="269"/>
      <c r="M1134" s="270"/>
      <c r="N1134" s="271"/>
      <c r="O1134" s="271"/>
      <c r="P1134" s="271"/>
      <c r="Q1134" s="271"/>
      <c r="R1134" s="271"/>
      <c r="S1134" s="271"/>
      <c r="T1134" s="27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73" t="s">
        <v>357</v>
      </c>
      <c r="AU1134" s="273" t="s">
        <v>215</v>
      </c>
      <c r="AV1134" s="14" t="s">
        <v>90</v>
      </c>
      <c r="AW1134" s="14" t="s">
        <v>36</v>
      </c>
      <c r="AX1134" s="14" t="s">
        <v>81</v>
      </c>
      <c r="AY1134" s="273" t="s">
        <v>203</v>
      </c>
    </row>
    <row r="1135" s="16" customFormat="1">
      <c r="A1135" s="16"/>
      <c r="B1135" s="285"/>
      <c r="C1135" s="286"/>
      <c r="D1135" s="233" t="s">
        <v>357</v>
      </c>
      <c r="E1135" s="287" t="s">
        <v>1</v>
      </c>
      <c r="F1135" s="288" t="s">
        <v>366</v>
      </c>
      <c r="G1135" s="286"/>
      <c r="H1135" s="289">
        <v>98.951999999999998</v>
      </c>
      <c r="I1135" s="290"/>
      <c r="J1135" s="286"/>
      <c r="K1135" s="286"/>
      <c r="L1135" s="291"/>
      <c r="M1135" s="292"/>
      <c r="N1135" s="293"/>
      <c r="O1135" s="293"/>
      <c r="P1135" s="293"/>
      <c r="Q1135" s="293"/>
      <c r="R1135" s="293"/>
      <c r="S1135" s="293"/>
      <c r="T1135" s="294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T1135" s="295" t="s">
        <v>357</v>
      </c>
      <c r="AU1135" s="295" t="s">
        <v>215</v>
      </c>
      <c r="AV1135" s="16" t="s">
        <v>202</v>
      </c>
      <c r="AW1135" s="16" t="s">
        <v>36</v>
      </c>
      <c r="AX1135" s="16" t="s">
        <v>88</v>
      </c>
      <c r="AY1135" s="295" t="s">
        <v>203</v>
      </c>
    </row>
    <row r="1136" s="2" customFormat="1" ht="24.15" customHeight="1">
      <c r="A1136" s="39"/>
      <c r="B1136" s="40"/>
      <c r="C1136" s="296" t="s">
        <v>1381</v>
      </c>
      <c r="D1136" s="296" t="s">
        <v>553</v>
      </c>
      <c r="E1136" s="297" t="s">
        <v>1382</v>
      </c>
      <c r="F1136" s="298" t="s">
        <v>1383</v>
      </c>
      <c r="G1136" s="299" t="s">
        <v>415</v>
      </c>
      <c r="H1136" s="300">
        <v>117.59999999999999</v>
      </c>
      <c r="I1136" s="301"/>
      <c r="J1136" s="302">
        <f>ROUND(I1136*H1136,2)</f>
        <v>0</v>
      </c>
      <c r="K1136" s="298" t="s">
        <v>352</v>
      </c>
      <c r="L1136" s="303"/>
      <c r="M1136" s="304" t="s">
        <v>1</v>
      </c>
      <c r="N1136" s="305" t="s">
        <v>46</v>
      </c>
      <c r="O1136" s="92"/>
      <c r="P1136" s="229">
        <f>O1136*H1136</f>
        <v>0</v>
      </c>
      <c r="Q1136" s="229">
        <v>0.00029999999999999997</v>
      </c>
      <c r="R1136" s="229">
        <f>Q1136*H1136</f>
        <v>0.035279999999999992</v>
      </c>
      <c r="S1136" s="229">
        <v>0</v>
      </c>
      <c r="T1136" s="230">
        <f>S1136*H1136</f>
        <v>0</v>
      </c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R1136" s="231" t="s">
        <v>239</v>
      </c>
      <c r="AT1136" s="231" t="s">
        <v>553</v>
      </c>
      <c r="AU1136" s="231" t="s">
        <v>215</v>
      </c>
      <c r="AY1136" s="18" t="s">
        <v>203</v>
      </c>
      <c r="BE1136" s="232">
        <f>IF(N1136="základní",J1136,0)</f>
        <v>0</v>
      </c>
      <c r="BF1136" s="232">
        <f>IF(N1136="snížená",J1136,0)</f>
        <v>0</v>
      </c>
      <c r="BG1136" s="232">
        <f>IF(N1136="zákl. přenesená",J1136,0)</f>
        <v>0</v>
      </c>
      <c r="BH1136" s="232">
        <f>IF(N1136="sníž. přenesená",J1136,0)</f>
        <v>0</v>
      </c>
      <c r="BI1136" s="232">
        <f>IF(N1136="nulová",J1136,0)</f>
        <v>0</v>
      </c>
      <c r="BJ1136" s="18" t="s">
        <v>88</v>
      </c>
      <c r="BK1136" s="232">
        <f>ROUND(I1136*H1136,2)</f>
        <v>0</v>
      </c>
      <c r="BL1136" s="18" t="s">
        <v>202</v>
      </c>
      <c r="BM1136" s="231" t="s">
        <v>1384</v>
      </c>
    </row>
    <row r="1137" s="2" customFormat="1">
      <c r="A1137" s="39"/>
      <c r="B1137" s="40"/>
      <c r="C1137" s="41"/>
      <c r="D1137" s="233" t="s">
        <v>209</v>
      </c>
      <c r="E1137" s="41"/>
      <c r="F1137" s="234" t="s">
        <v>1383</v>
      </c>
      <c r="G1137" s="41"/>
      <c r="H1137" s="41"/>
      <c r="I1137" s="235"/>
      <c r="J1137" s="41"/>
      <c r="K1137" s="41"/>
      <c r="L1137" s="45"/>
      <c r="M1137" s="236"/>
      <c r="N1137" s="237"/>
      <c r="O1137" s="92"/>
      <c r="P1137" s="92"/>
      <c r="Q1137" s="92"/>
      <c r="R1137" s="92"/>
      <c r="S1137" s="92"/>
      <c r="T1137" s="93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T1137" s="18" t="s">
        <v>209</v>
      </c>
      <c r="AU1137" s="18" t="s">
        <v>215</v>
      </c>
    </row>
    <row r="1138" s="13" customFormat="1">
      <c r="A1138" s="13"/>
      <c r="B1138" s="253"/>
      <c r="C1138" s="254"/>
      <c r="D1138" s="233" t="s">
        <v>357</v>
      </c>
      <c r="E1138" s="255" t="s">
        <v>1</v>
      </c>
      <c r="F1138" s="256" t="s">
        <v>1313</v>
      </c>
      <c r="G1138" s="254"/>
      <c r="H1138" s="255" t="s">
        <v>1</v>
      </c>
      <c r="I1138" s="257"/>
      <c r="J1138" s="254"/>
      <c r="K1138" s="254"/>
      <c r="L1138" s="258"/>
      <c r="M1138" s="259"/>
      <c r="N1138" s="260"/>
      <c r="O1138" s="260"/>
      <c r="P1138" s="260"/>
      <c r="Q1138" s="260"/>
      <c r="R1138" s="260"/>
      <c r="S1138" s="260"/>
      <c r="T1138" s="26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2" t="s">
        <v>357</v>
      </c>
      <c r="AU1138" s="262" t="s">
        <v>215</v>
      </c>
      <c r="AV1138" s="13" t="s">
        <v>88</v>
      </c>
      <c r="AW1138" s="13" t="s">
        <v>36</v>
      </c>
      <c r="AX1138" s="13" t="s">
        <v>81</v>
      </c>
      <c r="AY1138" s="262" t="s">
        <v>203</v>
      </c>
    </row>
    <row r="1139" s="14" customFormat="1">
      <c r="A1139" s="14"/>
      <c r="B1139" s="263"/>
      <c r="C1139" s="264"/>
      <c r="D1139" s="233" t="s">
        <v>357</v>
      </c>
      <c r="E1139" s="265" t="s">
        <v>1</v>
      </c>
      <c r="F1139" s="266" t="s">
        <v>1385</v>
      </c>
      <c r="G1139" s="264"/>
      <c r="H1139" s="267">
        <v>9</v>
      </c>
      <c r="I1139" s="268"/>
      <c r="J1139" s="264"/>
      <c r="K1139" s="264"/>
      <c r="L1139" s="269"/>
      <c r="M1139" s="270"/>
      <c r="N1139" s="271"/>
      <c r="O1139" s="271"/>
      <c r="P1139" s="271"/>
      <c r="Q1139" s="271"/>
      <c r="R1139" s="271"/>
      <c r="S1139" s="271"/>
      <c r="T1139" s="27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73" t="s">
        <v>357</v>
      </c>
      <c r="AU1139" s="273" t="s">
        <v>215</v>
      </c>
      <c r="AV1139" s="14" t="s">
        <v>90</v>
      </c>
      <c r="AW1139" s="14" t="s">
        <v>36</v>
      </c>
      <c r="AX1139" s="14" t="s">
        <v>81</v>
      </c>
      <c r="AY1139" s="273" t="s">
        <v>203</v>
      </c>
    </row>
    <row r="1140" s="14" customFormat="1">
      <c r="A1140" s="14"/>
      <c r="B1140" s="263"/>
      <c r="C1140" s="264"/>
      <c r="D1140" s="233" t="s">
        <v>357</v>
      </c>
      <c r="E1140" s="265" t="s">
        <v>1</v>
      </c>
      <c r="F1140" s="266" t="s">
        <v>1386</v>
      </c>
      <c r="G1140" s="264"/>
      <c r="H1140" s="267">
        <v>6.25</v>
      </c>
      <c r="I1140" s="268"/>
      <c r="J1140" s="264"/>
      <c r="K1140" s="264"/>
      <c r="L1140" s="269"/>
      <c r="M1140" s="270"/>
      <c r="N1140" s="271"/>
      <c r="O1140" s="271"/>
      <c r="P1140" s="271"/>
      <c r="Q1140" s="271"/>
      <c r="R1140" s="271"/>
      <c r="S1140" s="271"/>
      <c r="T1140" s="27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73" t="s">
        <v>357</v>
      </c>
      <c r="AU1140" s="273" t="s">
        <v>215</v>
      </c>
      <c r="AV1140" s="14" t="s">
        <v>90</v>
      </c>
      <c r="AW1140" s="14" t="s">
        <v>36</v>
      </c>
      <c r="AX1140" s="14" t="s">
        <v>81</v>
      </c>
      <c r="AY1140" s="273" t="s">
        <v>203</v>
      </c>
    </row>
    <row r="1141" s="14" customFormat="1">
      <c r="A1141" s="14"/>
      <c r="B1141" s="263"/>
      <c r="C1141" s="264"/>
      <c r="D1141" s="233" t="s">
        <v>357</v>
      </c>
      <c r="E1141" s="265" t="s">
        <v>1</v>
      </c>
      <c r="F1141" s="266" t="s">
        <v>1387</v>
      </c>
      <c r="G1141" s="264"/>
      <c r="H1141" s="267">
        <v>1.25</v>
      </c>
      <c r="I1141" s="268"/>
      <c r="J1141" s="264"/>
      <c r="K1141" s="264"/>
      <c r="L1141" s="269"/>
      <c r="M1141" s="270"/>
      <c r="N1141" s="271"/>
      <c r="O1141" s="271"/>
      <c r="P1141" s="271"/>
      <c r="Q1141" s="271"/>
      <c r="R1141" s="271"/>
      <c r="S1141" s="271"/>
      <c r="T1141" s="27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73" t="s">
        <v>357</v>
      </c>
      <c r="AU1141" s="273" t="s">
        <v>215</v>
      </c>
      <c r="AV1141" s="14" t="s">
        <v>90</v>
      </c>
      <c r="AW1141" s="14" t="s">
        <v>36</v>
      </c>
      <c r="AX1141" s="14" t="s">
        <v>81</v>
      </c>
      <c r="AY1141" s="273" t="s">
        <v>203</v>
      </c>
    </row>
    <row r="1142" s="14" customFormat="1">
      <c r="A1142" s="14"/>
      <c r="B1142" s="263"/>
      <c r="C1142" s="264"/>
      <c r="D1142" s="233" t="s">
        <v>357</v>
      </c>
      <c r="E1142" s="265" t="s">
        <v>1</v>
      </c>
      <c r="F1142" s="266" t="s">
        <v>1388</v>
      </c>
      <c r="G1142" s="264"/>
      <c r="H1142" s="267">
        <v>2.5</v>
      </c>
      <c r="I1142" s="268"/>
      <c r="J1142" s="264"/>
      <c r="K1142" s="264"/>
      <c r="L1142" s="269"/>
      <c r="M1142" s="270"/>
      <c r="N1142" s="271"/>
      <c r="O1142" s="271"/>
      <c r="P1142" s="271"/>
      <c r="Q1142" s="271"/>
      <c r="R1142" s="271"/>
      <c r="S1142" s="271"/>
      <c r="T1142" s="27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73" t="s">
        <v>357</v>
      </c>
      <c r="AU1142" s="273" t="s">
        <v>215</v>
      </c>
      <c r="AV1142" s="14" t="s">
        <v>90</v>
      </c>
      <c r="AW1142" s="14" t="s">
        <v>36</v>
      </c>
      <c r="AX1142" s="14" t="s">
        <v>81</v>
      </c>
      <c r="AY1142" s="273" t="s">
        <v>203</v>
      </c>
    </row>
    <row r="1143" s="14" customFormat="1">
      <c r="A1143" s="14"/>
      <c r="B1143" s="263"/>
      <c r="C1143" s="264"/>
      <c r="D1143" s="233" t="s">
        <v>357</v>
      </c>
      <c r="E1143" s="265" t="s">
        <v>1</v>
      </c>
      <c r="F1143" s="266" t="s">
        <v>1389</v>
      </c>
      <c r="G1143" s="264"/>
      <c r="H1143" s="267">
        <v>1.5</v>
      </c>
      <c r="I1143" s="268"/>
      <c r="J1143" s="264"/>
      <c r="K1143" s="264"/>
      <c r="L1143" s="269"/>
      <c r="M1143" s="270"/>
      <c r="N1143" s="271"/>
      <c r="O1143" s="271"/>
      <c r="P1143" s="271"/>
      <c r="Q1143" s="271"/>
      <c r="R1143" s="271"/>
      <c r="S1143" s="271"/>
      <c r="T1143" s="27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3" t="s">
        <v>357</v>
      </c>
      <c r="AU1143" s="273" t="s">
        <v>215</v>
      </c>
      <c r="AV1143" s="14" t="s">
        <v>90</v>
      </c>
      <c r="AW1143" s="14" t="s">
        <v>36</v>
      </c>
      <c r="AX1143" s="14" t="s">
        <v>81</v>
      </c>
      <c r="AY1143" s="273" t="s">
        <v>203</v>
      </c>
    </row>
    <row r="1144" s="14" customFormat="1">
      <c r="A1144" s="14"/>
      <c r="B1144" s="263"/>
      <c r="C1144" s="264"/>
      <c r="D1144" s="233" t="s">
        <v>357</v>
      </c>
      <c r="E1144" s="265" t="s">
        <v>1</v>
      </c>
      <c r="F1144" s="266" t="s">
        <v>1390</v>
      </c>
      <c r="G1144" s="264"/>
      <c r="H1144" s="267">
        <v>12</v>
      </c>
      <c r="I1144" s="268"/>
      <c r="J1144" s="264"/>
      <c r="K1144" s="264"/>
      <c r="L1144" s="269"/>
      <c r="M1144" s="270"/>
      <c r="N1144" s="271"/>
      <c r="O1144" s="271"/>
      <c r="P1144" s="271"/>
      <c r="Q1144" s="271"/>
      <c r="R1144" s="271"/>
      <c r="S1144" s="271"/>
      <c r="T1144" s="27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73" t="s">
        <v>357</v>
      </c>
      <c r="AU1144" s="273" t="s">
        <v>215</v>
      </c>
      <c r="AV1144" s="14" t="s">
        <v>90</v>
      </c>
      <c r="AW1144" s="14" t="s">
        <v>36</v>
      </c>
      <c r="AX1144" s="14" t="s">
        <v>81</v>
      </c>
      <c r="AY1144" s="273" t="s">
        <v>203</v>
      </c>
    </row>
    <row r="1145" s="14" customFormat="1">
      <c r="A1145" s="14"/>
      <c r="B1145" s="263"/>
      <c r="C1145" s="264"/>
      <c r="D1145" s="233" t="s">
        <v>357</v>
      </c>
      <c r="E1145" s="265" t="s">
        <v>1</v>
      </c>
      <c r="F1145" s="266" t="s">
        <v>1391</v>
      </c>
      <c r="G1145" s="264"/>
      <c r="H1145" s="267">
        <v>1.1000000000000001</v>
      </c>
      <c r="I1145" s="268"/>
      <c r="J1145" s="264"/>
      <c r="K1145" s="264"/>
      <c r="L1145" s="269"/>
      <c r="M1145" s="270"/>
      <c r="N1145" s="271"/>
      <c r="O1145" s="271"/>
      <c r="P1145" s="271"/>
      <c r="Q1145" s="271"/>
      <c r="R1145" s="271"/>
      <c r="S1145" s="271"/>
      <c r="T1145" s="27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3" t="s">
        <v>357</v>
      </c>
      <c r="AU1145" s="273" t="s">
        <v>215</v>
      </c>
      <c r="AV1145" s="14" t="s">
        <v>90</v>
      </c>
      <c r="AW1145" s="14" t="s">
        <v>36</v>
      </c>
      <c r="AX1145" s="14" t="s">
        <v>81</v>
      </c>
      <c r="AY1145" s="273" t="s">
        <v>203</v>
      </c>
    </row>
    <row r="1146" s="13" customFormat="1">
      <c r="A1146" s="13"/>
      <c r="B1146" s="253"/>
      <c r="C1146" s="254"/>
      <c r="D1146" s="233" t="s">
        <v>357</v>
      </c>
      <c r="E1146" s="255" t="s">
        <v>1</v>
      </c>
      <c r="F1146" s="256" t="s">
        <v>1392</v>
      </c>
      <c r="G1146" s="254"/>
      <c r="H1146" s="255" t="s">
        <v>1</v>
      </c>
      <c r="I1146" s="257"/>
      <c r="J1146" s="254"/>
      <c r="K1146" s="254"/>
      <c r="L1146" s="258"/>
      <c r="M1146" s="259"/>
      <c r="N1146" s="260"/>
      <c r="O1146" s="260"/>
      <c r="P1146" s="260"/>
      <c r="Q1146" s="260"/>
      <c r="R1146" s="260"/>
      <c r="S1146" s="260"/>
      <c r="T1146" s="261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62" t="s">
        <v>357</v>
      </c>
      <c r="AU1146" s="262" t="s">
        <v>215</v>
      </c>
      <c r="AV1146" s="13" t="s">
        <v>88</v>
      </c>
      <c r="AW1146" s="13" t="s">
        <v>36</v>
      </c>
      <c r="AX1146" s="13" t="s">
        <v>81</v>
      </c>
      <c r="AY1146" s="262" t="s">
        <v>203</v>
      </c>
    </row>
    <row r="1147" s="14" customFormat="1">
      <c r="A1147" s="14"/>
      <c r="B1147" s="263"/>
      <c r="C1147" s="264"/>
      <c r="D1147" s="233" t="s">
        <v>357</v>
      </c>
      <c r="E1147" s="265" t="s">
        <v>1</v>
      </c>
      <c r="F1147" s="266" t="s">
        <v>1393</v>
      </c>
      <c r="G1147" s="264"/>
      <c r="H1147" s="267">
        <v>78.400000000000006</v>
      </c>
      <c r="I1147" s="268"/>
      <c r="J1147" s="264"/>
      <c r="K1147" s="264"/>
      <c r="L1147" s="269"/>
      <c r="M1147" s="270"/>
      <c r="N1147" s="271"/>
      <c r="O1147" s="271"/>
      <c r="P1147" s="271"/>
      <c r="Q1147" s="271"/>
      <c r="R1147" s="271"/>
      <c r="S1147" s="271"/>
      <c r="T1147" s="27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73" t="s">
        <v>357</v>
      </c>
      <c r="AU1147" s="273" t="s">
        <v>215</v>
      </c>
      <c r="AV1147" s="14" t="s">
        <v>90</v>
      </c>
      <c r="AW1147" s="14" t="s">
        <v>36</v>
      </c>
      <c r="AX1147" s="14" t="s">
        <v>81</v>
      </c>
      <c r="AY1147" s="273" t="s">
        <v>203</v>
      </c>
    </row>
    <row r="1148" s="15" customFormat="1">
      <c r="A1148" s="15"/>
      <c r="B1148" s="274"/>
      <c r="C1148" s="275"/>
      <c r="D1148" s="233" t="s">
        <v>357</v>
      </c>
      <c r="E1148" s="276" t="s">
        <v>1</v>
      </c>
      <c r="F1148" s="277" t="s">
        <v>364</v>
      </c>
      <c r="G1148" s="275"/>
      <c r="H1148" s="278">
        <v>112</v>
      </c>
      <c r="I1148" s="279"/>
      <c r="J1148" s="275"/>
      <c r="K1148" s="275"/>
      <c r="L1148" s="280"/>
      <c r="M1148" s="281"/>
      <c r="N1148" s="282"/>
      <c r="O1148" s="282"/>
      <c r="P1148" s="282"/>
      <c r="Q1148" s="282"/>
      <c r="R1148" s="282"/>
      <c r="S1148" s="282"/>
      <c r="T1148" s="283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4" t="s">
        <v>357</v>
      </c>
      <c r="AU1148" s="284" t="s">
        <v>215</v>
      </c>
      <c r="AV1148" s="15" t="s">
        <v>215</v>
      </c>
      <c r="AW1148" s="15" t="s">
        <v>36</v>
      </c>
      <c r="AX1148" s="15" t="s">
        <v>81</v>
      </c>
      <c r="AY1148" s="284" t="s">
        <v>203</v>
      </c>
    </row>
    <row r="1149" s="14" customFormat="1">
      <c r="A1149" s="14"/>
      <c r="B1149" s="263"/>
      <c r="C1149" s="264"/>
      <c r="D1149" s="233" t="s">
        <v>357</v>
      </c>
      <c r="E1149" s="265" t="s">
        <v>1</v>
      </c>
      <c r="F1149" s="266" t="s">
        <v>1394</v>
      </c>
      <c r="G1149" s="264"/>
      <c r="H1149" s="267">
        <v>5.5999999999999996</v>
      </c>
      <c r="I1149" s="268"/>
      <c r="J1149" s="264"/>
      <c r="K1149" s="264"/>
      <c r="L1149" s="269"/>
      <c r="M1149" s="270"/>
      <c r="N1149" s="271"/>
      <c r="O1149" s="271"/>
      <c r="P1149" s="271"/>
      <c r="Q1149" s="271"/>
      <c r="R1149" s="271"/>
      <c r="S1149" s="271"/>
      <c r="T1149" s="27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73" t="s">
        <v>357</v>
      </c>
      <c r="AU1149" s="273" t="s">
        <v>215</v>
      </c>
      <c r="AV1149" s="14" t="s">
        <v>90</v>
      </c>
      <c r="AW1149" s="14" t="s">
        <v>36</v>
      </c>
      <c r="AX1149" s="14" t="s">
        <v>81</v>
      </c>
      <c r="AY1149" s="273" t="s">
        <v>203</v>
      </c>
    </row>
    <row r="1150" s="16" customFormat="1">
      <c r="A1150" s="16"/>
      <c r="B1150" s="285"/>
      <c r="C1150" s="286"/>
      <c r="D1150" s="233" t="s">
        <v>357</v>
      </c>
      <c r="E1150" s="287" t="s">
        <v>1</v>
      </c>
      <c r="F1150" s="288" t="s">
        <v>366</v>
      </c>
      <c r="G1150" s="286"/>
      <c r="H1150" s="289">
        <v>117.59999999999999</v>
      </c>
      <c r="I1150" s="290"/>
      <c r="J1150" s="286"/>
      <c r="K1150" s="286"/>
      <c r="L1150" s="291"/>
      <c r="M1150" s="292"/>
      <c r="N1150" s="293"/>
      <c r="O1150" s="293"/>
      <c r="P1150" s="293"/>
      <c r="Q1150" s="293"/>
      <c r="R1150" s="293"/>
      <c r="S1150" s="293"/>
      <c r="T1150" s="294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95" t="s">
        <v>357</v>
      </c>
      <c r="AU1150" s="295" t="s">
        <v>215</v>
      </c>
      <c r="AV1150" s="16" t="s">
        <v>202</v>
      </c>
      <c r="AW1150" s="16" t="s">
        <v>36</v>
      </c>
      <c r="AX1150" s="16" t="s">
        <v>88</v>
      </c>
      <c r="AY1150" s="295" t="s">
        <v>203</v>
      </c>
    </row>
    <row r="1151" s="2" customFormat="1" ht="24.15" customHeight="1">
      <c r="A1151" s="39"/>
      <c r="B1151" s="40"/>
      <c r="C1151" s="296" t="s">
        <v>1395</v>
      </c>
      <c r="D1151" s="296" t="s">
        <v>553</v>
      </c>
      <c r="E1151" s="297" t="s">
        <v>1396</v>
      </c>
      <c r="F1151" s="298" t="s">
        <v>1397</v>
      </c>
      <c r="G1151" s="299" t="s">
        <v>415</v>
      </c>
      <c r="H1151" s="300">
        <v>22.68</v>
      </c>
      <c r="I1151" s="301"/>
      <c r="J1151" s="302">
        <f>ROUND(I1151*H1151,2)</f>
        <v>0</v>
      </c>
      <c r="K1151" s="298" t="s">
        <v>352</v>
      </c>
      <c r="L1151" s="303"/>
      <c r="M1151" s="304" t="s">
        <v>1</v>
      </c>
      <c r="N1151" s="305" t="s">
        <v>46</v>
      </c>
      <c r="O1151" s="92"/>
      <c r="P1151" s="229">
        <f>O1151*H1151</f>
        <v>0</v>
      </c>
      <c r="Q1151" s="229">
        <v>0.00020000000000000001</v>
      </c>
      <c r="R1151" s="229">
        <f>Q1151*H1151</f>
        <v>0.0045360000000000001</v>
      </c>
      <c r="S1151" s="229">
        <v>0</v>
      </c>
      <c r="T1151" s="230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31" t="s">
        <v>239</v>
      </c>
      <c r="AT1151" s="231" t="s">
        <v>553</v>
      </c>
      <c r="AU1151" s="231" t="s">
        <v>215</v>
      </c>
      <c r="AY1151" s="18" t="s">
        <v>203</v>
      </c>
      <c r="BE1151" s="232">
        <f>IF(N1151="základní",J1151,0)</f>
        <v>0</v>
      </c>
      <c r="BF1151" s="232">
        <f>IF(N1151="snížená",J1151,0)</f>
        <v>0</v>
      </c>
      <c r="BG1151" s="232">
        <f>IF(N1151="zákl. přenesená",J1151,0)</f>
        <v>0</v>
      </c>
      <c r="BH1151" s="232">
        <f>IF(N1151="sníž. přenesená",J1151,0)</f>
        <v>0</v>
      </c>
      <c r="BI1151" s="232">
        <f>IF(N1151="nulová",J1151,0)</f>
        <v>0</v>
      </c>
      <c r="BJ1151" s="18" t="s">
        <v>88</v>
      </c>
      <c r="BK1151" s="232">
        <f>ROUND(I1151*H1151,2)</f>
        <v>0</v>
      </c>
      <c r="BL1151" s="18" t="s">
        <v>202</v>
      </c>
      <c r="BM1151" s="231" t="s">
        <v>1398</v>
      </c>
    </row>
    <row r="1152" s="2" customFormat="1">
      <c r="A1152" s="39"/>
      <c r="B1152" s="40"/>
      <c r="C1152" s="41"/>
      <c r="D1152" s="233" t="s">
        <v>209</v>
      </c>
      <c r="E1152" s="41"/>
      <c r="F1152" s="234" t="s">
        <v>1397</v>
      </c>
      <c r="G1152" s="41"/>
      <c r="H1152" s="41"/>
      <c r="I1152" s="235"/>
      <c r="J1152" s="41"/>
      <c r="K1152" s="41"/>
      <c r="L1152" s="45"/>
      <c r="M1152" s="236"/>
      <c r="N1152" s="237"/>
      <c r="O1152" s="92"/>
      <c r="P1152" s="92"/>
      <c r="Q1152" s="92"/>
      <c r="R1152" s="92"/>
      <c r="S1152" s="92"/>
      <c r="T1152" s="93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T1152" s="18" t="s">
        <v>209</v>
      </c>
      <c r="AU1152" s="18" t="s">
        <v>215</v>
      </c>
    </row>
    <row r="1153" s="13" customFormat="1">
      <c r="A1153" s="13"/>
      <c r="B1153" s="253"/>
      <c r="C1153" s="254"/>
      <c r="D1153" s="233" t="s">
        <v>357</v>
      </c>
      <c r="E1153" s="255" t="s">
        <v>1</v>
      </c>
      <c r="F1153" s="256" t="s">
        <v>1313</v>
      </c>
      <c r="G1153" s="254"/>
      <c r="H1153" s="255" t="s">
        <v>1</v>
      </c>
      <c r="I1153" s="257"/>
      <c r="J1153" s="254"/>
      <c r="K1153" s="254"/>
      <c r="L1153" s="258"/>
      <c r="M1153" s="259"/>
      <c r="N1153" s="260"/>
      <c r="O1153" s="260"/>
      <c r="P1153" s="260"/>
      <c r="Q1153" s="260"/>
      <c r="R1153" s="260"/>
      <c r="S1153" s="260"/>
      <c r="T1153" s="261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62" t="s">
        <v>357</v>
      </c>
      <c r="AU1153" s="262" t="s">
        <v>215</v>
      </c>
      <c r="AV1153" s="13" t="s">
        <v>88</v>
      </c>
      <c r="AW1153" s="13" t="s">
        <v>36</v>
      </c>
      <c r="AX1153" s="13" t="s">
        <v>81</v>
      </c>
      <c r="AY1153" s="262" t="s">
        <v>203</v>
      </c>
    </row>
    <row r="1154" s="14" customFormat="1">
      <c r="A1154" s="14"/>
      <c r="B1154" s="263"/>
      <c r="C1154" s="264"/>
      <c r="D1154" s="233" t="s">
        <v>357</v>
      </c>
      <c r="E1154" s="265" t="s">
        <v>1</v>
      </c>
      <c r="F1154" s="266" t="s">
        <v>1385</v>
      </c>
      <c r="G1154" s="264"/>
      <c r="H1154" s="267">
        <v>9</v>
      </c>
      <c r="I1154" s="268"/>
      <c r="J1154" s="264"/>
      <c r="K1154" s="264"/>
      <c r="L1154" s="269"/>
      <c r="M1154" s="270"/>
      <c r="N1154" s="271"/>
      <c r="O1154" s="271"/>
      <c r="P1154" s="271"/>
      <c r="Q1154" s="271"/>
      <c r="R1154" s="271"/>
      <c r="S1154" s="271"/>
      <c r="T1154" s="27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73" t="s">
        <v>357</v>
      </c>
      <c r="AU1154" s="273" t="s">
        <v>215</v>
      </c>
      <c r="AV1154" s="14" t="s">
        <v>90</v>
      </c>
      <c r="AW1154" s="14" t="s">
        <v>36</v>
      </c>
      <c r="AX1154" s="14" t="s">
        <v>81</v>
      </c>
      <c r="AY1154" s="273" t="s">
        <v>203</v>
      </c>
    </row>
    <row r="1155" s="14" customFormat="1">
      <c r="A1155" s="14"/>
      <c r="B1155" s="263"/>
      <c r="C1155" s="264"/>
      <c r="D1155" s="233" t="s">
        <v>357</v>
      </c>
      <c r="E1155" s="265" t="s">
        <v>1</v>
      </c>
      <c r="F1155" s="266" t="s">
        <v>1386</v>
      </c>
      <c r="G1155" s="264"/>
      <c r="H1155" s="267">
        <v>6.25</v>
      </c>
      <c r="I1155" s="268"/>
      <c r="J1155" s="264"/>
      <c r="K1155" s="264"/>
      <c r="L1155" s="269"/>
      <c r="M1155" s="270"/>
      <c r="N1155" s="271"/>
      <c r="O1155" s="271"/>
      <c r="P1155" s="271"/>
      <c r="Q1155" s="271"/>
      <c r="R1155" s="271"/>
      <c r="S1155" s="271"/>
      <c r="T1155" s="27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73" t="s">
        <v>357</v>
      </c>
      <c r="AU1155" s="273" t="s">
        <v>215</v>
      </c>
      <c r="AV1155" s="14" t="s">
        <v>90</v>
      </c>
      <c r="AW1155" s="14" t="s">
        <v>36</v>
      </c>
      <c r="AX1155" s="14" t="s">
        <v>81</v>
      </c>
      <c r="AY1155" s="273" t="s">
        <v>203</v>
      </c>
    </row>
    <row r="1156" s="14" customFormat="1">
      <c r="A1156" s="14"/>
      <c r="B1156" s="263"/>
      <c r="C1156" s="264"/>
      <c r="D1156" s="233" t="s">
        <v>357</v>
      </c>
      <c r="E1156" s="265" t="s">
        <v>1</v>
      </c>
      <c r="F1156" s="266" t="s">
        <v>1387</v>
      </c>
      <c r="G1156" s="264"/>
      <c r="H1156" s="267">
        <v>1.25</v>
      </c>
      <c r="I1156" s="268"/>
      <c r="J1156" s="264"/>
      <c r="K1156" s="264"/>
      <c r="L1156" s="269"/>
      <c r="M1156" s="270"/>
      <c r="N1156" s="271"/>
      <c r="O1156" s="271"/>
      <c r="P1156" s="271"/>
      <c r="Q1156" s="271"/>
      <c r="R1156" s="271"/>
      <c r="S1156" s="271"/>
      <c r="T1156" s="27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73" t="s">
        <v>357</v>
      </c>
      <c r="AU1156" s="273" t="s">
        <v>215</v>
      </c>
      <c r="AV1156" s="14" t="s">
        <v>90</v>
      </c>
      <c r="AW1156" s="14" t="s">
        <v>36</v>
      </c>
      <c r="AX1156" s="14" t="s">
        <v>81</v>
      </c>
      <c r="AY1156" s="273" t="s">
        <v>203</v>
      </c>
    </row>
    <row r="1157" s="14" customFormat="1">
      <c r="A1157" s="14"/>
      <c r="B1157" s="263"/>
      <c r="C1157" s="264"/>
      <c r="D1157" s="233" t="s">
        <v>357</v>
      </c>
      <c r="E1157" s="265" t="s">
        <v>1</v>
      </c>
      <c r="F1157" s="266" t="s">
        <v>1388</v>
      </c>
      <c r="G1157" s="264"/>
      <c r="H1157" s="267">
        <v>2.5</v>
      </c>
      <c r="I1157" s="268"/>
      <c r="J1157" s="264"/>
      <c r="K1157" s="264"/>
      <c r="L1157" s="269"/>
      <c r="M1157" s="270"/>
      <c r="N1157" s="271"/>
      <c r="O1157" s="271"/>
      <c r="P1157" s="271"/>
      <c r="Q1157" s="271"/>
      <c r="R1157" s="271"/>
      <c r="S1157" s="271"/>
      <c r="T1157" s="27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73" t="s">
        <v>357</v>
      </c>
      <c r="AU1157" s="273" t="s">
        <v>215</v>
      </c>
      <c r="AV1157" s="14" t="s">
        <v>90</v>
      </c>
      <c r="AW1157" s="14" t="s">
        <v>36</v>
      </c>
      <c r="AX1157" s="14" t="s">
        <v>81</v>
      </c>
      <c r="AY1157" s="273" t="s">
        <v>203</v>
      </c>
    </row>
    <row r="1158" s="14" customFormat="1">
      <c r="A1158" s="14"/>
      <c r="B1158" s="263"/>
      <c r="C1158" s="264"/>
      <c r="D1158" s="233" t="s">
        <v>357</v>
      </c>
      <c r="E1158" s="265" t="s">
        <v>1</v>
      </c>
      <c r="F1158" s="266" t="s">
        <v>1389</v>
      </c>
      <c r="G1158" s="264"/>
      <c r="H1158" s="267">
        <v>1.5</v>
      </c>
      <c r="I1158" s="268"/>
      <c r="J1158" s="264"/>
      <c r="K1158" s="264"/>
      <c r="L1158" s="269"/>
      <c r="M1158" s="270"/>
      <c r="N1158" s="271"/>
      <c r="O1158" s="271"/>
      <c r="P1158" s="271"/>
      <c r="Q1158" s="271"/>
      <c r="R1158" s="271"/>
      <c r="S1158" s="271"/>
      <c r="T1158" s="27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73" t="s">
        <v>357</v>
      </c>
      <c r="AU1158" s="273" t="s">
        <v>215</v>
      </c>
      <c r="AV1158" s="14" t="s">
        <v>90</v>
      </c>
      <c r="AW1158" s="14" t="s">
        <v>36</v>
      </c>
      <c r="AX1158" s="14" t="s">
        <v>81</v>
      </c>
      <c r="AY1158" s="273" t="s">
        <v>203</v>
      </c>
    </row>
    <row r="1159" s="14" customFormat="1">
      <c r="A1159" s="14"/>
      <c r="B1159" s="263"/>
      <c r="C1159" s="264"/>
      <c r="D1159" s="233" t="s">
        <v>357</v>
      </c>
      <c r="E1159" s="265" t="s">
        <v>1</v>
      </c>
      <c r="F1159" s="266" t="s">
        <v>1391</v>
      </c>
      <c r="G1159" s="264"/>
      <c r="H1159" s="267">
        <v>1.1000000000000001</v>
      </c>
      <c r="I1159" s="268"/>
      <c r="J1159" s="264"/>
      <c r="K1159" s="264"/>
      <c r="L1159" s="269"/>
      <c r="M1159" s="270"/>
      <c r="N1159" s="271"/>
      <c r="O1159" s="271"/>
      <c r="P1159" s="271"/>
      <c r="Q1159" s="271"/>
      <c r="R1159" s="271"/>
      <c r="S1159" s="271"/>
      <c r="T1159" s="27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73" t="s">
        <v>357</v>
      </c>
      <c r="AU1159" s="273" t="s">
        <v>215</v>
      </c>
      <c r="AV1159" s="14" t="s">
        <v>90</v>
      </c>
      <c r="AW1159" s="14" t="s">
        <v>36</v>
      </c>
      <c r="AX1159" s="14" t="s">
        <v>81</v>
      </c>
      <c r="AY1159" s="273" t="s">
        <v>203</v>
      </c>
    </row>
    <row r="1160" s="15" customFormat="1">
      <c r="A1160" s="15"/>
      <c r="B1160" s="274"/>
      <c r="C1160" s="275"/>
      <c r="D1160" s="233" t="s">
        <v>357</v>
      </c>
      <c r="E1160" s="276" t="s">
        <v>1</v>
      </c>
      <c r="F1160" s="277" t="s">
        <v>364</v>
      </c>
      <c r="G1160" s="275"/>
      <c r="H1160" s="278">
        <v>21.600000000000001</v>
      </c>
      <c r="I1160" s="279"/>
      <c r="J1160" s="275"/>
      <c r="K1160" s="275"/>
      <c r="L1160" s="280"/>
      <c r="M1160" s="281"/>
      <c r="N1160" s="282"/>
      <c r="O1160" s="282"/>
      <c r="P1160" s="282"/>
      <c r="Q1160" s="282"/>
      <c r="R1160" s="282"/>
      <c r="S1160" s="282"/>
      <c r="T1160" s="283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84" t="s">
        <v>357</v>
      </c>
      <c r="AU1160" s="284" t="s">
        <v>215</v>
      </c>
      <c r="AV1160" s="15" t="s">
        <v>215</v>
      </c>
      <c r="AW1160" s="15" t="s">
        <v>36</v>
      </c>
      <c r="AX1160" s="15" t="s">
        <v>81</v>
      </c>
      <c r="AY1160" s="284" t="s">
        <v>203</v>
      </c>
    </row>
    <row r="1161" s="14" customFormat="1">
      <c r="A1161" s="14"/>
      <c r="B1161" s="263"/>
      <c r="C1161" s="264"/>
      <c r="D1161" s="233" t="s">
        <v>357</v>
      </c>
      <c r="E1161" s="265" t="s">
        <v>1</v>
      </c>
      <c r="F1161" s="266" t="s">
        <v>1399</v>
      </c>
      <c r="G1161" s="264"/>
      <c r="H1161" s="267">
        <v>1.0800000000000001</v>
      </c>
      <c r="I1161" s="268"/>
      <c r="J1161" s="264"/>
      <c r="K1161" s="264"/>
      <c r="L1161" s="269"/>
      <c r="M1161" s="270"/>
      <c r="N1161" s="271"/>
      <c r="O1161" s="271"/>
      <c r="P1161" s="271"/>
      <c r="Q1161" s="271"/>
      <c r="R1161" s="271"/>
      <c r="S1161" s="271"/>
      <c r="T1161" s="27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3" t="s">
        <v>357</v>
      </c>
      <c r="AU1161" s="273" t="s">
        <v>215</v>
      </c>
      <c r="AV1161" s="14" t="s">
        <v>90</v>
      </c>
      <c r="AW1161" s="14" t="s">
        <v>36</v>
      </c>
      <c r="AX1161" s="14" t="s">
        <v>81</v>
      </c>
      <c r="AY1161" s="273" t="s">
        <v>203</v>
      </c>
    </row>
    <row r="1162" s="16" customFormat="1">
      <c r="A1162" s="16"/>
      <c r="B1162" s="285"/>
      <c r="C1162" s="286"/>
      <c r="D1162" s="233" t="s">
        <v>357</v>
      </c>
      <c r="E1162" s="287" t="s">
        <v>1</v>
      </c>
      <c r="F1162" s="288" t="s">
        <v>366</v>
      </c>
      <c r="G1162" s="286"/>
      <c r="H1162" s="289">
        <v>22.68</v>
      </c>
      <c r="I1162" s="290"/>
      <c r="J1162" s="286"/>
      <c r="K1162" s="286"/>
      <c r="L1162" s="291"/>
      <c r="M1162" s="292"/>
      <c r="N1162" s="293"/>
      <c r="O1162" s="293"/>
      <c r="P1162" s="293"/>
      <c r="Q1162" s="293"/>
      <c r="R1162" s="293"/>
      <c r="S1162" s="293"/>
      <c r="T1162" s="294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T1162" s="295" t="s">
        <v>357</v>
      </c>
      <c r="AU1162" s="295" t="s">
        <v>215</v>
      </c>
      <c r="AV1162" s="16" t="s">
        <v>202</v>
      </c>
      <c r="AW1162" s="16" t="s">
        <v>36</v>
      </c>
      <c r="AX1162" s="16" t="s">
        <v>88</v>
      </c>
      <c r="AY1162" s="295" t="s">
        <v>203</v>
      </c>
    </row>
    <row r="1163" s="2" customFormat="1" ht="24.15" customHeight="1">
      <c r="A1163" s="39"/>
      <c r="B1163" s="40"/>
      <c r="C1163" s="220" t="s">
        <v>1400</v>
      </c>
      <c r="D1163" s="220" t="s">
        <v>204</v>
      </c>
      <c r="E1163" s="221" t="s">
        <v>1401</v>
      </c>
      <c r="F1163" s="222" t="s">
        <v>1402</v>
      </c>
      <c r="G1163" s="223" t="s">
        <v>290</v>
      </c>
      <c r="H1163" s="224">
        <v>348.43000000000001</v>
      </c>
      <c r="I1163" s="225"/>
      <c r="J1163" s="226">
        <f>ROUND(I1163*H1163,2)</f>
        <v>0</v>
      </c>
      <c r="K1163" s="222" t="s">
        <v>352</v>
      </c>
      <c r="L1163" s="45"/>
      <c r="M1163" s="227" t="s">
        <v>1</v>
      </c>
      <c r="N1163" s="228" t="s">
        <v>46</v>
      </c>
      <c r="O1163" s="92"/>
      <c r="P1163" s="229">
        <f>O1163*H1163</f>
        <v>0</v>
      </c>
      <c r="Q1163" s="229">
        <v>0.0073499999999999998</v>
      </c>
      <c r="R1163" s="229">
        <f>Q1163*H1163</f>
        <v>2.5609604999999998</v>
      </c>
      <c r="S1163" s="229">
        <v>0</v>
      </c>
      <c r="T1163" s="230">
        <f>S1163*H1163</f>
        <v>0</v>
      </c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R1163" s="231" t="s">
        <v>202</v>
      </c>
      <c r="AT1163" s="231" t="s">
        <v>204</v>
      </c>
      <c r="AU1163" s="231" t="s">
        <v>215</v>
      </c>
      <c r="AY1163" s="18" t="s">
        <v>203</v>
      </c>
      <c r="BE1163" s="232">
        <f>IF(N1163="základní",J1163,0)</f>
        <v>0</v>
      </c>
      <c r="BF1163" s="232">
        <f>IF(N1163="snížená",J1163,0)</f>
        <v>0</v>
      </c>
      <c r="BG1163" s="232">
        <f>IF(N1163="zákl. přenesená",J1163,0)</f>
        <v>0</v>
      </c>
      <c r="BH1163" s="232">
        <f>IF(N1163="sníž. přenesená",J1163,0)</f>
        <v>0</v>
      </c>
      <c r="BI1163" s="232">
        <f>IF(N1163="nulová",J1163,0)</f>
        <v>0</v>
      </c>
      <c r="BJ1163" s="18" t="s">
        <v>88</v>
      </c>
      <c r="BK1163" s="232">
        <f>ROUND(I1163*H1163,2)</f>
        <v>0</v>
      </c>
      <c r="BL1163" s="18" t="s">
        <v>202</v>
      </c>
      <c r="BM1163" s="231" t="s">
        <v>1403</v>
      </c>
    </row>
    <row r="1164" s="2" customFormat="1">
      <c r="A1164" s="39"/>
      <c r="B1164" s="40"/>
      <c r="C1164" s="41"/>
      <c r="D1164" s="233" t="s">
        <v>209</v>
      </c>
      <c r="E1164" s="41"/>
      <c r="F1164" s="234" t="s">
        <v>1404</v>
      </c>
      <c r="G1164" s="41"/>
      <c r="H1164" s="41"/>
      <c r="I1164" s="235"/>
      <c r="J1164" s="41"/>
      <c r="K1164" s="41"/>
      <c r="L1164" s="45"/>
      <c r="M1164" s="236"/>
      <c r="N1164" s="237"/>
      <c r="O1164" s="92"/>
      <c r="P1164" s="92"/>
      <c r="Q1164" s="92"/>
      <c r="R1164" s="92"/>
      <c r="S1164" s="92"/>
      <c r="T1164" s="9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T1164" s="18" t="s">
        <v>209</v>
      </c>
      <c r="AU1164" s="18" t="s">
        <v>215</v>
      </c>
    </row>
    <row r="1165" s="2" customFormat="1">
      <c r="A1165" s="39"/>
      <c r="B1165" s="40"/>
      <c r="C1165" s="41"/>
      <c r="D1165" s="251" t="s">
        <v>355</v>
      </c>
      <c r="E1165" s="41"/>
      <c r="F1165" s="252" t="s">
        <v>1405</v>
      </c>
      <c r="G1165" s="41"/>
      <c r="H1165" s="41"/>
      <c r="I1165" s="235"/>
      <c r="J1165" s="41"/>
      <c r="K1165" s="41"/>
      <c r="L1165" s="45"/>
      <c r="M1165" s="236"/>
      <c r="N1165" s="237"/>
      <c r="O1165" s="92"/>
      <c r="P1165" s="92"/>
      <c r="Q1165" s="92"/>
      <c r="R1165" s="92"/>
      <c r="S1165" s="92"/>
      <c r="T1165" s="93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T1165" s="18" t="s">
        <v>355</v>
      </c>
      <c r="AU1165" s="18" t="s">
        <v>215</v>
      </c>
    </row>
    <row r="1166" s="13" customFormat="1">
      <c r="A1166" s="13"/>
      <c r="B1166" s="253"/>
      <c r="C1166" s="254"/>
      <c r="D1166" s="233" t="s">
        <v>357</v>
      </c>
      <c r="E1166" s="255" t="s">
        <v>1</v>
      </c>
      <c r="F1166" s="256" t="s">
        <v>733</v>
      </c>
      <c r="G1166" s="254"/>
      <c r="H1166" s="255" t="s">
        <v>1</v>
      </c>
      <c r="I1166" s="257"/>
      <c r="J1166" s="254"/>
      <c r="K1166" s="254"/>
      <c r="L1166" s="258"/>
      <c r="M1166" s="259"/>
      <c r="N1166" s="260"/>
      <c r="O1166" s="260"/>
      <c r="P1166" s="260"/>
      <c r="Q1166" s="260"/>
      <c r="R1166" s="260"/>
      <c r="S1166" s="260"/>
      <c r="T1166" s="26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2" t="s">
        <v>357</v>
      </c>
      <c r="AU1166" s="262" t="s">
        <v>215</v>
      </c>
      <c r="AV1166" s="13" t="s">
        <v>88</v>
      </c>
      <c r="AW1166" s="13" t="s">
        <v>36</v>
      </c>
      <c r="AX1166" s="13" t="s">
        <v>81</v>
      </c>
      <c r="AY1166" s="262" t="s">
        <v>203</v>
      </c>
    </row>
    <row r="1167" s="13" customFormat="1">
      <c r="A1167" s="13"/>
      <c r="B1167" s="253"/>
      <c r="C1167" s="254"/>
      <c r="D1167" s="233" t="s">
        <v>357</v>
      </c>
      <c r="E1167" s="255" t="s">
        <v>1</v>
      </c>
      <c r="F1167" s="256" t="s">
        <v>1406</v>
      </c>
      <c r="G1167" s="254"/>
      <c r="H1167" s="255" t="s">
        <v>1</v>
      </c>
      <c r="I1167" s="257"/>
      <c r="J1167" s="254"/>
      <c r="K1167" s="254"/>
      <c r="L1167" s="258"/>
      <c r="M1167" s="259"/>
      <c r="N1167" s="260"/>
      <c r="O1167" s="260"/>
      <c r="P1167" s="260"/>
      <c r="Q1167" s="260"/>
      <c r="R1167" s="260"/>
      <c r="S1167" s="260"/>
      <c r="T1167" s="26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2" t="s">
        <v>357</v>
      </c>
      <c r="AU1167" s="262" t="s">
        <v>215</v>
      </c>
      <c r="AV1167" s="13" t="s">
        <v>88</v>
      </c>
      <c r="AW1167" s="13" t="s">
        <v>36</v>
      </c>
      <c r="AX1167" s="13" t="s">
        <v>81</v>
      </c>
      <c r="AY1167" s="262" t="s">
        <v>203</v>
      </c>
    </row>
    <row r="1168" s="14" customFormat="1">
      <c r="A1168" s="14"/>
      <c r="B1168" s="263"/>
      <c r="C1168" s="264"/>
      <c r="D1168" s="233" t="s">
        <v>357</v>
      </c>
      <c r="E1168" s="265" t="s">
        <v>1</v>
      </c>
      <c r="F1168" s="266" t="s">
        <v>1407</v>
      </c>
      <c r="G1168" s="264"/>
      <c r="H1168" s="267">
        <v>347.31200000000001</v>
      </c>
      <c r="I1168" s="268"/>
      <c r="J1168" s="264"/>
      <c r="K1168" s="264"/>
      <c r="L1168" s="269"/>
      <c r="M1168" s="270"/>
      <c r="N1168" s="271"/>
      <c r="O1168" s="271"/>
      <c r="P1168" s="271"/>
      <c r="Q1168" s="271"/>
      <c r="R1168" s="271"/>
      <c r="S1168" s="271"/>
      <c r="T1168" s="27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73" t="s">
        <v>357</v>
      </c>
      <c r="AU1168" s="273" t="s">
        <v>215</v>
      </c>
      <c r="AV1168" s="14" t="s">
        <v>90</v>
      </c>
      <c r="AW1168" s="14" t="s">
        <v>36</v>
      </c>
      <c r="AX1168" s="14" t="s">
        <v>81</v>
      </c>
      <c r="AY1168" s="273" t="s">
        <v>203</v>
      </c>
    </row>
    <row r="1169" s="14" customFormat="1">
      <c r="A1169" s="14"/>
      <c r="B1169" s="263"/>
      <c r="C1169" s="264"/>
      <c r="D1169" s="233" t="s">
        <v>357</v>
      </c>
      <c r="E1169" s="265" t="s">
        <v>1</v>
      </c>
      <c r="F1169" s="266" t="s">
        <v>1408</v>
      </c>
      <c r="G1169" s="264"/>
      <c r="H1169" s="267">
        <v>-7.9199999999999999</v>
      </c>
      <c r="I1169" s="268"/>
      <c r="J1169" s="264"/>
      <c r="K1169" s="264"/>
      <c r="L1169" s="269"/>
      <c r="M1169" s="270"/>
      <c r="N1169" s="271"/>
      <c r="O1169" s="271"/>
      <c r="P1169" s="271"/>
      <c r="Q1169" s="271"/>
      <c r="R1169" s="271"/>
      <c r="S1169" s="271"/>
      <c r="T1169" s="27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73" t="s">
        <v>357</v>
      </c>
      <c r="AU1169" s="273" t="s">
        <v>215</v>
      </c>
      <c r="AV1169" s="14" t="s">
        <v>90</v>
      </c>
      <c r="AW1169" s="14" t="s">
        <v>36</v>
      </c>
      <c r="AX1169" s="14" t="s">
        <v>81</v>
      </c>
      <c r="AY1169" s="273" t="s">
        <v>203</v>
      </c>
    </row>
    <row r="1170" s="14" customFormat="1">
      <c r="A1170" s="14"/>
      <c r="B1170" s="263"/>
      <c r="C1170" s="264"/>
      <c r="D1170" s="233" t="s">
        <v>357</v>
      </c>
      <c r="E1170" s="265" t="s">
        <v>1</v>
      </c>
      <c r="F1170" s="266" t="s">
        <v>1409</v>
      </c>
      <c r="G1170" s="264"/>
      <c r="H1170" s="267">
        <v>-10.938000000000001</v>
      </c>
      <c r="I1170" s="268"/>
      <c r="J1170" s="264"/>
      <c r="K1170" s="264"/>
      <c r="L1170" s="269"/>
      <c r="M1170" s="270"/>
      <c r="N1170" s="271"/>
      <c r="O1170" s="271"/>
      <c r="P1170" s="271"/>
      <c r="Q1170" s="271"/>
      <c r="R1170" s="271"/>
      <c r="S1170" s="271"/>
      <c r="T1170" s="27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73" t="s">
        <v>357</v>
      </c>
      <c r="AU1170" s="273" t="s">
        <v>215</v>
      </c>
      <c r="AV1170" s="14" t="s">
        <v>90</v>
      </c>
      <c r="AW1170" s="14" t="s">
        <v>36</v>
      </c>
      <c r="AX1170" s="14" t="s">
        <v>81</v>
      </c>
      <c r="AY1170" s="273" t="s">
        <v>203</v>
      </c>
    </row>
    <row r="1171" s="14" customFormat="1">
      <c r="A1171" s="14"/>
      <c r="B1171" s="263"/>
      <c r="C1171" s="264"/>
      <c r="D1171" s="233" t="s">
        <v>357</v>
      </c>
      <c r="E1171" s="265" t="s">
        <v>1</v>
      </c>
      <c r="F1171" s="266" t="s">
        <v>1410</v>
      </c>
      <c r="G1171" s="264"/>
      <c r="H1171" s="267">
        <v>-2.1880000000000002</v>
      </c>
      <c r="I1171" s="268"/>
      <c r="J1171" s="264"/>
      <c r="K1171" s="264"/>
      <c r="L1171" s="269"/>
      <c r="M1171" s="270"/>
      <c r="N1171" s="271"/>
      <c r="O1171" s="271"/>
      <c r="P1171" s="271"/>
      <c r="Q1171" s="271"/>
      <c r="R1171" s="271"/>
      <c r="S1171" s="271"/>
      <c r="T1171" s="27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73" t="s">
        <v>357</v>
      </c>
      <c r="AU1171" s="273" t="s">
        <v>215</v>
      </c>
      <c r="AV1171" s="14" t="s">
        <v>90</v>
      </c>
      <c r="AW1171" s="14" t="s">
        <v>36</v>
      </c>
      <c r="AX1171" s="14" t="s">
        <v>81</v>
      </c>
      <c r="AY1171" s="273" t="s">
        <v>203</v>
      </c>
    </row>
    <row r="1172" s="14" customFormat="1">
      <c r="A1172" s="14"/>
      <c r="B1172" s="263"/>
      <c r="C1172" s="264"/>
      <c r="D1172" s="233" t="s">
        <v>357</v>
      </c>
      <c r="E1172" s="265" t="s">
        <v>1</v>
      </c>
      <c r="F1172" s="266" t="s">
        <v>1411</v>
      </c>
      <c r="G1172" s="264"/>
      <c r="H1172" s="267">
        <v>-2.2000000000000002</v>
      </c>
      <c r="I1172" s="268"/>
      <c r="J1172" s="264"/>
      <c r="K1172" s="264"/>
      <c r="L1172" s="269"/>
      <c r="M1172" s="270"/>
      <c r="N1172" s="271"/>
      <c r="O1172" s="271"/>
      <c r="P1172" s="271"/>
      <c r="Q1172" s="271"/>
      <c r="R1172" s="271"/>
      <c r="S1172" s="271"/>
      <c r="T1172" s="27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73" t="s">
        <v>357</v>
      </c>
      <c r="AU1172" s="273" t="s">
        <v>215</v>
      </c>
      <c r="AV1172" s="14" t="s">
        <v>90</v>
      </c>
      <c r="AW1172" s="14" t="s">
        <v>36</v>
      </c>
      <c r="AX1172" s="14" t="s">
        <v>81</v>
      </c>
      <c r="AY1172" s="273" t="s">
        <v>203</v>
      </c>
    </row>
    <row r="1173" s="14" customFormat="1">
      <c r="A1173" s="14"/>
      <c r="B1173" s="263"/>
      <c r="C1173" s="264"/>
      <c r="D1173" s="233" t="s">
        <v>357</v>
      </c>
      <c r="E1173" s="265" t="s">
        <v>1</v>
      </c>
      <c r="F1173" s="266" t="s">
        <v>1412</v>
      </c>
      <c r="G1173" s="264"/>
      <c r="H1173" s="267">
        <v>3.7799999999999998</v>
      </c>
      <c r="I1173" s="268"/>
      <c r="J1173" s="264"/>
      <c r="K1173" s="264"/>
      <c r="L1173" s="269"/>
      <c r="M1173" s="270"/>
      <c r="N1173" s="271"/>
      <c r="O1173" s="271"/>
      <c r="P1173" s="271"/>
      <c r="Q1173" s="271"/>
      <c r="R1173" s="271"/>
      <c r="S1173" s="271"/>
      <c r="T1173" s="27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73" t="s">
        <v>357</v>
      </c>
      <c r="AU1173" s="273" t="s">
        <v>215</v>
      </c>
      <c r="AV1173" s="14" t="s">
        <v>90</v>
      </c>
      <c r="AW1173" s="14" t="s">
        <v>36</v>
      </c>
      <c r="AX1173" s="14" t="s">
        <v>81</v>
      </c>
      <c r="AY1173" s="273" t="s">
        <v>203</v>
      </c>
    </row>
    <row r="1174" s="14" customFormat="1">
      <c r="A1174" s="14"/>
      <c r="B1174" s="263"/>
      <c r="C1174" s="264"/>
      <c r="D1174" s="233" t="s">
        <v>357</v>
      </c>
      <c r="E1174" s="265" t="s">
        <v>1</v>
      </c>
      <c r="F1174" s="266" t="s">
        <v>1413</v>
      </c>
      <c r="G1174" s="264"/>
      <c r="H1174" s="267">
        <v>-8</v>
      </c>
      <c r="I1174" s="268"/>
      <c r="J1174" s="264"/>
      <c r="K1174" s="264"/>
      <c r="L1174" s="269"/>
      <c r="M1174" s="270"/>
      <c r="N1174" s="271"/>
      <c r="O1174" s="271"/>
      <c r="P1174" s="271"/>
      <c r="Q1174" s="271"/>
      <c r="R1174" s="271"/>
      <c r="S1174" s="271"/>
      <c r="T1174" s="27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3" t="s">
        <v>357</v>
      </c>
      <c r="AU1174" s="273" t="s">
        <v>215</v>
      </c>
      <c r="AV1174" s="14" t="s">
        <v>90</v>
      </c>
      <c r="AW1174" s="14" t="s">
        <v>36</v>
      </c>
      <c r="AX1174" s="14" t="s">
        <v>81</v>
      </c>
      <c r="AY1174" s="273" t="s">
        <v>203</v>
      </c>
    </row>
    <row r="1175" s="14" customFormat="1">
      <c r="A1175" s="14"/>
      <c r="B1175" s="263"/>
      <c r="C1175" s="264"/>
      <c r="D1175" s="233" t="s">
        <v>357</v>
      </c>
      <c r="E1175" s="265" t="s">
        <v>1</v>
      </c>
      <c r="F1175" s="266" t="s">
        <v>1414</v>
      </c>
      <c r="G1175" s="264"/>
      <c r="H1175" s="267">
        <v>-0.64800000000000002</v>
      </c>
      <c r="I1175" s="268"/>
      <c r="J1175" s="264"/>
      <c r="K1175" s="264"/>
      <c r="L1175" s="269"/>
      <c r="M1175" s="270"/>
      <c r="N1175" s="271"/>
      <c r="O1175" s="271"/>
      <c r="P1175" s="271"/>
      <c r="Q1175" s="271"/>
      <c r="R1175" s="271"/>
      <c r="S1175" s="271"/>
      <c r="T1175" s="27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73" t="s">
        <v>357</v>
      </c>
      <c r="AU1175" s="273" t="s">
        <v>215</v>
      </c>
      <c r="AV1175" s="14" t="s">
        <v>90</v>
      </c>
      <c r="AW1175" s="14" t="s">
        <v>36</v>
      </c>
      <c r="AX1175" s="14" t="s">
        <v>81</v>
      </c>
      <c r="AY1175" s="273" t="s">
        <v>203</v>
      </c>
    </row>
    <row r="1176" s="13" customFormat="1">
      <c r="A1176" s="13"/>
      <c r="B1176" s="253"/>
      <c r="C1176" s="254"/>
      <c r="D1176" s="233" t="s">
        <v>357</v>
      </c>
      <c r="E1176" s="255" t="s">
        <v>1</v>
      </c>
      <c r="F1176" s="256" t="s">
        <v>1415</v>
      </c>
      <c r="G1176" s="254"/>
      <c r="H1176" s="255" t="s">
        <v>1</v>
      </c>
      <c r="I1176" s="257"/>
      <c r="J1176" s="254"/>
      <c r="K1176" s="254"/>
      <c r="L1176" s="258"/>
      <c r="M1176" s="259"/>
      <c r="N1176" s="260"/>
      <c r="O1176" s="260"/>
      <c r="P1176" s="260"/>
      <c r="Q1176" s="260"/>
      <c r="R1176" s="260"/>
      <c r="S1176" s="260"/>
      <c r="T1176" s="26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62" t="s">
        <v>357</v>
      </c>
      <c r="AU1176" s="262" t="s">
        <v>215</v>
      </c>
      <c r="AV1176" s="13" t="s">
        <v>88</v>
      </c>
      <c r="AW1176" s="13" t="s">
        <v>36</v>
      </c>
      <c r="AX1176" s="13" t="s">
        <v>81</v>
      </c>
      <c r="AY1176" s="262" t="s">
        <v>203</v>
      </c>
    </row>
    <row r="1177" s="14" customFormat="1">
      <c r="A1177" s="14"/>
      <c r="B1177" s="263"/>
      <c r="C1177" s="264"/>
      <c r="D1177" s="233" t="s">
        <v>357</v>
      </c>
      <c r="E1177" s="265" t="s">
        <v>1</v>
      </c>
      <c r="F1177" s="266" t="s">
        <v>1416</v>
      </c>
      <c r="G1177" s="264"/>
      <c r="H1177" s="267">
        <v>29.231999999999999</v>
      </c>
      <c r="I1177" s="268"/>
      <c r="J1177" s="264"/>
      <c r="K1177" s="264"/>
      <c r="L1177" s="269"/>
      <c r="M1177" s="270"/>
      <c r="N1177" s="271"/>
      <c r="O1177" s="271"/>
      <c r="P1177" s="271"/>
      <c r="Q1177" s="271"/>
      <c r="R1177" s="271"/>
      <c r="S1177" s="271"/>
      <c r="T1177" s="27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73" t="s">
        <v>357</v>
      </c>
      <c r="AU1177" s="273" t="s">
        <v>215</v>
      </c>
      <c r="AV1177" s="14" t="s">
        <v>90</v>
      </c>
      <c r="AW1177" s="14" t="s">
        <v>36</v>
      </c>
      <c r="AX1177" s="14" t="s">
        <v>81</v>
      </c>
      <c r="AY1177" s="273" t="s">
        <v>203</v>
      </c>
    </row>
    <row r="1178" s="16" customFormat="1">
      <c r="A1178" s="16"/>
      <c r="B1178" s="285"/>
      <c r="C1178" s="286"/>
      <c r="D1178" s="233" t="s">
        <v>357</v>
      </c>
      <c r="E1178" s="287" t="s">
        <v>1</v>
      </c>
      <c r="F1178" s="288" t="s">
        <v>366</v>
      </c>
      <c r="G1178" s="286"/>
      <c r="H1178" s="289">
        <v>348.43000000000001</v>
      </c>
      <c r="I1178" s="290"/>
      <c r="J1178" s="286"/>
      <c r="K1178" s="286"/>
      <c r="L1178" s="291"/>
      <c r="M1178" s="292"/>
      <c r="N1178" s="293"/>
      <c r="O1178" s="293"/>
      <c r="P1178" s="293"/>
      <c r="Q1178" s="293"/>
      <c r="R1178" s="293"/>
      <c r="S1178" s="293"/>
      <c r="T1178" s="294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T1178" s="295" t="s">
        <v>357</v>
      </c>
      <c r="AU1178" s="295" t="s">
        <v>215</v>
      </c>
      <c r="AV1178" s="16" t="s">
        <v>202</v>
      </c>
      <c r="AW1178" s="16" t="s">
        <v>36</v>
      </c>
      <c r="AX1178" s="16" t="s">
        <v>88</v>
      </c>
      <c r="AY1178" s="295" t="s">
        <v>203</v>
      </c>
    </row>
    <row r="1179" s="2" customFormat="1" ht="24.15" customHeight="1">
      <c r="A1179" s="39"/>
      <c r="B1179" s="40"/>
      <c r="C1179" s="220" t="s">
        <v>1417</v>
      </c>
      <c r="D1179" s="220" t="s">
        <v>204</v>
      </c>
      <c r="E1179" s="221" t="s">
        <v>1418</v>
      </c>
      <c r="F1179" s="222" t="s">
        <v>1419</v>
      </c>
      <c r="G1179" s="223" t="s">
        <v>290</v>
      </c>
      <c r="H1179" s="224">
        <v>348.43000000000001</v>
      </c>
      <c r="I1179" s="225"/>
      <c r="J1179" s="226">
        <f>ROUND(I1179*H1179,2)</f>
        <v>0</v>
      </c>
      <c r="K1179" s="222" t="s">
        <v>352</v>
      </c>
      <c r="L1179" s="45"/>
      <c r="M1179" s="227" t="s">
        <v>1</v>
      </c>
      <c r="N1179" s="228" t="s">
        <v>46</v>
      </c>
      <c r="O1179" s="92"/>
      <c r="P1179" s="229">
        <f>O1179*H1179</f>
        <v>0</v>
      </c>
      <c r="Q1179" s="229">
        <v>0.018749999999999999</v>
      </c>
      <c r="R1179" s="229">
        <f>Q1179*H1179</f>
        <v>6.5330624999999998</v>
      </c>
      <c r="S1179" s="229">
        <v>0</v>
      </c>
      <c r="T1179" s="230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31" t="s">
        <v>202</v>
      </c>
      <c r="AT1179" s="231" t="s">
        <v>204</v>
      </c>
      <c r="AU1179" s="231" t="s">
        <v>215</v>
      </c>
      <c r="AY1179" s="18" t="s">
        <v>203</v>
      </c>
      <c r="BE1179" s="232">
        <f>IF(N1179="základní",J1179,0)</f>
        <v>0</v>
      </c>
      <c r="BF1179" s="232">
        <f>IF(N1179="snížená",J1179,0)</f>
        <v>0</v>
      </c>
      <c r="BG1179" s="232">
        <f>IF(N1179="zákl. přenesená",J1179,0)</f>
        <v>0</v>
      </c>
      <c r="BH1179" s="232">
        <f>IF(N1179="sníž. přenesená",J1179,0)</f>
        <v>0</v>
      </c>
      <c r="BI1179" s="232">
        <f>IF(N1179="nulová",J1179,0)</f>
        <v>0</v>
      </c>
      <c r="BJ1179" s="18" t="s">
        <v>88</v>
      </c>
      <c r="BK1179" s="232">
        <f>ROUND(I1179*H1179,2)</f>
        <v>0</v>
      </c>
      <c r="BL1179" s="18" t="s">
        <v>202</v>
      </c>
      <c r="BM1179" s="231" t="s">
        <v>1420</v>
      </c>
    </row>
    <row r="1180" s="2" customFormat="1">
      <c r="A1180" s="39"/>
      <c r="B1180" s="40"/>
      <c r="C1180" s="41"/>
      <c r="D1180" s="233" t="s">
        <v>209</v>
      </c>
      <c r="E1180" s="41"/>
      <c r="F1180" s="234" t="s">
        <v>1421</v>
      </c>
      <c r="G1180" s="41"/>
      <c r="H1180" s="41"/>
      <c r="I1180" s="235"/>
      <c r="J1180" s="41"/>
      <c r="K1180" s="41"/>
      <c r="L1180" s="45"/>
      <c r="M1180" s="236"/>
      <c r="N1180" s="237"/>
      <c r="O1180" s="92"/>
      <c r="P1180" s="92"/>
      <c r="Q1180" s="92"/>
      <c r="R1180" s="92"/>
      <c r="S1180" s="92"/>
      <c r="T1180" s="93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T1180" s="18" t="s">
        <v>209</v>
      </c>
      <c r="AU1180" s="18" t="s">
        <v>215</v>
      </c>
    </row>
    <row r="1181" s="2" customFormat="1">
      <c r="A1181" s="39"/>
      <c r="B1181" s="40"/>
      <c r="C1181" s="41"/>
      <c r="D1181" s="251" t="s">
        <v>355</v>
      </c>
      <c r="E1181" s="41"/>
      <c r="F1181" s="252" t="s">
        <v>1422</v>
      </c>
      <c r="G1181" s="41"/>
      <c r="H1181" s="41"/>
      <c r="I1181" s="235"/>
      <c r="J1181" s="41"/>
      <c r="K1181" s="41"/>
      <c r="L1181" s="45"/>
      <c r="M1181" s="236"/>
      <c r="N1181" s="237"/>
      <c r="O1181" s="92"/>
      <c r="P1181" s="92"/>
      <c r="Q1181" s="92"/>
      <c r="R1181" s="92"/>
      <c r="S1181" s="92"/>
      <c r="T1181" s="93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355</v>
      </c>
      <c r="AU1181" s="18" t="s">
        <v>215</v>
      </c>
    </row>
    <row r="1182" s="2" customFormat="1" ht="16.5" customHeight="1">
      <c r="A1182" s="39"/>
      <c r="B1182" s="40"/>
      <c r="C1182" s="220" t="s">
        <v>1423</v>
      </c>
      <c r="D1182" s="220" t="s">
        <v>204</v>
      </c>
      <c r="E1182" s="221" t="s">
        <v>1424</v>
      </c>
      <c r="F1182" s="222" t="s">
        <v>1425</v>
      </c>
      <c r="G1182" s="223" t="s">
        <v>290</v>
      </c>
      <c r="H1182" s="224">
        <v>348.43000000000001</v>
      </c>
      <c r="I1182" s="225"/>
      <c r="J1182" s="226">
        <f>ROUND(I1182*H1182,2)</f>
        <v>0</v>
      </c>
      <c r="K1182" s="222" t="s">
        <v>352</v>
      </c>
      <c r="L1182" s="45"/>
      <c r="M1182" s="227" t="s">
        <v>1</v>
      </c>
      <c r="N1182" s="228" t="s">
        <v>46</v>
      </c>
      <c r="O1182" s="92"/>
      <c r="P1182" s="229">
        <f>O1182*H1182</f>
        <v>0</v>
      </c>
      <c r="Q1182" s="229">
        <v>0.00025999999999999998</v>
      </c>
      <c r="R1182" s="229">
        <f>Q1182*H1182</f>
        <v>0.0905918</v>
      </c>
      <c r="S1182" s="229">
        <v>0</v>
      </c>
      <c r="T1182" s="230">
        <f>S1182*H1182</f>
        <v>0</v>
      </c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R1182" s="231" t="s">
        <v>202</v>
      </c>
      <c r="AT1182" s="231" t="s">
        <v>204</v>
      </c>
      <c r="AU1182" s="231" t="s">
        <v>215</v>
      </c>
      <c r="AY1182" s="18" t="s">
        <v>203</v>
      </c>
      <c r="BE1182" s="232">
        <f>IF(N1182="základní",J1182,0)</f>
        <v>0</v>
      </c>
      <c r="BF1182" s="232">
        <f>IF(N1182="snížená",J1182,0)</f>
        <v>0</v>
      </c>
      <c r="BG1182" s="232">
        <f>IF(N1182="zákl. přenesená",J1182,0)</f>
        <v>0</v>
      </c>
      <c r="BH1182" s="232">
        <f>IF(N1182="sníž. přenesená",J1182,0)</f>
        <v>0</v>
      </c>
      <c r="BI1182" s="232">
        <f>IF(N1182="nulová",J1182,0)</f>
        <v>0</v>
      </c>
      <c r="BJ1182" s="18" t="s">
        <v>88</v>
      </c>
      <c r="BK1182" s="232">
        <f>ROUND(I1182*H1182,2)</f>
        <v>0</v>
      </c>
      <c r="BL1182" s="18" t="s">
        <v>202</v>
      </c>
      <c r="BM1182" s="231" t="s">
        <v>1426</v>
      </c>
    </row>
    <row r="1183" s="2" customFormat="1">
      <c r="A1183" s="39"/>
      <c r="B1183" s="40"/>
      <c r="C1183" s="41"/>
      <c r="D1183" s="233" t="s">
        <v>209</v>
      </c>
      <c r="E1183" s="41"/>
      <c r="F1183" s="234" t="s">
        <v>1427</v>
      </c>
      <c r="G1183" s="41"/>
      <c r="H1183" s="41"/>
      <c r="I1183" s="235"/>
      <c r="J1183" s="41"/>
      <c r="K1183" s="41"/>
      <c r="L1183" s="45"/>
      <c r="M1183" s="236"/>
      <c r="N1183" s="237"/>
      <c r="O1183" s="92"/>
      <c r="P1183" s="92"/>
      <c r="Q1183" s="92"/>
      <c r="R1183" s="92"/>
      <c r="S1183" s="92"/>
      <c r="T1183" s="93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T1183" s="18" t="s">
        <v>209</v>
      </c>
      <c r="AU1183" s="18" t="s">
        <v>215</v>
      </c>
    </row>
    <row r="1184" s="2" customFormat="1">
      <c r="A1184" s="39"/>
      <c r="B1184" s="40"/>
      <c r="C1184" s="41"/>
      <c r="D1184" s="251" t="s">
        <v>355</v>
      </c>
      <c r="E1184" s="41"/>
      <c r="F1184" s="252" t="s">
        <v>1428</v>
      </c>
      <c r="G1184" s="41"/>
      <c r="H1184" s="41"/>
      <c r="I1184" s="235"/>
      <c r="J1184" s="41"/>
      <c r="K1184" s="41"/>
      <c r="L1184" s="45"/>
      <c r="M1184" s="236"/>
      <c r="N1184" s="237"/>
      <c r="O1184" s="92"/>
      <c r="P1184" s="92"/>
      <c r="Q1184" s="92"/>
      <c r="R1184" s="92"/>
      <c r="S1184" s="92"/>
      <c r="T1184" s="93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T1184" s="18" t="s">
        <v>355</v>
      </c>
      <c r="AU1184" s="18" t="s">
        <v>215</v>
      </c>
    </row>
    <row r="1185" s="2" customFormat="1" ht="24.15" customHeight="1">
      <c r="A1185" s="39"/>
      <c r="B1185" s="40"/>
      <c r="C1185" s="220" t="s">
        <v>1429</v>
      </c>
      <c r="D1185" s="220" t="s">
        <v>204</v>
      </c>
      <c r="E1185" s="221" t="s">
        <v>1430</v>
      </c>
      <c r="F1185" s="222" t="s">
        <v>1431</v>
      </c>
      <c r="G1185" s="223" t="s">
        <v>290</v>
      </c>
      <c r="H1185" s="224">
        <v>348.43000000000001</v>
      </c>
      <c r="I1185" s="225"/>
      <c r="J1185" s="226">
        <f>ROUND(I1185*H1185,2)</f>
        <v>0</v>
      </c>
      <c r="K1185" s="222" t="s">
        <v>352</v>
      </c>
      <c r="L1185" s="45"/>
      <c r="M1185" s="227" t="s">
        <v>1</v>
      </c>
      <c r="N1185" s="228" t="s">
        <v>46</v>
      </c>
      <c r="O1185" s="92"/>
      <c r="P1185" s="229">
        <f>O1185*H1185</f>
        <v>0</v>
      </c>
      <c r="Q1185" s="229">
        <v>0.0043800000000000002</v>
      </c>
      <c r="R1185" s="229">
        <f>Q1185*H1185</f>
        <v>1.5261234000000001</v>
      </c>
      <c r="S1185" s="229">
        <v>0</v>
      </c>
      <c r="T1185" s="230">
        <f>S1185*H1185</f>
        <v>0</v>
      </c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R1185" s="231" t="s">
        <v>202</v>
      </c>
      <c r="AT1185" s="231" t="s">
        <v>204</v>
      </c>
      <c r="AU1185" s="231" t="s">
        <v>215</v>
      </c>
      <c r="AY1185" s="18" t="s">
        <v>203</v>
      </c>
      <c r="BE1185" s="232">
        <f>IF(N1185="základní",J1185,0)</f>
        <v>0</v>
      </c>
      <c r="BF1185" s="232">
        <f>IF(N1185="snížená",J1185,0)</f>
        <v>0</v>
      </c>
      <c r="BG1185" s="232">
        <f>IF(N1185="zákl. přenesená",J1185,0)</f>
        <v>0</v>
      </c>
      <c r="BH1185" s="232">
        <f>IF(N1185="sníž. přenesená",J1185,0)</f>
        <v>0</v>
      </c>
      <c r="BI1185" s="232">
        <f>IF(N1185="nulová",J1185,0)</f>
        <v>0</v>
      </c>
      <c r="BJ1185" s="18" t="s">
        <v>88</v>
      </c>
      <c r="BK1185" s="232">
        <f>ROUND(I1185*H1185,2)</f>
        <v>0</v>
      </c>
      <c r="BL1185" s="18" t="s">
        <v>202</v>
      </c>
      <c r="BM1185" s="231" t="s">
        <v>1432</v>
      </c>
    </row>
    <row r="1186" s="2" customFormat="1">
      <c r="A1186" s="39"/>
      <c r="B1186" s="40"/>
      <c r="C1186" s="41"/>
      <c r="D1186" s="233" t="s">
        <v>209</v>
      </c>
      <c r="E1186" s="41"/>
      <c r="F1186" s="234" t="s">
        <v>1433</v>
      </c>
      <c r="G1186" s="41"/>
      <c r="H1186" s="41"/>
      <c r="I1186" s="235"/>
      <c r="J1186" s="41"/>
      <c r="K1186" s="41"/>
      <c r="L1186" s="45"/>
      <c r="M1186" s="236"/>
      <c r="N1186" s="237"/>
      <c r="O1186" s="92"/>
      <c r="P1186" s="92"/>
      <c r="Q1186" s="92"/>
      <c r="R1186" s="92"/>
      <c r="S1186" s="92"/>
      <c r="T1186" s="93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8" t="s">
        <v>209</v>
      </c>
      <c r="AU1186" s="18" t="s">
        <v>215</v>
      </c>
    </row>
    <row r="1187" s="2" customFormat="1">
      <c r="A1187" s="39"/>
      <c r="B1187" s="40"/>
      <c r="C1187" s="41"/>
      <c r="D1187" s="251" t="s">
        <v>355</v>
      </c>
      <c r="E1187" s="41"/>
      <c r="F1187" s="252" t="s">
        <v>1434</v>
      </c>
      <c r="G1187" s="41"/>
      <c r="H1187" s="41"/>
      <c r="I1187" s="235"/>
      <c r="J1187" s="41"/>
      <c r="K1187" s="41"/>
      <c r="L1187" s="45"/>
      <c r="M1187" s="236"/>
      <c r="N1187" s="237"/>
      <c r="O1187" s="92"/>
      <c r="P1187" s="92"/>
      <c r="Q1187" s="92"/>
      <c r="R1187" s="92"/>
      <c r="S1187" s="92"/>
      <c r="T1187" s="93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T1187" s="18" t="s">
        <v>355</v>
      </c>
      <c r="AU1187" s="18" t="s">
        <v>215</v>
      </c>
    </row>
    <row r="1188" s="2" customFormat="1" ht="37.8" customHeight="1">
      <c r="A1188" s="39"/>
      <c r="B1188" s="40"/>
      <c r="C1188" s="220" t="s">
        <v>1435</v>
      </c>
      <c r="D1188" s="220" t="s">
        <v>204</v>
      </c>
      <c r="E1188" s="221" t="s">
        <v>1436</v>
      </c>
      <c r="F1188" s="222" t="s">
        <v>1437</v>
      </c>
      <c r="G1188" s="223" t="s">
        <v>415</v>
      </c>
      <c r="H1188" s="224">
        <v>21</v>
      </c>
      <c r="I1188" s="225"/>
      <c r="J1188" s="226">
        <f>ROUND(I1188*H1188,2)</f>
        <v>0</v>
      </c>
      <c r="K1188" s="222" t="s">
        <v>352</v>
      </c>
      <c r="L1188" s="45"/>
      <c r="M1188" s="227" t="s">
        <v>1</v>
      </c>
      <c r="N1188" s="228" t="s">
        <v>46</v>
      </c>
      <c r="O1188" s="92"/>
      <c r="P1188" s="229">
        <f>O1188*H1188</f>
        <v>0</v>
      </c>
      <c r="Q1188" s="229">
        <v>0.0033899999999999998</v>
      </c>
      <c r="R1188" s="229">
        <f>Q1188*H1188</f>
        <v>0.071189999999999989</v>
      </c>
      <c r="S1188" s="229">
        <v>0</v>
      </c>
      <c r="T1188" s="230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31" t="s">
        <v>202</v>
      </c>
      <c r="AT1188" s="231" t="s">
        <v>204</v>
      </c>
      <c r="AU1188" s="231" t="s">
        <v>215</v>
      </c>
      <c r="AY1188" s="18" t="s">
        <v>203</v>
      </c>
      <c r="BE1188" s="232">
        <f>IF(N1188="základní",J1188,0)</f>
        <v>0</v>
      </c>
      <c r="BF1188" s="232">
        <f>IF(N1188="snížená",J1188,0)</f>
        <v>0</v>
      </c>
      <c r="BG1188" s="232">
        <f>IF(N1188="zákl. přenesená",J1188,0)</f>
        <v>0</v>
      </c>
      <c r="BH1188" s="232">
        <f>IF(N1188="sníž. přenesená",J1188,0)</f>
        <v>0</v>
      </c>
      <c r="BI1188" s="232">
        <f>IF(N1188="nulová",J1188,0)</f>
        <v>0</v>
      </c>
      <c r="BJ1188" s="18" t="s">
        <v>88</v>
      </c>
      <c r="BK1188" s="232">
        <f>ROUND(I1188*H1188,2)</f>
        <v>0</v>
      </c>
      <c r="BL1188" s="18" t="s">
        <v>202</v>
      </c>
      <c r="BM1188" s="231" t="s">
        <v>1438</v>
      </c>
    </row>
    <row r="1189" s="2" customFormat="1">
      <c r="A1189" s="39"/>
      <c r="B1189" s="40"/>
      <c r="C1189" s="41"/>
      <c r="D1189" s="233" t="s">
        <v>209</v>
      </c>
      <c r="E1189" s="41"/>
      <c r="F1189" s="234" t="s">
        <v>1439</v>
      </c>
      <c r="G1189" s="41"/>
      <c r="H1189" s="41"/>
      <c r="I1189" s="235"/>
      <c r="J1189" s="41"/>
      <c r="K1189" s="41"/>
      <c r="L1189" s="45"/>
      <c r="M1189" s="236"/>
      <c r="N1189" s="237"/>
      <c r="O1189" s="92"/>
      <c r="P1189" s="92"/>
      <c r="Q1189" s="92"/>
      <c r="R1189" s="92"/>
      <c r="S1189" s="92"/>
      <c r="T1189" s="93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T1189" s="18" t="s">
        <v>209</v>
      </c>
      <c r="AU1189" s="18" t="s">
        <v>215</v>
      </c>
    </row>
    <row r="1190" s="2" customFormat="1">
      <c r="A1190" s="39"/>
      <c r="B1190" s="40"/>
      <c r="C1190" s="41"/>
      <c r="D1190" s="251" t="s">
        <v>355</v>
      </c>
      <c r="E1190" s="41"/>
      <c r="F1190" s="252" t="s">
        <v>1440</v>
      </c>
      <c r="G1190" s="41"/>
      <c r="H1190" s="41"/>
      <c r="I1190" s="235"/>
      <c r="J1190" s="41"/>
      <c r="K1190" s="41"/>
      <c r="L1190" s="45"/>
      <c r="M1190" s="236"/>
      <c r="N1190" s="237"/>
      <c r="O1190" s="92"/>
      <c r="P1190" s="92"/>
      <c r="Q1190" s="92"/>
      <c r="R1190" s="92"/>
      <c r="S1190" s="92"/>
      <c r="T1190" s="93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T1190" s="18" t="s">
        <v>355</v>
      </c>
      <c r="AU1190" s="18" t="s">
        <v>215</v>
      </c>
    </row>
    <row r="1191" s="13" customFormat="1">
      <c r="A1191" s="13"/>
      <c r="B1191" s="253"/>
      <c r="C1191" s="254"/>
      <c r="D1191" s="233" t="s">
        <v>357</v>
      </c>
      <c r="E1191" s="255" t="s">
        <v>1</v>
      </c>
      <c r="F1191" s="256" t="s">
        <v>1441</v>
      </c>
      <c r="G1191" s="254"/>
      <c r="H1191" s="255" t="s">
        <v>1</v>
      </c>
      <c r="I1191" s="257"/>
      <c r="J1191" s="254"/>
      <c r="K1191" s="254"/>
      <c r="L1191" s="258"/>
      <c r="M1191" s="259"/>
      <c r="N1191" s="260"/>
      <c r="O1191" s="260"/>
      <c r="P1191" s="260"/>
      <c r="Q1191" s="260"/>
      <c r="R1191" s="260"/>
      <c r="S1191" s="260"/>
      <c r="T1191" s="26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2" t="s">
        <v>357</v>
      </c>
      <c r="AU1191" s="262" t="s">
        <v>215</v>
      </c>
      <c r="AV1191" s="13" t="s">
        <v>88</v>
      </c>
      <c r="AW1191" s="13" t="s">
        <v>36</v>
      </c>
      <c r="AX1191" s="13" t="s">
        <v>81</v>
      </c>
      <c r="AY1191" s="262" t="s">
        <v>203</v>
      </c>
    </row>
    <row r="1192" s="14" customFormat="1">
      <c r="A1192" s="14"/>
      <c r="B1192" s="263"/>
      <c r="C1192" s="264"/>
      <c r="D1192" s="233" t="s">
        <v>357</v>
      </c>
      <c r="E1192" s="265" t="s">
        <v>1</v>
      </c>
      <c r="F1192" s="266" t="s">
        <v>1442</v>
      </c>
      <c r="G1192" s="264"/>
      <c r="H1192" s="267">
        <v>21</v>
      </c>
      <c r="I1192" s="268"/>
      <c r="J1192" s="264"/>
      <c r="K1192" s="264"/>
      <c r="L1192" s="269"/>
      <c r="M1192" s="270"/>
      <c r="N1192" s="271"/>
      <c r="O1192" s="271"/>
      <c r="P1192" s="271"/>
      <c r="Q1192" s="271"/>
      <c r="R1192" s="271"/>
      <c r="S1192" s="271"/>
      <c r="T1192" s="27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3" t="s">
        <v>357</v>
      </c>
      <c r="AU1192" s="273" t="s">
        <v>215</v>
      </c>
      <c r="AV1192" s="14" t="s">
        <v>90</v>
      </c>
      <c r="AW1192" s="14" t="s">
        <v>36</v>
      </c>
      <c r="AX1192" s="14" t="s">
        <v>81</v>
      </c>
      <c r="AY1192" s="273" t="s">
        <v>203</v>
      </c>
    </row>
    <row r="1193" s="16" customFormat="1">
      <c r="A1193" s="16"/>
      <c r="B1193" s="285"/>
      <c r="C1193" s="286"/>
      <c r="D1193" s="233" t="s">
        <v>357</v>
      </c>
      <c r="E1193" s="287" t="s">
        <v>1</v>
      </c>
      <c r="F1193" s="288" t="s">
        <v>366</v>
      </c>
      <c r="G1193" s="286"/>
      <c r="H1193" s="289">
        <v>21</v>
      </c>
      <c r="I1193" s="290"/>
      <c r="J1193" s="286"/>
      <c r="K1193" s="286"/>
      <c r="L1193" s="291"/>
      <c r="M1193" s="292"/>
      <c r="N1193" s="293"/>
      <c r="O1193" s="293"/>
      <c r="P1193" s="293"/>
      <c r="Q1193" s="293"/>
      <c r="R1193" s="293"/>
      <c r="S1193" s="293"/>
      <c r="T1193" s="294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295" t="s">
        <v>357</v>
      </c>
      <c r="AU1193" s="295" t="s">
        <v>215</v>
      </c>
      <c r="AV1193" s="16" t="s">
        <v>202</v>
      </c>
      <c r="AW1193" s="16" t="s">
        <v>36</v>
      </c>
      <c r="AX1193" s="16" t="s">
        <v>88</v>
      </c>
      <c r="AY1193" s="295" t="s">
        <v>203</v>
      </c>
    </row>
    <row r="1194" s="2" customFormat="1" ht="16.5" customHeight="1">
      <c r="A1194" s="39"/>
      <c r="B1194" s="40"/>
      <c r="C1194" s="296" t="s">
        <v>1443</v>
      </c>
      <c r="D1194" s="296" t="s">
        <v>553</v>
      </c>
      <c r="E1194" s="297" t="s">
        <v>1444</v>
      </c>
      <c r="F1194" s="298" t="s">
        <v>1445</v>
      </c>
      <c r="G1194" s="299" t="s">
        <v>290</v>
      </c>
      <c r="H1194" s="300">
        <v>6.9299999999999997</v>
      </c>
      <c r="I1194" s="301"/>
      <c r="J1194" s="302">
        <f>ROUND(I1194*H1194,2)</f>
        <v>0</v>
      </c>
      <c r="K1194" s="298" t="s">
        <v>352</v>
      </c>
      <c r="L1194" s="303"/>
      <c r="M1194" s="304" t="s">
        <v>1</v>
      </c>
      <c r="N1194" s="305" t="s">
        <v>46</v>
      </c>
      <c r="O1194" s="92"/>
      <c r="P1194" s="229">
        <f>O1194*H1194</f>
        <v>0</v>
      </c>
      <c r="Q1194" s="229">
        <v>0.00097999999999999997</v>
      </c>
      <c r="R1194" s="229">
        <f>Q1194*H1194</f>
        <v>0.0067913999999999995</v>
      </c>
      <c r="S1194" s="229">
        <v>0</v>
      </c>
      <c r="T1194" s="230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31" t="s">
        <v>239</v>
      </c>
      <c r="AT1194" s="231" t="s">
        <v>553</v>
      </c>
      <c r="AU1194" s="231" t="s">
        <v>215</v>
      </c>
      <c r="AY1194" s="18" t="s">
        <v>203</v>
      </c>
      <c r="BE1194" s="232">
        <f>IF(N1194="základní",J1194,0)</f>
        <v>0</v>
      </c>
      <c r="BF1194" s="232">
        <f>IF(N1194="snížená",J1194,0)</f>
        <v>0</v>
      </c>
      <c r="BG1194" s="232">
        <f>IF(N1194="zákl. přenesená",J1194,0)</f>
        <v>0</v>
      </c>
      <c r="BH1194" s="232">
        <f>IF(N1194="sníž. přenesená",J1194,0)</f>
        <v>0</v>
      </c>
      <c r="BI1194" s="232">
        <f>IF(N1194="nulová",J1194,0)</f>
        <v>0</v>
      </c>
      <c r="BJ1194" s="18" t="s">
        <v>88</v>
      </c>
      <c r="BK1194" s="232">
        <f>ROUND(I1194*H1194,2)</f>
        <v>0</v>
      </c>
      <c r="BL1194" s="18" t="s">
        <v>202</v>
      </c>
      <c r="BM1194" s="231" t="s">
        <v>1446</v>
      </c>
    </row>
    <row r="1195" s="2" customFormat="1">
      <c r="A1195" s="39"/>
      <c r="B1195" s="40"/>
      <c r="C1195" s="41"/>
      <c r="D1195" s="233" t="s">
        <v>209</v>
      </c>
      <c r="E1195" s="41"/>
      <c r="F1195" s="234" t="s">
        <v>1445</v>
      </c>
      <c r="G1195" s="41"/>
      <c r="H1195" s="41"/>
      <c r="I1195" s="235"/>
      <c r="J1195" s="41"/>
      <c r="K1195" s="41"/>
      <c r="L1195" s="45"/>
      <c r="M1195" s="236"/>
      <c r="N1195" s="237"/>
      <c r="O1195" s="92"/>
      <c r="P1195" s="92"/>
      <c r="Q1195" s="92"/>
      <c r="R1195" s="92"/>
      <c r="S1195" s="92"/>
      <c r="T1195" s="93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T1195" s="18" t="s">
        <v>209</v>
      </c>
      <c r="AU1195" s="18" t="s">
        <v>215</v>
      </c>
    </row>
    <row r="1196" s="13" customFormat="1">
      <c r="A1196" s="13"/>
      <c r="B1196" s="253"/>
      <c r="C1196" s="254"/>
      <c r="D1196" s="233" t="s">
        <v>357</v>
      </c>
      <c r="E1196" s="255" t="s">
        <v>1</v>
      </c>
      <c r="F1196" s="256" t="s">
        <v>1441</v>
      </c>
      <c r="G1196" s="254"/>
      <c r="H1196" s="255" t="s">
        <v>1</v>
      </c>
      <c r="I1196" s="257"/>
      <c r="J1196" s="254"/>
      <c r="K1196" s="254"/>
      <c r="L1196" s="258"/>
      <c r="M1196" s="259"/>
      <c r="N1196" s="260"/>
      <c r="O1196" s="260"/>
      <c r="P1196" s="260"/>
      <c r="Q1196" s="260"/>
      <c r="R1196" s="260"/>
      <c r="S1196" s="260"/>
      <c r="T1196" s="26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2" t="s">
        <v>357</v>
      </c>
      <c r="AU1196" s="262" t="s">
        <v>215</v>
      </c>
      <c r="AV1196" s="13" t="s">
        <v>88</v>
      </c>
      <c r="AW1196" s="13" t="s">
        <v>36</v>
      </c>
      <c r="AX1196" s="13" t="s">
        <v>81</v>
      </c>
      <c r="AY1196" s="262" t="s">
        <v>203</v>
      </c>
    </row>
    <row r="1197" s="14" customFormat="1">
      <c r="A1197" s="14"/>
      <c r="B1197" s="263"/>
      <c r="C1197" s="264"/>
      <c r="D1197" s="233" t="s">
        <v>357</v>
      </c>
      <c r="E1197" s="265" t="s">
        <v>1</v>
      </c>
      <c r="F1197" s="266" t="s">
        <v>1447</v>
      </c>
      <c r="G1197" s="264"/>
      <c r="H1197" s="267">
        <v>6.9299999999999997</v>
      </c>
      <c r="I1197" s="268"/>
      <c r="J1197" s="264"/>
      <c r="K1197" s="264"/>
      <c r="L1197" s="269"/>
      <c r="M1197" s="270"/>
      <c r="N1197" s="271"/>
      <c r="O1197" s="271"/>
      <c r="P1197" s="271"/>
      <c r="Q1197" s="271"/>
      <c r="R1197" s="271"/>
      <c r="S1197" s="271"/>
      <c r="T1197" s="27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73" t="s">
        <v>357</v>
      </c>
      <c r="AU1197" s="273" t="s">
        <v>215</v>
      </c>
      <c r="AV1197" s="14" t="s">
        <v>90</v>
      </c>
      <c r="AW1197" s="14" t="s">
        <v>36</v>
      </c>
      <c r="AX1197" s="14" t="s">
        <v>81</v>
      </c>
      <c r="AY1197" s="273" t="s">
        <v>203</v>
      </c>
    </row>
    <row r="1198" s="16" customFormat="1">
      <c r="A1198" s="16"/>
      <c r="B1198" s="285"/>
      <c r="C1198" s="286"/>
      <c r="D1198" s="233" t="s">
        <v>357</v>
      </c>
      <c r="E1198" s="287" t="s">
        <v>1</v>
      </c>
      <c r="F1198" s="288" t="s">
        <v>366</v>
      </c>
      <c r="G1198" s="286"/>
      <c r="H1198" s="289">
        <v>6.9299999999999997</v>
      </c>
      <c r="I1198" s="290"/>
      <c r="J1198" s="286"/>
      <c r="K1198" s="286"/>
      <c r="L1198" s="291"/>
      <c r="M1198" s="292"/>
      <c r="N1198" s="293"/>
      <c r="O1198" s="293"/>
      <c r="P1198" s="293"/>
      <c r="Q1198" s="293"/>
      <c r="R1198" s="293"/>
      <c r="S1198" s="293"/>
      <c r="T1198" s="294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T1198" s="295" t="s">
        <v>357</v>
      </c>
      <c r="AU1198" s="295" t="s">
        <v>215</v>
      </c>
      <c r="AV1198" s="16" t="s">
        <v>202</v>
      </c>
      <c r="AW1198" s="16" t="s">
        <v>36</v>
      </c>
      <c r="AX1198" s="16" t="s">
        <v>88</v>
      </c>
      <c r="AY1198" s="295" t="s">
        <v>203</v>
      </c>
    </row>
    <row r="1199" s="2" customFormat="1" ht="37.8" customHeight="1">
      <c r="A1199" s="39"/>
      <c r="B1199" s="40"/>
      <c r="C1199" s="220" t="s">
        <v>1448</v>
      </c>
      <c r="D1199" s="220" t="s">
        <v>204</v>
      </c>
      <c r="E1199" s="221" t="s">
        <v>1449</v>
      </c>
      <c r="F1199" s="222" t="s">
        <v>1450</v>
      </c>
      <c r="G1199" s="223" t="s">
        <v>415</v>
      </c>
      <c r="H1199" s="224">
        <v>146.16</v>
      </c>
      <c r="I1199" s="225"/>
      <c r="J1199" s="226">
        <f>ROUND(I1199*H1199,2)</f>
        <v>0</v>
      </c>
      <c r="K1199" s="222" t="s">
        <v>352</v>
      </c>
      <c r="L1199" s="45"/>
      <c r="M1199" s="227" t="s">
        <v>1</v>
      </c>
      <c r="N1199" s="228" t="s">
        <v>46</v>
      </c>
      <c r="O1199" s="92"/>
      <c r="P1199" s="229">
        <f>O1199*H1199</f>
        <v>0</v>
      </c>
      <c r="Q1199" s="229">
        <v>0.0017600000000000001</v>
      </c>
      <c r="R1199" s="229">
        <f>Q1199*H1199</f>
        <v>0.25724160000000001</v>
      </c>
      <c r="S1199" s="229">
        <v>0</v>
      </c>
      <c r="T1199" s="230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31" t="s">
        <v>202</v>
      </c>
      <c r="AT1199" s="231" t="s">
        <v>204</v>
      </c>
      <c r="AU1199" s="231" t="s">
        <v>215</v>
      </c>
      <c r="AY1199" s="18" t="s">
        <v>203</v>
      </c>
      <c r="BE1199" s="232">
        <f>IF(N1199="základní",J1199,0)</f>
        <v>0</v>
      </c>
      <c r="BF1199" s="232">
        <f>IF(N1199="snížená",J1199,0)</f>
        <v>0</v>
      </c>
      <c r="BG1199" s="232">
        <f>IF(N1199="zákl. přenesená",J1199,0)</f>
        <v>0</v>
      </c>
      <c r="BH1199" s="232">
        <f>IF(N1199="sníž. přenesená",J1199,0)</f>
        <v>0</v>
      </c>
      <c r="BI1199" s="232">
        <f>IF(N1199="nulová",J1199,0)</f>
        <v>0</v>
      </c>
      <c r="BJ1199" s="18" t="s">
        <v>88</v>
      </c>
      <c r="BK1199" s="232">
        <f>ROUND(I1199*H1199,2)</f>
        <v>0</v>
      </c>
      <c r="BL1199" s="18" t="s">
        <v>202</v>
      </c>
      <c r="BM1199" s="231" t="s">
        <v>1451</v>
      </c>
    </row>
    <row r="1200" s="2" customFormat="1">
      <c r="A1200" s="39"/>
      <c r="B1200" s="40"/>
      <c r="C1200" s="41"/>
      <c r="D1200" s="233" t="s">
        <v>209</v>
      </c>
      <c r="E1200" s="41"/>
      <c r="F1200" s="234" t="s">
        <v>1452</v>
      </c>
      <c r="G1200" s="41"/>
      <c r="H1200" s="41"/>
      <c r="I1200" s="235"/>
      <c r="J1200" s="41"/>
      <c r="K1200" s="41"/>
      <c r="L1200" s="45"/>
      <c r="M1200" s="236"/>
      <c r="N1200" s="237"/>
      <c r="O1200" s="92"/>
      <c r="P1200" s="92"/>
      <c r="Q1200" s="92"/>
      <c r="R1200" s="92"/>
      <c r="S1200" s="92"/>
      <c r="T1200" s="93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209</v>
      </c>
      <c r="AU1200" s="18" t="s">
        <v>215</v>
      </c>
    </row>
    <row r="1201" s="2" customFormat="1">
      <c r="A1201" s="39"/>
      <c r="B1201" s="40"/>
      <c r="C1201" s="41"/>
      <c r="D1201" s="251" t="s">
        <v>355</v>
      </c>
      <c r="E1201" s="41"/>
      <c r="F1201" s="252" t="s">
        <v>1453</v>
      </c>
      <c r="G1201" s="41"/>
      <c r="H1201" s="41"/>
      <c r="I1201" s="235"/>
      <c r="J1201" s="41"/>
      <c r="K1201" s="41"/>
      <c r="L1201" s="45"/>
      <c r="M1201" s="236"/>
      <c r="N1201" s="237"/>
      <c r="O1201" s="92"/>
      <c r="P1201" s="92"/>
      <c r="Q1201" s="92"/>
      <c r="R1201" s="92"/>
      <c r="S1201" s="92"/>
      <c r="T1201" s="93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T1201" s="18" t="s">
        <v>355</v>
      </c>
      <c r="AU1201" s="18" t="s">
        <v>215</v>
      </c>
    </row>
    <row r="1202" s="13" customFormat="1">
      <c r="A1202" s="13"/>
      <c r="B1202" s="253"/>
      <c r="C1202" s="254"/>
      <c r="D1202" s="233" t="s">
        <v>357</v>
      </c>
      <c r="E1202" s="255" t="s">
        <v>1</v>
      </c>
      <c r="F1202" s="256" t="s">
        <v>733</v>
      </c>
      <c r="G1202" s="254"/>
      <c r="H1202" s="255" t="s">
        <v>1</v>
      </c>
      <c r="I1202" s="257"/>
      <c r="J1202" s="254"/>
      <c r="K1202" s="254"/>
      <c r="L1202" s="258"/>
      <c r="M1202" s="259"/>
      <c r="N1202" s="260"/>
      <c r="O1202" s="260"/>
      <c r="P1202" s="260"/>
      <c r="Q1202" s="260"/>
      <c r="R1202" s="260"/>
      <c r="S1202" s="260"/>
      <c r="T1202" s="26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2" t="s">
        <v>357</v>
      </c>
      <c r="AU1202" s="262" t="s">
        <v>215</v>
      </c>
      <c r="AV1202" s="13" t="s">
        <v>88</v>
      </c>
      <c r="AW1202" s="13" t="s">
        <v>36</v>
      </c>
      <c r="AX1202" s="13" t="s">
        <v>81</v>
      </c>
      <c r="AY1202" s="262" t="s">
        <v>203</v>
      </c>
    </row>
    <row r="1203" s="13" customFormat="1">
      <c r="A1203" s="13"/>
      <c r="B1203" s="253"/>
      <c r="C1203" s="254"/>
      <c r="D1203" s="233" t="s">
        <v>357</v>
      </c>
      <c r="E1203" s="255" t="s">
        <v>1</v>
      </c>
      <c r="F1203" s="256" t="s">
        <v>1454</v>
      </c>
      <c r="G1203" s="254"/>
      <c r="H1203" s="255" t="s">
        <v>1</v>
      </c>
      <c r="I1203" s="257"/>
      <c r="J1203" s="254"/>
      <c r="K1203" s="254"/>
      <c r="L1203" s="258"/>
      <c r="M1203" s="259"/>
      <c r="N1203" s="260"/>
      <c r="O1203" s="260"/>
      <c r="P1203" s="260"/>
      <c r="Q1203" s="260"/>
      <c r="R1203" s="260"/>
      <c r="S1203" s="260"/>
      <c r="T1203" s="26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2" t="s">
        <v>357</v>
      </c>
      <c r="AU1203" s="262" t="s">
        <v>215</v>
      </c>
      <c r="AV1203" s="13" t="s">
        <v>88</v>
      </c>
      <c r="AW1203" s="13" t="s">
        <v>36</v>
      </c>
      <c r="AX1203" s="13" t="s">
        <v>81</v>
      </c>
      <c r="AY1203" s="262" t="s">
        <v>203</v>
      </c>
    </row>
    <row r="1204" s="14" customFormat="1">
      <c r="A1204" s="14"/>
      <c r="B1204" s="263"/>
      <c r="C1204" s="264"/>
      <c r="D1204" s="233" t="s">
        <v>357</v>
      </c>
      <c r="E1204" s="265" t="s">
        <v>1</v>
      </c>
      <c r="F1204" s="266" t="s">
        <v>1455</v>
      </c>
      <c r="G1204" s="264"/>
      <c r="H1204" s="267">
        <v>33.840000000000003</v>
      </c>
      <c r="I1204" s="268"/>
      <c r="J1204" s="264"/>
      <c r="K1204" s="264"/>
      <c r="L1204" s="269"/>
      <c r="M1204" s="270"/>
      <c r="N1204" s="271"/>
      <c r="O1204" s="271"/>
      <c r="P1204" s="271"/>
      <c r="Q1204" s="271"/>
      <c r="R1204" s="271"/>
      <c r="S1204" s="271"/>
      <c r="T1204" s="27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73" t="s">
        <v>357</v>
      </c>
      <c r="AU1204" s="273" t="s">
        <v>215</v>
      </c>
      <c r="AV1204" s="14" t="s">
        <v>90</v>
      </c>
      <c r="AW1204" s="14" t="s">
        <v>36</v>
      </c>
      <c r="AX1204" s="14" t="s">
        <v>81</v>
      </c>
      <c r="AY1204" s="273" t="s">
        <v>203</v>
      </c>
    </row>
    <row r="1205" s="14" customFormat="1">
      <c r="A1205" s="14"/>
      <c r="B1205" s="263"/>
      <c r="C1205" s="264"/>
      <c r="D1205" s="233" t="s">
        <v>357</v>
      </c>
      <c r="E1205" s="265" t="s">
        <v>1</v>
      </c>
      <c r="F1205" s="266" t="s">
        <v>1456</v>
      </c>
      <c r="G1205" s="264"/>
      <c r="H1205" s="267">
        <v>30</v>
      </c>
      <c r="I1205" s="268"/>
      <c r="J1205" s="264"/>
      <c r="K1205" s="264"/>
      <c r="L1205" s="269"/>
      <c r="M1205" s="270"/>
      <c r="N1205" s="271"/>
      <c r="O1205" s="271"/>
      <c r="P1205" s="271"/>
      <c r="Q1205" s="271"/>
      <c r="R1205" s="271"/>
      <c r="S1205" s="271"/>
      <c r="T1205" s="27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73" t="s">
        <v>357</v>
      </c>
      <c r="AU1205" s="273" t="s">
        <v>215</v>
      </c>
      <c r="AV1205" s="14" t="s">
        <v>90</v>
      </c>
      <c r="AW1205" s="14" t="s">
        <v>36</v>
      </c>
      <c r="AX1205" s="14" t="s">
        <v>81</v>
      </c>
      <c r="AY1205" s="273" t="s">
        <v>203</v>
      </c>
    </row>
    <row r="1206" s="14" customFormat="1">
      <c r="A1206" s="14"/>
      <c r="B1206" s="263"/>
      <c r="C1206" s="264"/>
      <c r="D1206" s="233" t="s">
        <v>357</v>
      </c>
      <c r="E1206" s="265" t="s">
        <v>1</v>
      </c>
      <c r="F1206" s="266" t="s">
        <v>1457</v>
      </c>
      <c r="G1206" s="264"/>
      <c r="H1206" s="267">
        <v>6</v>
      </c>
      <c r="I1206" s="268"/>
      <c r="J1206" s="264"/>
      <c r="K1206" s="264"/>
      <c r="L1206" s="269"/>
      <c r="M1206" s="270"/>
      <c r="N1206" s="271"/>
      <c r="O1206" s="271"/>
      <c r="P1206" s="271"/>
      <c r="Q1206" s="271"/>
      <c r="R1206" s="271"/>
      <c r="S1206" s="271"/>
      <c r="T1206" s="27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73" t="s">
        <v>357</v>
      </c>
      <c r="AU1206" s="273" t="s">
        <v>215</v>
      </c>
      <c r="AV1206" s="14" t="s">
        <v>90</v>
      </c>
      <c r="AW1206" s="14" t="s">
        <v>36</v>
      </c>
      <c r="AX1206" s="14" t="s">
        <v>81</v>
      </c>
      <c r="AY1206" s="273" t="s">
        <v>203</v>
      </c>
    </row>
    <row r="1207" s="14" customFormat="1">
      <c r="A1207" s="14"/>
      <c r="B1207" s="263"/>
      <c r="C1207" s="264"/>
      <c r="D1207" s="233" t="s">
        <v>357</v>
      </c>
      <c r="E1207" s="265" t="s">
        <v>1</v>
      </c>
      <c r="F1207" s="266" t="s">
        <v>1458</v>
      </c>
      <c r="G1207" s="264"/>
      <c r="H1207" s="267">
        <v>8.5199999999999996</v>
      </c>
      <c r="I1207" s="268"/>
      <c r="J1207" s="264"/>
      <c r="K1207" s="264"/>
      <c r="L1207" s="269"/>
      <c r="M1207" s="270"/>
      <c r="N1207" s="271"/>
      <c r="O1207" s="271"/>
      <c r="P1207" s="271"/>
      <c r="Q1207" s="271"/>
      <c r="R1207" s="271"/>
      <c r="S1207" s="271"/>
      <c r="T1207" s="27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73" t="s">
        <v>357</v>
      </c>
      <c r="AU1207" s="273" t="s">
        <v>215</v>
      </c>
      <c r="AV1207" s="14" t="s">
        <v>90</v>
      </c>
      <c r="AW1207" s="14" t="s">
        <v>36</v>
      </c>
      <c r="AX1207" s="14" t="s">
        <v>81</v>
      </c>
      <c r="AY1207" s="273" t="s">
        <v>203</v>
      </c>
    </row>
    <row r="1208" s="14" customFormat="1">
      <c r="A1208" s="14"/>
      <c r="B1208" s="263"/>
      <c r="C1208" s="264"/>
      <c r="D1208" s="233" t="s">
        <v>357</v>
      </c>
      <c r="E1208" s="265" t="s">
        <v>1</v>
      </c>
      <c r="F1208" s="266" t="s">
        <v>1459</v>
      </c>
      <c r="G1208" s="264"/>
      <c r="H1208" s="267">
        <v>61.299999999999997</v>
      </c>
      <c r="I1208" s="268"/>
      <c r="J1208" s="264"/>
      <c r="K1208" s="264"/>
      <c r="L1208" s="269"/>
      <c r="M1208" s="270"/>
      <c r="N1208" s="271"/>
      <c r="O1208" s="271"/>
      <c r="P1208" s="271"/>
      <c r="Q1208" s="271"/>
      <c r="R1208" s="271"/>
      <c r="S1208" s="271"/>
      <c r="T1208" s="27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73" t="s">
        <v>357</v>
      </c>
      <c r="AU1208" s="273" t="s">
        <v>215</v>
      </c>
      <c r="AV1208" s="14" t="s">
        <v>90</v>
      </c>
      <c r="AW1208" s="14" t="s">
        <v>36</v>
      </c>
      <c r="AX1208" s="14" t="s">
        <v>81</v>
      </c>
      <c r="AY1208" s="273" t="s">
        <v>203</v>
      </c>
    </row>
    <row r="1209" s="14" customFormat="1">
      <c r="A1209" s="14"/>
      <c r="B1209" s="263"/>
      <c r="C1209" s="264"/>
      <c r="D1209" s="233" t="s">
        <v>357</v>
      </c>
      <c r="E1209" s="265" t="s">
        <v>1</v>
      </c>
      <c r="F1209" s="266" t="s">
        <v>1460</v>
      </c>
      <c r="G1209" s="264"/>
      <c r="H1209" s="267">
        <v>6.5</v>
      </c>
      <c r="I1209" s="268"/>
      <c r="J1209" s="264"/>
      <c r="K1209" s="264"/>
      <c r="L1209" s="269"/>
      <c r="M1209" s="270"/>
      <c r="N1209" s="271"/>
      <c r="O1209" s="271"/>
      <c r="P1209" s="271"/>
      <c r="Q1209" s="271"/>
      <c r="R1209" s="271"/>
      <c r="S1209" s="271"/>
      <c r="T1209" s="27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73" t="s">
        <v>357</v>
      </c>
      <c r="AU1209" s="273" t="s">
        <v>215</v>
      </c>
      <c r="AV1209" s="14" t="s">
        <v>90</v>
      </c>
      <c r="AW1209" s="14" t="s">
        <v>36</v>
      </c>
      <c r="AX1209" s="14" t="s">
        <v>81</v>
      </c>
      <c r="AY1209" s="273" t="s">
        <v>203</v>
      </c>
    </row>
    <row r="1210" s="16" customFormat="1">
      <c r="A1210" s="16"/>
      <c r="B1210" s="285"/>
      <c r="C1210" s="286"/>
      <c r="D1210" s="233" t="s">
        <v>357</v>
      </c>
      <c r="E1210" s="287" t="s">
        <v>1</v>
      </c>
      <c r="F1210" s="288" t="s">
        <v>366</v>
      </c>
      <c r="G1210" s="286"/>
      <c r="H1210" s="289">
        <v>146.16</v>
      </c>
      <c r="I1210" s="290"/>
      <c r="J1210" s="286"/>
      <c r="K1210" s="286"/>
      <c r="L1210" s="291"/>
      <c r="M1210" s="292"/>
      <c r="N1210" s="293"/>
      <c r="O1210" s="293"/>
      <c r="P1210" s="293"/>
      <c r="Q1210" s="293"/>
      <c r="R1210" s="293"/>
      <c r="S1210" s="293"/>
      <c r="T1210" s="294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T1210" s="295" t="s">
        <v>357</v>
      </c>
      <c r="AU1210" s="295" t="s">
        <v>215</v>
      </c>
      <c r="AV1210" s="16" t="s">
        <v>202</v>
      </c>
      <c r="AW1210" s="16" t="s">
        <v>36</v>
      </c>
      <c r="AX1210" s="16" t="s">
        <v>88</v>
      </c>
      <c r="AY1210" s="295" t="s">
        <v>203</v>
      </c>
    </row>
    <row r="1211" s="2" customFormat="1" ht="24.15" customHeight="1">
      <c r="A1211" s="39"/>
      <c r="B1211" s="40"/>
      <c r="C1211" s="296" t="s">
        <v>1461</v>
      </c>
      <c r="D1211" s="296" t="s">
        <v>553</v>
      </c>
      <c r="E1211" s="297" t="s">
        <v>1462</v>
      </c>
      <c r="F1211" s="298" t="s">
        <v>1463</v>
      </c>
      <c r="G1211" s="299" t="s">
        <v>290</v>
      </c>
      <c r="H1211" s="300">
        <v>32.155000000000001</v>
      </c>
      <c r="I1211" s="301"/>
      <c r="J1211" s="302">
        <f>ROUND(I1211*H1211,2)</f>
        <v>0</v>
      </c>
      <c r="K1211" s="298" t="s">
        <v>352</v>
      </c>
      <c r="L1211" s="303"/>
      <c r="M1211" s="304" t="s">
        <v>1</v>
      </c>
      <c r="N1211" s="305" t="s">
        <v>46</v>
      </c>
      <c r="O1211" s="92"/>
      <c r="P1211" s="229">
        <f>O1211*H1211</f>
        <v>0</v>
      </c>
      <c r="Q1211" s="229">
        <v>0.00059999999999999995</v>
      </c>
      <c r="R1211" s="229">
        <f>Q1211*H1211</f>
        <v>0.019292999999999998</v>
      </c>
      <c r="S1211" s="229">
        <v>0</v>
      </c>
      <c r="T1211" s="230">
        <f>S1211*H1211</f>
        <v>0</v>
      </c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R1211" s="231" t="s">
        <v>239</v>
      </c>
      <c r="AT1211" s="231" t="s">
        <v>553</v>
      </c>
      <c r="AU1211" s="231" t="s">
        <v>215</v>
      </c>
      <c r="AY1211" s="18" t="s">
        <v>203</v>
      </c>
      <c r="BE1211" s="232">
        <f>IF(N1211="základní",J1211,0)</f>
        <v>0</v>
      </c>
      <c r="BF1211" s="232">
        <f>IF(N1211="snížená",J1211,0)</f>
        <v>0</v>
      </c>
      <c r="BG1211" s="232">
        <f>IF(N1211="zákl. přenesená",J1211,0)</f>
        <v>0</v>
      </c>
      <c r="BH1211" s="232">
        <f>IF(N1211="sníž. přenesená",J1211,0)</f>
        <v>0</v>
      </c>
      <c r="BI1211" s="232">
        <f>IF(N1211="nulová",J1211,0)</f>
        <v>0</v>
      </c>
      <c r="BJ1211" s="18" t="s">
        <v>88</v>
      </c>
      <c r="BK1211" s="232">
        <f>ROUND(I1211*H1211,2)</f>
        <v>0</v>
      </c>
      <c r="BL1211" s="18" t="s">
        <v>202</v>
      </c>
      <c r="BM1211" s="231" t="s">
        <v>1464</v>
      </c>
    </row>
    <row r="1212" s="2" customFormat="1">
      <c r="A1212" s="39"/>
      <c r="B1212" s="40"/>
      <c r="C1212" s="41"/>
      <c r="D1212" s="233" t="s">
        <v>209</v>
      </c>
      <c r="E1212" s="41"/>
      <c r="F1212" s="234" t="s">
        <v>1463</v>
      </c>
      <c r="G1212" s="41"/>
      <c r="H1212" s="41"/>
      <c r="I1212" s="235"/>
      <c r="J1212" s="41"/>
      <c r="K1212" s="41"/>
      <c r="L1212" s="45"/>
      <c r="M1212" s="236"/>
      <c r="N1212" s="237"/>
      <c r="O1212" s="92"/>
      <c r="P1212" s="92"/>
      <c r="Q1212" s="92"/>
      <c r="R1212" s="92"/>
      <c r="S1212" s="92"/>
      <c r="T1212" s="93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T1212" s="18" t="s">
        <v>209</v>
      </c>
      <c r="AU1212" s="18" t="s">
        <v>215</v>
      </c>
    </row>
    <row r="1213" s="14" customFormat="1">
      <c r="A1213" s="14"/>
      <c r="B1213" s="263"/>
      <c r="C1213" s="264"/>
      <c r="D1213" s="233" t="s">
        <v>357</v>
      </c>
      <c r="E1213" s="265" t="s">
        <v>1</v>
      </c>
      <c r="F1213" s="266" t="s">
        <v>1465</v>
      </c>
      <c r="G1213" s="264"/>
      <c r="H1213" s="267">
        <v>32.155000000000001</v>
      </c>
      <c r="I1213" s="268"/>
      <c r="J1213" s="264"/>
      <c r="K1213" s="264"/>
      <c r="L1213" s="269"/>
      <c r="M1213" s="270"/>
      <c r="N1213" s="271"/>
      <c r="O1213" s="271"/>
      <c r="P1213" s="271"/>
      <c r="Q1213" s="271"/>
      <c r="R1213" s="271"/>
      <c r="S1213" s="271"/>
      <c r="T1213" s="27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73" t="s">
        <v>357</v>
      </c>
      <c r="AU1213" s="273" t="s">
        <v>215</v>
      </c>
      <c r="AV1213" s="14" t="s">
        <v>90</v>
      </c>
      <c r="AW1213" s="14" t="s">
        <v>36</v>
      </c>
      <c r="AX1213" s="14" t="s">
        <v>81</v>
      </c>
      <c r="AY1213" s="273" t="s">
        <v>203</v>
      </c>
    </row>
    <row r="1214" s="16" customFormat="1">
      <c r="A1214" s="16"/>
      <c r="B1214" s="285"/>
      <c r="C1214" s="286"/>
      <c r="D1214" s="233" t="s">
        <v>357</v>
      </c>
      <c r="E1214" s="287" t="s">
        <v>1</v>
      </c>
      <c r="F1214" s="288" t="s">
        <v>366</v>
      </c>
      <c r="G1214" s="286"/>
      <c r="H1214" s="289">
        <v>32.155000000000001</v>
      </c>
      <c r="I1214" s="290"/>
      <c r="J1214" s="286"/>
      <c r="K1214" s="286"/>
      <c r="L1214" s="291"/>
      <c r="M1214" s="292"/>
      <c r="N1214" s="293"/>
      <c r="O1214" s="293"/>
      <c r="P1214" s="293"/>
      <c r="Q1214" s="293"/>
      <c r="R1214" s="293"/>
      <c r="S1214" s="293"/>
      <c r="T1214" s="294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T1214" s="295" t="s">
        <v>357</v>
      </c>
      <c r="AU1214" s="295" t="s">
        <v>215</v>
      </c>
      <c r="AV1214" s="16" t="s">
        <v>202</v>
      </c>
      <c r="AW1214" s="16" t="s">
        <v>36</v>
      </c>
      <c r="AX1214" s="16" t="s">
        <v>88</v>
      </c>
      <c r="AY1214" s="295" t="s">
        <v>203</v>
      </c>
    </row>
    <row r="1215" s="2" customFormat="1" ht="24.15" customHeight="1">
      <c r="A1215" s="39"/>
      <c r="B1215" s="40"/>
      <c r="C1215" s="220" t="s">
        <v>1466</v>
      </c>
      <c r="D1215" s="220" t="s">
        <v>204</v>
      </c>
      <c r="E1215" s="221" t="s">
        <v>1467</v>
      </c>
      <c r="F1215" s="222" t="s">
        <v>1468</v>
      </c>
      <c r="G1215" s="223" t="s">
        <v>290</v>
      </c>
      <c r="H1215" s="224">
        <v>414.73000000000002</v>
      </c>
      <c r="I1215" s="225"/>
      <c r="J1215" s="226">
        <f>ROUND(I1215*H1215,2)</f>
        <v>0</v>
      </c>
      <c r="K1215" s="222" t="s">
        <v>352</v>
      </c>
      <c r="L1215" s="45"/>
      <c r="M1215" s="227" t="s">
        <v>1</v>
      </c>
      <c r="N1215" s="228" t="s">
        <v>46</v>
      </c>
      <c r="O1215" s="92"/>
      <c r="P1215" s="229">
        <f>O1215*H1215</f>
        <v>0</v>
      </c>
      <c r="Q1215" s="229">
        <v>0.00013999999999999999</v>
      </c>
      <c r="R1215" s="229">
        <f>Q1215*H1215</f>
        <v>0.058062199999999994</v>
      </c>
      <c r="S1215" s="229">
        <v>0</v>
      </c>
      <c r="T1215" s="230">
        <f>S1215*H1215</f>
        <v>0</v>
      </c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R1215" s="231" t="s">
        <v>202</v>
      </c>
      <c r="AT1215" s="231" t="s">
        <v>204</v>
      </c>
      <c r="AU1215" s="231" t="s">
        <v>215</v>
      </c>
      <c r="AY1215" s="18" t="s">
        <v>203</v>
      </c>
      <c r="BE1215" s="232">
        <f>IF(N1215="základní",J1215,0)</f>
        <v>0</v>
      </c>
      <c r="BF1215" s="232">
        <f>IF(N1215="snížená",J1215,0)</f>
        <v>0</v>
      </c>
      <c r="BG1215" s="232">
        <f>IF(N1215="zákl. přenesená",J1215,0)</f>
        <v>0</v>
      </c>
      <c r="BH1215" s="232">
        <f>IF(N1215="sníž. přenesená",J1215,0)</f>
        <v>0</v>
      </c>
      <c r="BI1215" s="232">
        <f>IF(N1215="nulová",J1215,0)</f>
        <v>0</v>
      </c>
      <c r="BJ1215" s="18" t="s">
        <v>88</v>
      </c>
      <c r="BK1215" s="232">
        <f>ROUND(I1215*H1215,2)</f>
        <v>0</v>
      </c>
      <c r="BL1215" s="18" t="s">
        <v>202</v>
      </c>
      <c r="BM1215" s="231" t="s">
        <v>1469</v>
      </c>
    </row>
    <row r="1216" s="2" customFormat="1">
      <c r="A1216" s="39"/>
      <c r="B1216" s="40"/>
      <c r="C1216" s="41"/>
      <c r="D1216" s="233" t="s">
        <v>209</v>
      </c>
      <c r="E1216" s="41"/>
      <c r="F1216" s="234" t="s">
        <v>1470</v>
      </c>
      <c r="G1216" s="41"/>
      <c r="H1216" s="41"/>
      <c r="I1216" s="235"/>
      <c r="J1216" s="41"/>
      <c r="K1216" s="41"/>
      <c r="L1216" s="45"/>
      <c r="M1216" s="236"/>
      <c r="N1216" s="237"/>
      <c r="O1216" s="92"/>
      <c r="P1216" s="92"/>
      <c r="Q1216" s="92"/>
      <c r="R1216" s="92"/>
      <c r="S1216" s="92"/>
      <c r="T1216" s="93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T1216" s="18" t="s">
        <v>209</v>
      </c>
      <c r="AU1216" s="18" t="s">
        <v>215</v>
      </c>
    </row>
    <row r="1217" s="2" customFormat="1">
      <c r="A1217" s="39"/>
      <c r="B1217" s="40"/>
      <c r="C1217" s="41"/>
      <c r="D1217" s="251" t="s">
        <v>355</v>
      </c>
      <c r="E1217" s="41"/>
      <c r="F1217" s="252" t="s">
        <v>1471</v>
      </c>
      <c r="G1217" s="41"/>
      <c r="H1217" s="41"/>
      <c r="I1217" s="235"/>
      <c r="J1217" s="41"/>
      <c r="K1217" s="41"/>
      <c r="L1217" s="45"/>
      <c r="M1217" s="236"/>
      <c r="N1217" s="237"/>
      <c r="O1217" s="92"/>
      <c r="P1217" s="92"/>
      <c r="Q1217" s="92"/>
      <c r="R1217" s="92"/>
      <c r="S1217" s="92"/>
      <c r="T1217" s="93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T1217" s="18" t="s">
        <v>355</v>
      </c>
      <c r="AU1217" s="18" t="s">
        <v>215</v>
      </c>
    </row>
    <row r="1218" s="13" customFormat="1">
      <c r="A1218" s="13"/>
      <c r="B1218" s="253"/>
      <c r="C1218" s="254"/>
      <c r="D1218" s="233" t="s">
        <v>357</v>
      </c>
      <c r="E1218" s="255" t="s">
        <v>1</v>
      </c>
      <c r="F1218" s="256" t="s">
        <v>1472</v>
      </c>
      <c r="G1218" s="254"/>
      <c r="H1218" s="255" t="s">
        <v>1</v>
      </c>
      <c r="I1218" s="257"/>
      <c r="J1218" s="254"/>
      <c r="K1218" s="254"/>
      <c r="L1218" s="258"/>
      <c r="M1218" s="259"/>
      <c r="N1218" s="260"/>
      <c r="O1218" s="260"/>
      <c r="P1218" s="260"/>
      <c r="Q1218" s="260"/>
      <c r="R1218" s="260"/>
      <c r="S1218" s="260"/>
      <c r="T1218" s="26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2" t="s">
        <v>357</v>
      </c>
      <c r="AU1218" s="262" t="s">
        <v>215</v>
      </c>
      <c r="AV1218" s="13" t="s">
        <v>88</v>
      </c>
      <c r="AW1218" s="13" t="s">
        <v>36</v>
      </c>
      <c r="AX1218" s="13" t="s">
        <v>81</v>
      </c>
      <c r="AY1218" s="262" t="s">
        <v>203</v>
      </c>
    </row>
    <row r="1219" s="14" customFormat="1">
      <c r="A1219" s="14"/>
      <c r="B1219" s="263"/>
      <c r="C1219" s="264"/>
      <c r="D1219" s="233" t="s">
        <v>357</v>
      </c>
      <c r="E1219" s="265" t="s">
        <v>1</v>
      </c>
      <c r="F1219" s="266" t="s">
        <v>1473</v>
      </c>
      <c r="G1219" s="264"/>
      <c r="H1219" s="267">
        <v>348.43000000000001</v>
      </c>
      <c r="I1219" s="268"/>
      <c r="J1219" s="264"/>
      <c r="K1219" s="264"/>
      <c r="L1219" s="269"/>
      <c r="M1219" s="270"/>
      <c r="N1219" s="271"/>
      <c r="O1219" s="271"/>
      <c r="P1219" s="271"/>
      <c r="Q1219" s="271"/>
      <c r="R1219" s="271"/>
      <c r="S1219" s="271"/>
      <c r="T1219" s="27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73" t="s">
        <v>357</v>
      </c>
      <c r="AU1219" s="273" t="s">
        <v>215</v>
      </c>
      <c r="AV1219" s="14" t="s">
        <v>90</v>
      </c>
      <c r="AW1219" s="14" t="s">
        <v>36</v>
      </c>
      <c r="AX1219" s="14" t="s">
        <v>81</v>
      </c>
      <c r="AY1219" s="273" t="s">
        <v>203</v>
      </c>
    </row>
    <row r="1220" s="13" customFormat="1">
      <c r="A1220" s="13"/>
      <c r="B1220" s="253"/>
      <c r="C1220" s="254"/>
      <c r="D1220" s="233" t="s">
        <v>357</v>
      </c>
      <c r="E1220" s="255" t="s">
        <v>1</v>
      </c>
      <c r="F1220" s="256" t="s">
        <v>1474</v>
      </c>
      <c r="G1220" s="254"/>
      <c r="H1220" s="255" t="s">
        <v>1</v>
      </c>
      <c r="I1220" s="257"/>
      <c r="J1220" s="254"/>
      <c r="K1220" s="254"/>
      <c r="L1220" s="258"/>
      <c r="M1220" s="259"/>
      <c r="N1220" s="260"/>
      <c r="O1220" s="260"/>
      <c r="P1220" s="260"/>
      <c r="Q1220" s="260"/>
      <c r="R1220" s="260"/>
      <c r="S1220" s="260"/>
      <c r="T1220" s="26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62" t="s">
        <v>357</v>
      </c>
      <c r="AU1220" s="262" t="s">
        <v>215</v>
      </c>
      <c r="AV1220" s="13" t="s">
        <v>88</v>
      </c>
      <c r="AW1220" s="13" t="s">
        <v>36</v>
      </c>
      <c r="AX1220" s="13" t="s">
        <v>81</v>
      </c>
      <c r="AY1220" s="262" t="s">
        <v>203</v>
      </c>
    </row>
    <row r="1221" s="14" customFormat="1">
      <c r="A1221" s="14"/>
      <c r="B1221" s="263"/>
      <c r="C1221" s="264"/>
      <c r="D1221" s="233" t="s">
        <v>357</v>
      </c>
      <c r="E1221" s="265" t="s">
        <v>1</v>
      </c>
      <c r="F1221" s="266" t="s">
        <v>1475</v>
      </c>
      <c r="G1221" s="264"/>
      <c r="H1221" s="267">
        <v>45.899999999999999</v>
      </c>
      <c r="I1221" s="268"/>
      <c r="J1221" s="264"/>
      <c r="K1221" s="264"/>
      <c r="L1221" s="269"/>
      <c r="M1221" s="270"/>
      <c r="N1221" s="271"/>
      <c r="O1221" s="271"/>
      <c r="P1221" s="271"/>
      <c r="Q1221" s="271"/>
      <c r="R1221" s="271"/>
      <c r="S1221" s="271"/>
      <c r="T1221" s="27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73" t="s">
        <v>357</v>
      </c>
      <c r="AU1221" s="273" t="s">
        <v>215</v>
      </c>
      <c r="AV1221" s="14" t="s">
        <v>90</v>
      </c>
      <c r="AW1221" s="14" t="s">
        <v>36</v>
      </c>
      <c r="AX1221" s="14" t="s">
        <v>81</v>
      </c>
      <c r="AY1221" s="273" t="s">
        <v>203</v>
      </c>
    </row>
    <row r="1222" s="14" customFormat="1">
      <c r="A1222" s="14"/>
      <c r="B1222" s="263"/>
      <c r="C1222" s="264"/>
      <c r="D1222" s="233" t="s">
        <v>357</v>
      </c>
      <c r="E1222" s="265" t="s">
        <v>1</v>
      </c>
      <c r="F1222" s="266" t="s">
        <v>1476</v>
      </c>
      <c r="G1222" s="264"/>
      <c r="H1222" s="267">
        <v>20.399999999999999</v>
      </c>
      <c r="I1222" s="268"/>
      <c r="J1222" s="264"/>
      <c r="K1222" s="264"/>
      <c r="L1222" s="269"/>
      <c r="M1222" s="270"/>
      <c r="N1222" s="271"/>
      <c r="O1222" s="271"/>
      <c r="P1222" s="271"/>
      <c r="Q1222" s="271"/>
      <c r="R1222" s="271"/>
      <c r="S1222" s="271"/>
      <c r="T1222" s="27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73" t="s">
        <v>357</v>
      </c>
      <c r="AU1222" s="273" t="s">
        <v>215</v>
      </c>
      <c r="AV1222" s="14" t="s">
        <v>90</v>
      </c>
      <c r="AW1222" s="14" t="s">
        <v>36</v>
      </c>
      <c r="AX1222" s="14" t="s">
        <v>81</v>
      </c>
      <c r="AY1222" s="273" t="s">
        <v>203</v>
      </c>
    </row>
    <row r="1223" s="16" customFormat="1">
      <c r="A1223" s="16"/>
      <c r="B1223" s="285"/>
      <c r="C1223" s="286"/>
      <c r="D1223" s="233" t="s">
        <v>357</v>
      </c>
      <c r="E1223" s="287" t="s">
        <v>1</v>
      </c>
      <c r="F1223" s="288" t="s">
        <v>366</v>
      </c>
      <c r="G1223" s="286"/>
      <c r="H1223" s="289">
        <v>414.73000000000002</v>
      </c>
      <c r="I1223" s="290"/>
      <c r="J1223" s="286"/>
      <c r="K1223" s="286"/>
      <c r="L1223" s="291"/>
      <c r="M1223" s="292"/>
      <c r="N1223" s="293"/>
      <c r="O1223" s="293"/>
      <c r="P1223" s="293"/>
      <c r="Q1223" s="293"/>
      <c r="R1223" s="293"/>
      <c r="S1223" s="293"/>
      <c r="T1223" s="294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T1223" s="295" t="s">
        <v>357</v>
      </c>
      <c r="AU1223" s="295" t="s">
        <v>215</v>
      </c>
      <c r="AV1223" s="16" t="s">
        <v>202</v>
      </c>
      <c r="AW1223" s="16" t="s">
        <v>36</v>
      </c>
      <c r="AX1223" s="16" t="s">
        <v>88</v>
      </c>
      <c r="AY1223" s="295" t="s">
        <v>203</v>
      </c>
    </row>
    <row r="1224" s="2" customFormat="1" ht="33" customHeight="1">
      <c r="A1224" s="39"/>
      <c r="B1224" s="40"/>
      <c r="C1224" s="220" t="s">
        <v>1477</v>
      </c>
      <c r="D1224" s="220" t="s">
        <v>204</v>
      </c>
      <c r="E1224" s="221" t="s">
        <v>1478</v>
      </c>
      <c r="F1224" s="222" t="s">
        <v>1479</v>
      </c>
      <c r="G1224" s="223" t="s">
        <v>290</v>
      </c>
      <c r="H1224" s="224">
        <v>414.73000000000002</v>
      </c>
      <c r="I1224" s="225"/>
      <c r="J1224" s="226">
        <f>ROUND(I1224*H1224,2)</f>
        <v>0</v>
      </c>
      <c r="K1224" s="222" t="s">
        <v>352</v>
      </c>
      <c r="L1224" s="45"/>
      <c r="M1224" s="227" t="s">
        <v>1</v>
      </c>
      <c r="N1224" s="228" t="s">
        <v>46</v>
      </c>
      <c r="O1224" s="92"/>
      <c r="P1224" s="229">
        <f>O1224*H1224</f>
        <v>0</v>
      </c>
      <c r="Q1224" s="229">
        <v>0.0028500000000000001</v>
      </c>
      <c r="R1224" s="229">
        <f>Q1224*H1224</f>
        <v>1.1819805000000001</v>
      </c>
      <c r="S1224" s="229">
        <v>0</v>
      </c>
      <c r="T1224" s="230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31" t="s">
        <v>202</v>
      </c>
      <c r="AT1224" s="231" t="s">
        <v>204</v>
      </c>
      <c r="AU1224" s="231" t="s">
        <v>215</v>
      </c>
      <c r="AY1224" s="18" t="s">
        <v>203</v>
      </c>
      <c r="BE1224" s="232">
        <f>IF(N1224="základní",J1224,0)</f>
        <v>0</v>
      </c>
      <c r="BF1224" s="232">
        <f>IF(N1224="snížená",J1224,0)</f>
        <v>0</v>
      </c>
      <c r="BG1224" s="232">
        <f>IF(N1224="zákl. přenesená",J1224,0)</f>
        <v>0</v>
      </c>
      <c r="BH1224" s="232">
        <f>IF(N1224="sníž. přenesená",J1224,0)</f>
        <v>0</v>
      </c>
      <c r="BI1224" s="232">
        <f>IF(N1224="nulová",J1224,0)</f>
        <v>0</v>
      </c>
      <c r="BJ1224" s="18" t="s">
        <v>88</v>
      </c>
      <c r="BK1224" s="232">
        <f>ROUND(I1224*H1224,2)</f>
        <v>0</v>
      </c>
      <c r="BL1224" s="18" t="s">
        <v>202</v>
      </c>
      <c r="BM1224" s="231" t="s">
        <v>1480</v>
      </c>
    </row>
    <row r="1225" s="2" customFormat="1">
      <c r="A1225" s="39"/>
      <c r="B1225" s="40"/>
      <c r="C1225" s="41"/>
      <c r="D1225" s="233" t="s">
        <v>209</v>
      </c>
      <c r="E1225" s="41"/>
      <c r="F1225" s="234" t="s">
        <v>1481</v>
      </c>
      <c r="G1225" s="41"/>
      <c r="H1225" s="41"/>
      <c r="I1225" s="235"/>
      <c r="J1225" s="41"/>
      <c r="K1225" s="41"/>
      <c r="L1225" s="45"/>
      <c r="M1225" s="236"/>
      <c r="N1225" s="237"/>
      <c r="O1225" s="92"/>
      <c r="P1225" s="92"/>
      <c r="Q1225" s="92"/>
      <c r="R1225" s="92"/>
      <c r="S1225" s="92"/>
      <c r="T1225" s="93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T1225" s="18" t="s">
        <v>209</v>
      </c>
      <c r="AU1225" s="18" t="s">
        <v>215</v>
      </c>
    </row>
    <row r="1226" s="2" customFormat="1">
      <c r="A1226" s="39"/>
      <c r="B1226" s="40"/>
      <c r="C1226" s="41"/>
      <c r="D1226" s="251" t="s">
        <v>355</v>
      </c>
      <c r="E1226" s="41"/>
      <c r="F1226" s="252" t="s">
        <v>1482</v>
      </c>
      <c r="G1226" s="41"/>
      <c r="H1226" s="41"/>
      <c r="I1226" s="235"/>
      <c r="J1226" s="41"/>
      <c r="K1226" s="41"/>
      <c r="L1226" s="45"/>
      <c r="M1226" s="236"/>
      <c r="N1226" s="237"/>
      <c r="O1226" s="92"/>
      <c r="P1226" s="92"/>
      <c r="Q1226" s="92"/>
      <c r="R1226" s="92"/>
      <c r="S1226" s="92"/>
      <c r="T1226" s="93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355</v>
      </c>
      <c r="AU1226" s="18" t="s">
        <v>215</v>
      </c>
    </row>
    <row r="1227" s="2" customFormat="1" ht="44.25" customHeight="1">
      <c r="A1227" s="39"/>
      <c r="B1227" s="40"/>
      <c r="C1227" s="220" t="s">
        <v>1483</v>
      </c>
      <c r="D1227" s="220" t="s">
        <v>204</v>
      </c>
      <c r="E1227" s="221" t="s">
        <v>1484</v>
      </c>
      <c r="F1227" s="222" t="s">
        <v>1485</v>
      </c>
      <c r="G1227" s="223" t="s">
        <v>290</v>
      </c>
      <c r="H1227" s="224">
        <v>93.599999999999994</v>
      </c>
      <c r="I1227" s="225"/>
      <c r="J1227" s="226">
        <f>ROUND(I1227*H1227,2)</f>
        <v>0</v>
      </c>
      <c r="K1227" s="222" t="s">
        <v>352</v>
      </c>
      <c r="L1227" s="45"/>
      <c r="M1227" s="227" t="s">
        <v>1</v>
      </c>
      <c r="N1227" s="228" t="s">
        <v>46</v>
      </c>
      <c r="O1227" s="92"/>
      <c r="P1227" s="229">
        <f>O1227*H1227</f>
        <v>0</v>
      </c>
      <c r="Q1227" s="229">
        <v>0.0083499999999999998</v>
      </c>
      <c r="R1227" s="229">
        <f>Q1227*H1227</f>
        <v>0.78155999999999992</v>
      </c>
      <c r="S1227" s="229">
        <v>0</v>
      </c>
      <c r="T1227" s="230">
        <f>S1227*H1227</f>
        <v>0</v>
      </c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R1227" s="231" t="s">
        <v>202</v>
      </c>
      <c r="AT1227" s="231" t="s">
        <v>204</v>
      </c>
      <c r="AU1227" s="231" t="s">
        <v>215</v>
      </c>
      <c r="AY1227" s="18" t="s">
        <v>203</v>
      </c>
      <c r="BE1227" s="232">
        <f>IF(N1227="základní",J1227,0)</f>
        <v>0</v>
      </c>
      <c r="BF1227" s="232">
        <f>IF(N1227="snížená",J1227,0)</f>
        <v>0</v>
      </c>
      <c r="BG1227" s="232">
        <f>IF(N1227="zákl. přenesená",J1227,0)</f>
        <v>0</v>
      </c>
      <c r="BH1227" s="232">
        <f>IF(N1227="sníž. přenesená",J1227,0)</f>
        <v>0</v>
      </c>
      <c r="BI1227" s="232">
        <f>IF(N1227="nulová",J1227,0)</f>
        <v>0</v>
      </c>
      <c r="BJ1227" s="18" t="s">
        <v>88</v>
      </c>
      <c r="BK1227" s="232">
        <f>ROUND(I1227*H1227,2)</f>
        <v>0</v>
      </c>
      <c r="BL1227" s="18" t="s">
        <v>202</v>
      </c>
      <c r="BM1227" s="231" t="s">
        <v>1486</v>
      </c>
    </row>
    <row r="1228" s="2" customFormat="1">
      <c r="A1228" s="39"/>
      <c r="B1228" s="40"/>
      <c r="C1228" s="41"/>
      <c r="D1228" s="233" t="s">
        <v>209</v>
      </c>
      <c r="E1228" s="41"/>
      <c r="F1228" s="234" t="s">
        <v>1278</v>
      </c>
      <c r="G1228" s="41"/>
      <c r="H1228" s="41"/>
      <c r="I1228" s="235"/>
      <c r="J1228" s="41"/>
      <c r="K1228" s="41"/>
      <c r="L1228" s="45"/>
      <c r="M1228" s="236"/>
      <c r="N1228" s="237"/>
      <c r="O1228" s="92"/>
      <c r="P1228" s="92"/>
      <c r="Q1228" s="92"/>
      <c r="R1228" s="92"/>
      <c r="S1228" s="92"/>
      <c r="T1228" s="9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T1228" s="18" t="s">
        <v>209</v>
      </c>
      <c r="AU1228" s="18" t="s">
        <v>215</v>
      </c>
    </row>
    <row r="1229" s="2" customFormat="1">
      <c r="A1229" s="39"/>
      <c r="B1229" s="40"/>
      <c r="C1229" s="41"/>
      <c r="D1229" s="251" t="s">
        <v>355</v>
      </c>
      <c r="E1229" s="41"/>
      <c r="F1229" s="252" t="s">
        <v>1487</v>
      </c>
      <c r="G1229" s="41"/>
      <c r="H1229" s="41"/>
      <c r="I1229" s="235"/>
      <c r="J1229" s="41"/>
      <c r="K1229" s="41"/>
      <c r="L1229" s="45"/>
      <c r="M1229" s="236"/>
      <c r="N1229" s="237"/>
      <c r="O1229" s="92"/>
      <c r="P1229" s="92"/>
      <c r="Q1229" s="92"/>
      <c r="R1229" s="92"/>
      <c r="S1229" s="92"/>
      <c r="T1229" s="93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355</v>
      </c>
      <c r="AU1229" s="18" t="s">
        <v>215</v>
      </c>
    </row>
    <row r="1230" s="13" customFormat="1">
      <c r="A1230" s="13"/>
      <c r="B1230" s="253"/>
      <c r="C1230" s="254"/>
      <c r="D1230" s="233" t="s">
        <v>357</v>
      </c>
      <c r="E1230" s="255" t="s">
        <v>1</v>
      </c>
      <c r="F1230" s="256" t="s">
        <v>358</v>
      </c>
      <c r="G1230" s="254"/>
      <c r="H1230" s="255" t="s">
        <v>1</v>
      </c>
      <c r="I1230" s="257"/>
      <c r="J1230" s="254"/>
      <c r="K1230" s="254"/>
      <c r="L1230" s="258"/>
      <c r="M1230" s="259"/>
      <c r="N1230" s="260"/>
      <c r="O1230" s="260"/>
      <c r="P1230" s="260"/>
      <c r="Q1230" s="260"/>
      <c r="R1230" s="260"/>
      <c r="S1230" s="260"/>
      <c r="T1230" s="26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2" t="s">
        <v>357</v>
      </c>
      <c r="AU1230" s="262" t="s">
        <v>215</v>
      </c>
      <c r="AV1230" s="13" t="s">
        <v>88</v>
      </c>
      <c r="AW1230" s="13" t="s">
        <v>36</v>
      </c>
      <c r="AX1230" s="13" t="s">
        <v>81</v>
      </c>
      <c r="AY1230" s="262" t="s">
        <v>203</v>
      </c>
    </row>
    <row r="1231" s="14" customFormat="1">
      <c r="A1231" s="14"/>
      <c r="B1231" s="263"/>
      <c r="C1231" s="264"/>
      <c r="D1231" s="233" t="s">
        <v>357</v>
      </c>
      <c r="E1231" s="265" t="s">
        <v>1</v>
      </c>
      <c r="F1231" s="266" t="s">
        <v>1488</v>
      </c>
      <c r="G1231" s="264"/>
      <c r="H1231" s="267">
        <v>93.599999999999994</v>
      </c>
      <c r="I1231" s="268"/>
      <c r="J1231" s="264"/>
      <c r="K1231" s="264"/>
      <c r="L1231" s="269"/>
      <c r="M1231" s="270"/>
      <c r="N1231" s="271"/>
      <c r="O1231" s="271"/>
      <c r="P1231" s="271"/>
      <c r="Q1231" s="271"/>
      <c r="R1231" s="271"/>
      <c r="S1231" s="271"/>
      <c r="T1231" s="27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73" t="s">
        <v>357</v>
      </c>
      <c r="AU1231" s="273" t="s">
        <v>215</v>
      </c>
      <c r="AV1231" s="14" t="s">
        <v>90</v>
      </c>
      <c r="AW1231" s="14" t="s">
        <v>36</v>
      </c>
      <c r="AX1231" s="14" t="s">
        <v>81</v>
      </c>
      <c r="AY1231" s="273" t="s">
        <v>203</v>
      </c>
    </row>
    <row r="1232" s="16" customFormat="1">
      <c r="A1232" s="16"/>
      <c r="B1232" s="285"/>
      <c r="C1232" s="286"/>
      <c r="D1232" s="233" t="s">
        <v>357</v>
      </c>
      <c r="E1232" s="287" t="s">
        <v>1</v>
      </c>
      <c r="F1232" s="288" t="s">
        <v>366</v>
      </c>
      <c r="G1232" s="286"/>
      <c r="H1232" s="289">
        <v>93.599999999999994</v>
      </c>
      <c r="I1232" s="290"/>
      <c r="J1232" s="286"/>
      <c r="K1232" s="286"/>
      <c r="L1232" s="291"/>
      <c r="M1232" s="292"/>
      <c r="N1232" s="293"/>
      <c r="O1232" s="293"/>
      <c r="P1232" s="293"/>
      <c r="Q1232" s="293"/>
      <c r="R1232" s="293"/>
      <c r="S1232" s="293"/>
      <c r="T1232" s="294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T1232" s="295" t="s">
        <v>357</v>
      </c>
      <c r="AU1232" s="295" t="s">
        <v>215</v>
      </c>
      <c r="AV1232" s="16" t="s">
        <v>202</v>
      </c>
      <c r="AW1232" s="16" t="s">
        <v>36</v>
      </c>
      <c r="AX1232" s="16" t="s">
        <v>88</v>
      </c>
      <c r="AY1232" s="295" t="s">
        <v>203</v>
      </c>
    </row>
    <row r="1233" s="2" customFormat="1" ht="24.15" customHeight="1">
      <c r="A1233" s="39"/>
      <c r="B1233" s="40"/>
      <c r="C1233" s="296" t="s">
        <v>1489</v>
      </c>
      <c r="D1233" s="296" t="s">
        <v>553</v>
      </c>
      <c r="E1233" s="297" t="s">
        <v>1490</v>
      </c>
      <c r="F1233" s="298" t="s">
        <v>1491</v>
      </c>
      <c r="G1233" s="299" t="s">
        <v>290</v>
      </c>
      <c r="H1233" s="300">
        <v>98.280000000000001</v>
      </c>
      <c r="I1233" s="301"/>
      <c r="J1233" s="302">
        <f>ROUND(I1233*H1233,2)</f>
        <v>0</v>
      </c>
      <c r="K1233" s="298" t="s">
        <v>352</v>
      </c>
      <c r="L1233" s="303"/>
      <c r="M1233" s="304" t="s">
        <v>1</v>
      </c>
      <c r="N1233" s="305" t="s">
        <v>46</v>
      </c>
      <c r="O1233" s="92"/>
      <c r="P1233" s="229">
        <f>O1233*H1233</f>
        <v>0</v>
      </c>
      <c r="Q1233" s="229">
        <v>0.0020999999999999999</v>
      </c>
      <c r="R1233" s="229">
        <f>Q1233*H1233</f>
        <v>0.20638799999999999</v>
      </c>
      <c r="S1233" s="229">
        <v>0</v>
      </c>
      <c r="T1233" s="230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1" t="s">
        <v>239</v>
      </c>
      <c r="AT1233" s="231" t="s">
        <v>553</v>
      </c>
      <c r="AU1233" s="231" t="s">
        <v>215</v>
      </c>
      <c r="AY1233" s="18" t="s">
        <v>203</v>
      </c>
      <c r="BE1233" s="232">
        <f>IF(N1233="základní",J1233,0)</f>
        <v>0</v>
      </c>
      <c r="BF1233" s="232">
        <f>IF(N1233="snížená",J1233,0)</f>
        <v>0</v>
      </c>
      <c r="BG1233" s="232">
        <f>IF(N1233="zákl. přenesená",J1233,0)</f>
        <v>0</v>
      </c>
      <c r="BH1233" s="232">
        <f>IF(N1233="sníž. přenesená",J1233,0)</f>
        <v>0</v>
      </c>
      <c r="BI1233" s="232">
        <f>IF(N1233="nulová",J1233,0)</f>
        <v>0</v>
      </c>
      <c r="BJ1233" s="18" t="s">
        <v>88</v>
      </c>
      <c r="BK1233" s="232">
        <f>ROUND(I1233*H1233,2)</f>
        <v>0</v>
      </c>
      <c r="BL1233" s="18" t="s">
        <v>202</v>
      </c>
      <c r="BM1233" s="231" t="s">
        <v>1492</v>
      </c>
    </row>
    <row r="1234" s="2" customFormat="1">
      <c r="A1234" s="39"/>
      <c r="B1234" s="40"/>
      <c r="C1234" s="41"/>
      <c r="D1234" s="233" t="s">
        <v>209</v>
      </c>
      <c r="E1234" s="41"/>
      <c r="F1234" s="234" t="s">
        <v>1491</v>
      </c>
      <c r="G1234" s="41"/>
      <c r="H1234" s="41"/>
      <c r="I1234" s="235"/>
      <c r="J1234" s="41"/>
      <c r="K1234" s="41"/>
      <c r="L1234" s="45"/>
      <c r="M1234" s="236"/>
      <c r="N1234" s="237"/>
      <c r="O1234" s="92"/>
      <c r="P1234" s="92"/>
      <c r="Q1234" s="92"/>
      <c r="R1234" s="92"/>
      <c r="S1234" s="92"/>
      <c r="T1234" s="93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T1234" s="18" t="s">
        <v>209</v>
      </c>
      <c r="AU1234" s="18" t="s">
        <v>215</v>
      </c>
    </row>
    <row r="1235" s="14" customFormat="1">
      <c r="A1235" s="14"/>
      <c r="B1235" s="263"/>
      <c r="C1235" s="264"/>
      <c r="D1235" s="233" t="s">
        <v>357</v>
      </c>
      <c r="E1235" s="265" t="s">
        <v>1</v>
      </c>
      <c r="F1235" s="266" t="s">
        <v>1493</v>
      </c>
      <c r="G1235" s="264"/>
      <c r="H1235" s="267">
        <v>98.280000000000001</v>
      </c>
      <c r="I1235" s="268"/>
      <c r="J1235" s="264"/>
      <c r="K1235" s="264"/>
      <c r="L1235" s="269"/>
      <c r="M1235" s="270"/>
      <c r="N1235" s="271"/>
      <c r="O1235" s="271"/>
      <c r="P1235" s="271"/>
      <c r="Q1235" s="271"/>
      <c r="R1235" s="271"/>
      <c r="S1235" s="271"/>
      <c r="T1235" s="27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73" t="s">
        <v>357</v>
      </c>
      <c r="AU1235" s="273" t="s">
        <v>215</v>
      </c>
      <c r="AV1235" s="14" t="s">
        <v>90</v>
      </c>
      <c r="AW1235" s="14" t="s">
        <v>36</v>
      </c>
      <c r="AX1235" s="14" t="s">
        <v>81</v>
      </c>
      <c r="AY1235" s="273" t="s">
        <v>203</v>
      </c>
    </row>
    <row r="1236" s="16" customFormat="1">
      <c r="A1236" s="16"/>
      <c r="B1236" s="285"/>
      <c r="C1236" s="286"/>
      <c r="D1236" s="233" t="s">
        <v>357</v>
      </c>
      <c r="E1236" s="287" t="s">
        <v>1</v>
      </c>
      <c r="F1236" s="288" t="s">
        <v>366</v>
      </c>
      <c r="G1236" s="286"/>
      <c r="H1236" s="289">
        <v>98.280000000000001</v>
      </c>
      <c r="I1236" s="290"/>
      <c r="J1236" s="286"/>
      <c r="K1236" s="286"/>
      <c r="L1236" s="291"/>
      <c r="M1236" s="292"/>
      <c r="N1236" s="293"/>
      <c r="O1236" s="293"/>
      <c r="P1236" s="293"/>
      <c r="Q1236" s="293"/>
      <c r="R1236" s="293"/>
      <c r="S1236" s="293"/>
      <c r="T1236" s="294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T1236" s="295" t="s">
        <v>357</v>
      </c>
      <c r="AU1236" s="295" t="s">
        <v>215</v>
      </c>
      <c r="AV1236" s="16" t="s">
        <v>202</v>
      </c>
      <c r="AW1236" s="16" t="s">
        <v>36</v>
      </c>
      <c r="AX1236" s="16" t="s">
        <v>88</v>
      </c>
      <c r="AY1236" s="295" t="s">
        <v>203</v>
      </c>
    </row>
    <row r="1237" s="2" customFormat="1" ht="24.15" customHeight="1">
      <c r="A1237" s="39"/>
      <c r="B1237" s="40"/>
      <c r="C1237" s="220" t="s">
        <v>1494</v>
      </c>
      <c r="D1237" s="220" t="s">
        <v>204</v>
      </c>
      <c r="E1237" s="221" t="s">
        <v>1495</v>
      </c>
      <c r="F1237" s="222" t="s">
        <v>1496</v>
      </c>
      <c r="G1237" s="223" t="s">
        <v>290</v>
      </c>
      <c r="H1237" s="224">
        <v>47.353999999999999</v>
      </c>
      <c r="I1237" s="225"/>
      <c r="J1237" s="226">
        <f>ROUND(I1237*H1237,2)</f>
        <v>0</v>
      </c>
      <c r="K1237" s="222" t="s">
        <v>352</v>
      </c>
      <c r="L1237" s="45"/>
      <c r="M1237" s="227" t="s">
        <v>1</v>
      </c>
      <c r="N1237" s="228" t="s">
        <v>46</v>
      </c>
      <c r="O1237" s="92"/>
      <c r="P1237" s="229">
        <f>O1237*H1237</f>
        <v>0</v>
      </c>
      <c r="Q1237" s="229">
        <v>0</v>
      </c>
      <c r="R1237" s="229">
        <f>Q1237*H1237</f>
        <v>0</v>
      </c>
      <c r="S1237" s="229">
        <v>0</v>
      </c>
      <c r="T1237" s="230">
        <f>S1237*H1237</f>
        <v>0</v>
      </c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R1237" s="231" t="s">
        <v>202</v>
      </c>
      <c r="AT1237" s="231" t="s">
        <v>204</v>
      </c>
      <c r="AU1237" s="231" t="s">
        <v>215</v>
      </c>
      <c r="AY1237" s="18" t="s">
        <v>203</v>
      </c>
      <c r="BE1237" s="232">
        <f>IF(N1237="základní",J1237,0)</f>
        <v>0</v>
      </c>
      <c r="BF1237" s="232">
        <f>IF(N1237="snížená",J1237,0)</f>
        <v>0</v>
      </c>
      <c r="BG1237" s="232">
        <f>IF(N1237="zákl. přenesená",J1237,0)</f>
        <v>0</v>
      </c>
      <c r="BH1237" s="232">
        <f>IF(N1237="sníž. přenesená",J1237,0)</f>
        <v>0</v>
      </c>
      <c r="BI1237" s="232">
        <f>IF(N1237="nulová",J1237,0)</f>
        <v>0</v>
      </c>
      <c r="BJ1237" s="18" t="s">
        <v>88</v>
      </c>
      <c r="BK1237" s="232">
        <f>ROUND(I1237*H1237,2)</f>
        <v>0</v>
      </c>
      <c r="BL1237" s="18" t="s">
        <v>202</v>
      </c>
      <c r="BM1237" s="231" t="s">
        <v>1497</v>
      </c>
    </row>
    <row r="1238" s="2" customFormat="1">
      <c r="A1238" s="39"/>
      <c r="B1238" s="40"/>
      <c r="C1238" s="41"/>
      <c r="D1238" s="233" t="s">
        <v>209</v>
      </c>
      <c r="E1238" s="41"/>
      <c r="F1238" s="234" t="s">
        <v>1498</v>
      </c>
      <c r="G1238" s="41"/>
      <c r="H1238" s="41"/>
      <c r="I1238" s="235"/>
      <c r="J1238" s="41"/>
      <c r="K1238" s="41"/>
      <c r="L1238" s="45"/>
      <c r="M1238" s="236"/>
      <c r="N1238" s="237"/>
      <c r="O1238" s="92"/>
      <c r="P1238" s="92"/>
      <c r="Q1238" s="92"/>
      <c r="R1238" s="92"/>
      <c r="S1238" s="92"/>
      <c r="T1238" s="93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T1238" s="18" t="s">
        <v>209</v>
      </c>
      <c r="AU1238" s="18" t="s">
        <v>215</v>
      </c>
    </row>
    <row r="1239" s="2" customFormat="1">
      <c r="A1239" s="39"/>
      <c r="B1239" s="40"/>
      <c r="C1239" s="41"/>
      <c r="D1239" s="251" t="s">
        <v>355</v>
      </c>
      <c r="E1239" s="41"/>
      <c r="F1239" s="252" t="s">
        <v>1499</v>
      </c>
      <c r="G1239" s="41"/>
      <c r="H1239" s="41"/>
      <c r="I1239" s="235"/>
      <c r="J1239" s="41"/>
      <c r="K1239" s="41"/>
      <c r="L1239" s="45"/>
      <c r="M1239" s="236"/>
      <c r="N1239" s="237"/>
      <c r="O1239" s="92"/>
      <c r="P1239" s="92"/>
      <c r="Q1239" s="92"/>
      <c r="R1239" s="92"/>
      <c r="S1239" s="92"/>
      <c r="T1239" s="93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T1239" s="18" t="s">
        <v>355</v>
      </c>
      <c r="AU1239" s="18" t="s">
        <v>215</v>
      </c>
    </row>
    <row r="1240" s="13" customFormat="1">
      <c r="A1240" s="13"/>
      <c r="B1240" s="253"/>
      <c r="C1240" s="254"/>
      <c r="D1240" s="233" t="s">
        <v>357</v>
      </c>
      <c r="E1240" s="255" t="s">
        <v>1</v>
      </c>
      <c r="F1240" s="256" t="s">
        <v>1500</v>
      </c>
      <c r="G1240" s="254"/>
      <c r="H1240" s="255" t="s">
        <v>1</v>
      </c>
      <c r="I1240" s="257"/>
      <c r="J1240" s="254"/>
      <c r="K1240" s="254"/>
      <c r="L1240" s="258"/>
      <c r="M1240" s="259"/>
      <c r="N1240" s="260"/>
      <c r="O1240" s="260"/>
      <c r="P1240" s="260"/>
      <c r="Q1240" s="260"/>
      <c r="R1240" s="260"/>
      <c r="S1240" s="260"/>
      <c r="T1240" s="26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2" t="s">
        <v>357</v>
      </c>
      <c r="AU1240" s="262" t="s">
        <v>215</v>
      </c>
      <c r="AV1240" s="13" t="s">
        <v>88</v>
      </c>
      <c r="AW1240" s="13" t="s">
        <v>36</v>
      </c>
      <c r="AX1240" s="13" t="s">
        <v>81</v>
      </c>
      <c r="AY1240" s="262" t="s">
        <v>203</v>
      </c>
    </row>
    <row r="1241" s="14" customFormat="1">
      <c r="A1241" s="14"/>
      <c r="B1241" s="263"/>
      <c r="C1241" s="264"/>
      <c r="D1241" s="233" t="s">
        <v>357</v>
      </c>
      <c r="E1241" s="265" t="s">
        <v>1</v>
      </c>
      <c r="F1241" s="266" t="s">
        <v>1330</v>
      </c>
      <c r="G1241" s="264"/>
      <c r="H1241" s="267">
        <v>7.9199999999999999</v>
      </c>
      <c r="I1241" s="268"/>
      <c r="J1241" s="264"/>
      <c r="K1241" s="264"/>
      <c r="L1241" s="269"/>
      <c r="M1241" s="270"/>
      <c r="N1241" s="271"/>
      <c r="O1241" s="271"/>
      <c r="P1241" s="271"/>
      <c r="Q1241" s="271"/>
      <c r="R1241" s="271"/>
      <c r="S1241" s="271"/>
      <c r="T1241" s="27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73" t="s">
        <v>357</v>
      </c>
      <c r="AU1241" s="273" t="s">
        <v>215</v>
      </c>
      <c r="AV1241" s="14" t="s">
        <v>90</v>
      </c>
      <c r="AW1241" s="14" t="s">
        <v>36</v>
      </c>
      <c r="AX1241" s="14" t="s">
        <v>81</v>
      </c>
      <c r="AY1241" s="273" t="s">
        <v>203</v>
      </c>
    </row>
    <row r="1242" s="14" customFormat="1">
      <c r="A1242" s="14"/>
      <c r="B1242" s="263"/>
      <c r="C1242" s="264"/>
      <c r="D1242" s="233" t="s">
        <v>357</v>
      </c>
      <c r="E1242" s="265" t="s">
        <v>1</v>
      </c>
      <c r="F1242" s="266" t="s">
        <v>1331</v>
      </c>
      <c r="G1242" s="264"/>
      <c r="H1242" s="267">
        <v>10.938000000000001</v>
      </c>
      <c r="I1242" s="268"/>
      <c r="J1242" s="264"/>
      <c r="K1242" s="264"/>
      <c r="L1242" s="269"/>
      <c r="M1242" s="270"/>
      <c r="N1242" s="271"/>
      <c r="O1242" s="271"/>
      <c r="P1242" s="271"/>
      <c r="Q1242" s="271"/>
      <c r="R1242" s="271"/>
      <c r="S1242" s="271"/>
      <c r="T1242" s="27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73" t="s">
        <v>357</v>
      </c>
      <c r="AU1242" s="273" t="s">
        <v>215</v>
      </c>
      <c r="AV1242" s="14" t="s">
        <v>90</v>
      </c>
      <c r="AW1242" s="14" t="s">
        <v>36</v>
      </c>
      <c r="AX1242" s="14" t="s">
        <v>81</v>
      </c>
      <c r="AY1242" s="273" t="s">
        <v>203</v>
      </c>
    </row>
    <row r="1243" s="14" customFormat="1">
      <c r="A1243" s="14"/>
      <c r="B1243" s="263"/>
      <c r="C1243" s="264"/>
      <c r="D1243" s="233" t="s">
        <v>357</v>
      </c>
      <c r="E1243" s="265" t="s">
        <v>1</v>
      </c>
      <c r="F1243" s="266" t="s">
        <v>1332</v>
      </c>
      <c r="G1243" s="264"/>
      <c r="H1243" s="267">
        <v>2.1880000000000002</v>
      </c>
      <c r="I1243" s="268"/>
      <c r="J1243" s="264"/>
      <c r="K1243" s="264"/>
      <c r="L1243" s="269"/>
      <c r="M1243" s="270"/>
      <c r="N1243" s="271"/>
      <c r="O1243" s="271"/>
      <c r="P1243" s="271"/>
      <c r="Q1243" s="271"/>
      <c r="R1243" s="271"/>
      <c r="S1243" s="271"/>
      <c r="T1243" s="27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73" t="s">
        <v>357</v>
      </c>
      <c r="AU1243" s="273" t="s">
        <v>215</v>
      </c>
      <c r="AV1243" s="14" t="s">
        <v>90</v>
      </c>
      <c r="AW1243" s="14" t="s">
        <v>36</v>
      </c>
      <c r="AX1243" s="14" t="s">
        <v>81</v>
      </c>
      <c r="AY1243" s="273" t="s">
        <v>203</v>
      </c>
    </row>
    <row r="1244" s="14" customFormat="1">
      <c r="A1244" s="14"/>
      <c r="B1244" s="263"/>
      <c r="C1244" s="264"/>
      <c r="D1244" s="233" t="s">
        <v>357</v>
      </c>
      <c r="E1244" s="265" t="s">
        <v>1</v>
      </c>
      <c r="F1244" s="266" t="s">
        <v>1333</v>
      </c>
      <c r="G1244" s="264"/>
      <c r="H1244" s="267">
        <v>2.2000000000000002</v>
      </c>
      <c r="I1244" s="268"/>
      <c r="J1244" s="264"/>
      <c r="K1244" s="264"/>
      <c r="L1244" s="269"/>
      <c r="M1244" s="270"/>
      <c r="N1244" s="271"/>
      <c r="O1244" s="271"/>
      <c r="P1244" s="271"/>
      <c r="Q1244" s="271"/>
      <c r="R1244" s="271"/>
      <c r="S1244" s="271"/>
      <c r="T1244" s="27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73" t="s">
        <v>357</v>
      </c>
      <c r="AU1244" s="273" t="s">
        <v>215</v>
      </c>
      <c r="AV1244" s="14" t="s">
        <v>90</v>
      </c>
      <c r="AW1244" s="14" t="s">
        <v>36</v>
      </c>
      <c r="AX1244" s="14" t="s">
        <v>81</v>
      </c>
      <c r="AY1244" s="273" t="s">
        <v>203</v>
      </c>
    </row>
    <row r="1245" s="14" customFormat="1">
      <c r="A1245" s="14"/>
      <c r="B1245" s="263"/>
      <c r="C1245" s="264"/>
      <c r="D1245" s="233" t="s">
        <v>357</v>
      </c>
      <c r="E1245" s="265" t="s">
        <v>1</v>
      </c>
      <c r="F1245" s="266" t="s">
        <v>1334</v>
      </c>
      <c r="G1245" s="264"/>
      <c r="H1245" s="267">
        <v>4.1550000000000002</v>
      </c>
      <c r="I1245" s="268"/>
      <c r="J1245" s="264"/>
      <c r="K1245" s="264"/>
      <c r="L1245" s="269"/>
      <c r="M1245" s="270"/>
      <c r="N1245" s="271"/>
      <c r="O1245" s="271"/>
      <c r="P1245" s="271"/>
      <c r="Q1245" s="271"/>
      <c r="R1245" s="271"/>
      <c r="S1245" s="271"/>
      <c r="T1245" s="27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73" t="s">
        <v>357</v>
      </c>
      <c r="AU1245" s="273" t="s">
        <v>215</v>
      </c>
      <c r="AV1245" s="14" t="s">
        <v>90</v>
      </c>
      <c r="AW1245" s="14" t="s">
        <v>36</v>
      </c>
      <c r="AX1245" s="14" t="s">
        <v>81</v>
      </c>
      <c r="AY1245" s="273" t="s">
        <v>203</v>
      </c>
    </row>
    <row r="1246" s="14" customFormat="1">
      <c r="A1246" s="14"/>
      <c r="B1246" s="263"/>
      <c r="C1246" s="264"/>
      <c r="D1246" s="233" t="s">
        <v>357</v>
      </c>
      <c r="E1246" s="265" t="s">
        <v>1</v>
      </c>
      <c r="F1246" s="266" t="s">
        <v>1335</v>
      </c>
      <c r="G1246" s="264"/>
      <c r="H1246" s="267">
        <v>18</v>
      </c>
      <c r="I1246" s="268"/>
      <c r="J1246" s="264"/>
      <c r="K1246" s="264"/>
      <c r="L1246" s="269"/>
      <c r="M1246" s="270"/>
      <c r="N1246" s="271"/>
      <c r="O1246" s="271"/>
      <c r="P1246" s="271"/>
      <c r="Q1246" s="271"/>
      <c r="R1246" s="271"/>
      <c r="S1246" s="271"/>
      <c r="T1246" s="27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73" t="s">
        <v>357</v>
      </c>
      <c r="AU1246" s="273" t="s">
        <v>215</v>
      </c>
      <c r="AV1246" s="14" t="s">
        <v>90</v>
      </c>
      <c r="AW1246" s="14" t="s">
        <v>36</v>
      </c>
      <c r="AX1246" s="14" t="s">
        <v>81</v>
      </c>
      <c r="AY1246" s="273" t="s">
        <v>203</v>
      </c>
    </row>
    <row r="1247" s="14" customFormat="1">
      <c r="A1247" s="14"/>
      <c r="B1247" s="263"/>
      <c r="C1247" s="264"/>
      <c r="D1247" s="233" t="s">
        <v>357</v>
      </c>
      <c r="E1247" s="265" t="s">
        <v>1</v>
      </c>
      <c r="F1247" s="266" t="s">
        <v>1336</v>
      </c>
      <c r="G1247" s="264"/>
      <c r="H1247" s="267">
        <v>1.9530000000000001</v>
      </c>
      <c r="I1247" s="268"/>
      <c r="J1247" s="264"/>
      <c r="K1247" s="264"/>
      <c r="L1247" s="269"/>
      <c r="M1247" s="270"/>
      <c r="N1247" s="271"/>
      <c r="O1247" s="271"/>
      <c r="P1247" s="271"/>
      <c r="Q1247" s="271"/>
      <c r="R1247" s="271"/>
      <c r="S1247" s="271"/>
      <c r="T1247" s="27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73" t="s">
        <v>357</v>
      </c>
      <c r="AU1247" s="273" t="s">
        <v>215</v>
      </c>
      <c r="AV1247" s="14" t="s">
        <v>90</v>
      </c>
      <c r="AW1247" s="14" t="s">
        <v>36</v>
      </c>
      <c r="AX1247" s="14" t="s">
        <v>81</v>
      </c>
      <c r="AY1247" s="273" t="s">
        <v>203</v>
      </c>
    </row>
    <row r="1248" s="16" customFormat="1">
      <c r="A1248" s="16"/>
      <c r="B1248" s="285"/>
      <c r="C1248" s="286"/>
      <c r="D1248" s="233" t="s">
        <v>357</v>
      </c>
      <c r="E1248" s="287" t="s">
        <v>1</v>
      </c>
      <c r="F1248" s="288" t="s">
        <v>366</v>
      </c>
      <c r="G1248" s="286"/>
      <c r="H1248" s="289">
        <v>47.353999999999999</v>
      </c>
      <c r="I1248" s="290"/>
      <c r="J1248" s="286"/>
      <c r="K1248" s="286"/>
      <c r="L1248" s="291"/>
      <c r="M1248" s="292"/>
      <c r="N1248" s="293"/>
      <c r="O1248" s="293"/>
      <c r="P1248" s="293"/>
      <c r="Q1248" s="293"/>
      <c r="R1248" s="293"/>
      <c r="S1248" s="293"/>
      <c r="T1248" s="294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T1248" s="295" t="s">
        <v>357</v>
      </c>
      <c r="AU1248" s="295" t="s">
        <v>215</v>
      </c>
      <c r="AV1248" s="16" t="s">
        <v>202</v>
      </c>
      <c r="AW1248" s="16" t="s">
        <v>36</v>
      </c>
      <c r="AX1248" s="16" t="s">
        <v>88</v>
      </c>
      <c r="AY1248" s="295" t="s">
        <v>203</v>
      </c>
    </row>
    <row r="1249" s="11" customFormat="1" ht="20.88" customHeight="1">
      <c r="A1249" s="11"/>
      <c r="B1249" s="206"/>
      <c r="C1249" s="207"/>
      <c r="D1249" s="208" t="s">
        <v>80</v>
      </c>
      <c r="E1249" s="249" t="s">
        <v>853</v>
      </c>
      <c r="F1249" s="249" t="s">
        <v>1501</v>
      </c>
      <c r="G1249" s="207"/>
      <c r="H1249" s="207"/>
      <c r="I1249" s="210"/>
      <c r="J1249" s="250">
        <f>BK1249</f>
        <v>0</v>
      </c>
      <c r="K1249" s="207"/>
      <c r="L1249" s="212"/>
      <c r="M1249" s="213"/>
      <c r="N1249" s="214"/>
      <c r="O1249" s="214"/>
      <c r="P1249" s="215">
        <f>SUM(P1250:P1363)</f>
        <v>0</v>
      </c>
      <c r="Q1249" s="214"/>
      <c r="R1249" s="215">
        <f>SUM(R1250:R1363)</f>
        <v>66.796500739999985</v>
      </c>
      <c r="S1249" s="214"/>
      <c r="T1249" s="216">
        <f>SUM(T1250:T1363)</f>
        <v>0</v>
      </c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R1249" s="217" t="s">
        <v>88</v>
      </c>
      <c r="AT1249" s="218" t="s">
        <v>80</v>
      </c>
      <c r="AU1249" s="218" t="s">
        <v>90</v>
      </c>
      <c r="AY1249" s="217" t="s">
        <v>203</v>
      </c>
      <c r="BK1249" s="219">
        <f>SUM(BK1250:BK1363)</f>
        <v>0</v>
      </c>
    </row>
    <row r="1250" s="2" customFormat="1" ht="33" customHeight="1">
      <c r="A1250" s="39"/>
      <c r="B1250" s="40"/>
      <c r="C1250" s="220" t="s">
        <v>1502</v>
      </c>
      <c r="D1250" s="220" t="s">
        <v>204</v>
      </c>
      <c r="E1250" s="221" t="s">
        <v>1503</v>
      </c>
      <c r="F1250" s="222" t="s">
        <v>1504</v>
      </c>
      <c r="G1250" s="223" t="s">
        <v>351</v>
      </c>
      <c r="H1250" s="224">
        <v>0.432</v>
      </c>
      <c r="I1250" s="225"/>
      <c r="J1250" s="226">
        <f>ROUND(I1250*H1250,2)</f>
        <v>0</v>
      </c>
      <c r="K1250" s="222" t="s">
        <v>352</v>
      </c>
      <c r="L1250" s="45"/>
      <c r="M1250" s="227" t="s">
        <v>1</v>
      </c>
      <c r="N1250" s="228" t="s">
        <v>46</v>
      </c>
      <c r="O1250" s="92"/>
      <c r="P1250" s="229">
        <f>O1250*H1250</f>
        <v>0</v>
      </c>
      <c r="Q1250" s="229">
        <v>2.5018699999999998</v>
      </c>
      <c r="R1250" s="229">
        <f>Q1250*H1250</f>
        <v>1.0808078399999999</v>
      </c>
      <c r="S1250" s="229">
        <v>0</v>
      </c>
      <c r="T1250" s="230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31" t="s">
        <v>202</v>
      </c>
      <c r="AT1250" s="231" t="s">
        <v>204</v>
      </c>
      <c r="AU1250" s="231" t="s">
        <v>215</v>
      </c>
      <c r="AY1250" s="18" t="s">
        <v>203</v>
      </c>
      <c r="BE1250" s="232">
        <f>IF(N1250="základní",J1250,0)</f>
        <v>0</v>
      </c>
      <c r="BF1250" s="232">
        <f>IF(N1250="snížená",J1250,0)</f>
        <v>0</v>
      </c>
      <c r="BG1250" s="232">
        <f>IF(N1250="zákl. přenesená",J1250,0)</f>
        <v>0</v>
      </c>
      <c r="BH1250" s="232">
        <f>IF(N1250="sníž. přenesená",J1250,0)</f>
        <v>0</v>
      </c>
      <c r="BI1250" s="232">
        <f>IF(N1250="nulová",J1250,0)</f>
        <v>0</v>
      </c>
      <c r="BJ1250" s="18" t="s">
        <v>88</v>
      </c>
      <c r="BK1250" s="232">
        <f>ROUND(I1250*H1250,2)</f>
        <v>0</v>
      </c>
      <c r="BL1250" s="18" t="s">
        <v>202</v>
      </c>
      <c r="BM1250" s="231" t="s">
        <v>1505</v>
      </c>
    </row>
    <row r="1251" s="2" customFormat="1">
      <c r="A1251" s="39"/>
      <c r="B1251" s="40"/>
      <c r="C1251" s="41"/>
      <c r="D1251" s="233" t="s">
        <v>209</v>
      </c>
      <c r="E1251" s="41"/>
      <c r="F1251" s="234" t="s">
        <v>1506</v>
      </c>
      <c r="G1251" s="41"/>
      <c r="H1251" s="41"/>
      <c r="I1251" s="235"/>
      <c r="J1251" s="41"/>
      <c r="K1251" s="41"/>
      <c r="L1251" s="45"/>
      <c r="M1251" s="236"/>
      <c r="N1251" s="237"/>
      <c r="O1251" s="92"/>
      <c r="P1251" s="92"/>
      <c r="Q1251" s="92"/>
      <c r="R1251" s="92"/>
      <c r="S1251" s="92"/>
      <c r="T1251" s="93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T1251" s="18" t="s">
        <v>209</v>
      </c>
      <c r="AU1251" s="18" t="s">
        <v>215</v>
      </c>
    </row>
    <row r="1252" s="2" customFormat="1">
      <c r="A1252" s="39"/>
      <c r="B1252" s="40"/>
      <c r="C1252" s="41"/>
      <c r="D1252" s="251" t="s">
        <v>355</v>
      </c>
      <c r="E1252" s="41"/>
      <c r="F1252" s="252" t="s">
        <v>1507</v>
      </c>
      <c r="G1252" s="41"/>
      <c r="H1252" s="41"/>
      <c r="I1252" s="235"/>
      <c r="J1252" s="41"/>
      <c r="K1252" s="41"/>
      <c r="L1252" s="45"/>
      <c r="M1252" s="236"/>
      <c r="N1252" s="237"/>
      <c r="O1252" s="92"/>
      <c r="P1252" s="92"/>
      <c r="Q1252" s="92"/>
      <c r="R1252" s="92"/>
      <c r="S1252" s="92"/>
      <c r="T1252" s="93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355</v>
      </c>
      <c r="AU1252" s="18" t="s">
        <v>215</v>
      </c>
    </row>
    <row r="1253" s="13" customFormat="1">
      <c r="A1253" s="13"/>
      <c r="B1253" s="253"/>
      <c r="C1253" s="254"/>
      <c r="D1253" s="233" t="s">
        <v>357</v>
      </c>
      <c r="E1253" s="255" t="s">
        <v>1</v>
      </c>
      <c r="F1253" s="256" t="s">
        <v>1508</v>
      </c>
      <c r="G1253" s="254"/>
      <c r="H1253" s="255" t="s">
        <v>1</v>
      </c>
      <c r="I1253" s="257"/>
      <c r="J1253" s="254"/>
      <c r="K1253" s="254"/>
      <c r="L1253" s="258"/>
      <c r="M1253" s="259"/>
      <c r="N1253" s="260"/>
      <c r="O1253" s="260"/>
      <c r="P1253" s="260"/>
      <c r="Q1253" s="260"/>
      <c r="R1253" s="260"/>
      <c r="S1253" s="260"/>
      <c r="T1253" s="261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62" t="s">
        <v>357</v>
      </c>
      <c r="AU1253" s="262" t="s">
        <v>215</v>
      </c>
      <c r="AV1253" s="13" t="s">
        <v>88</v>
      </c>
      <c r="AW1253" s="13" t="s">
        <v>36</v>
      </c>
      <c r="AX1253" s="13" t="s">
        <v>81</v>
      </c>
      <c r="AY1253" s="262" t="s">
        <v>203</v>
      </c>
    </row>
    <row r="1254" s="14" customFormat="1">
      <c r="A1254" s="14"/>
      <c r="B1254" s="263"/>
      <c r="C1254" s="264"/>
      <c r="D1254" s="233" t="s">
        <v>357</v>
      </c>
      <c r="E1254" s="265" t="s">
        <v>1</v>
      </c>
      <c r="F1254" s="266" t="s">
        <v>1509</v>
      </c>
      <c r="G1254" s="264"/>
      <c r="H1254" s="267">
        <v>0.26700000000000002</v>
      </c>
      <c r="I1254" s="268"/>
      <c r="J1254" s="264"/>
      <c r="K1254" s="264"/>
      <c r="L1254" s="269"/>
      <c r="M1254" s="270"/>
      <c r="N1254" s="271"/>
      <c r="O1254" s="271"/>
      <c r="P1254" s="271"/>
      <c r="Q1254" s="271"/>
      <c r="R1254" s="271"/>
      <c r="S1254" s="271"/>
      <c r="T1254" s="27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73" t="s">
        <v>357</v>
      </c>
      <c r="AU1254" s="273" t="s">
        <v>215</v>
      </c>
      <c r="AV1254" s="14" t="s">
        <v>90</v>
      </c>
      <c r="AW1254" s="14" t="s">
        <v>36</v>
      </c>
      <c r="AX1254" s="14" t="s">
        <v>81</v>
      </c>
      <c r="AY1254" s="273" t="s">
        <v>203</v>
      </c>
    </row>
    <row r="1255" s="14" customFormat="1">
      <c r="A1255" s="14"/>
      <c r="B1255" s="263"/>
      <c r="C1255" s="264"/>
      <c r="D1255" s="233" t="s">
        <v>357</v>
      </c>
      <c r="E1255" s="265" t="s">
        <v>1</v>
      </c>
      <c r="F1255" s="266" t="s">
        <v>1510</v>
      </c>
      <c r="G1255" s="264"/>
      <c r="H1255" s="267">
        <v>0.16500000000000001</v>
      </c>
      <c r="I1255" s="268"/>
      <c r="J1255" s="264"/>
      <c r="K1255" s="264"/>
      <c r="L1255" s="269"/>
      <c r="M1255" s="270"/>
      <c r="N1255" s="271"/>
      <c r="O1255" s="271"/>
      <c r="P1255" s="271"/>
      <c r="Q1255" s="271"/>
      <c r="R1255" s="271"/>
      <c r="S1255" s="271"/>
      <c r="T1255" s="27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73" t="s">
        <v>357</v>
      </c>
      <c r="AU1255" s="273" t="s">
        <v>215</v>
      </c>
      <c r="AV1255" s="14" t="s">
        <v>90</v>
      </c>
      <c r="AW1255" s="14" t="s">
        <v>36</v>
      </c>
      <c r="AX1255" s="14" t="s">
        <v>81</v>
      </c>
      <c r="AY1255" s="273" t="s">
        <v>203</v>
      </c>
    </row>
    <row r="1256" s="16" customFormat="1">
      <c r="A1256" s="16"/>
      <c r="B1256" s="285"/>
      <c r="C1256" s="286"/>
      <c r="D1256" s="233" t="s">
        <v>357</v>
      </c>
      <c r="E1256" s="287" t="s">
        <v>1</v>
      </c>
      <c r="F1256" s="288" t="s">
        <v>366</v>
      </c>
      <c r="G1256" s="286"/>
      <c r="H1256" s="289">
        <v>0.432</v>
      </c>
      <c r="I1256" s="290"/>
      <c r="J1256" s="286"/>
      <c r="K1256" s="286"/>
      <c r="L1256" s="291"/>
      <c r="M1256" s="292"/>
      <c r="N1256" s="293"/>
      <c r="O1256" s="293"/>
      <c r="P1256" s="293"/>
      <c r="Q1256" s="293"/>
      <c r="R1256" s="293"/>
      <c r="S1256" s="293"/>
      <c r="T1256" s="294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T1256" s="295" t="s">
        <v>357</v>
      </c>
      <c r="AU1256" s="295" t="s">
        <v>215</v>
      </c>
      <c r="AV1256" s="16" t="s">
        <v>202</v>
      </c>
      <c r="AW1256" s="16" t="s">
        <v>36</v>
      </c>
      <c r="AX1256" s="16" t="s">
        <v>88</v>
      </c>
      <c r="AY1256" s="295" t="s">
        <v>203</v>
      </c>
    </row>
    <row r="1257" s="2" customFormat="1" ht="33" customHeight="1">
      <c r="A1257" s="39"/>
      <c r="B1257" s="40"/>
      <c r="C1257" s="220" t="s">
        <v>1511</v>
      </c>
      <c r="D1257" s="220" t="s">
        <v>204</v>
      </c>
      <c r="E1257" s="221" t="s">
        <v>1512</v>
      </c>
      <c r="F1257" s="222" t="s">
        <v>1513</v>
      </c>
      <c r="G1257" s="223" t="s">
        <v>351</v>
      </c>
      <c r="H1257" s="224">
        <v>14.307</v>
      </c>
      <c r="I1257" s="225"/>
      <c r="J1257" s="226">
        <f>ROUND(I1257*H1257,2)</f>
        <v>0</v>
      </c>
      <c r="K1257" s="222" t="s">
        <v>352</v>
      </c>
      <c r="L1257" s="45"/>
      <c r="M1257" s="227" t="s">
        <v>1</v>
      </c>
      <c r="N1257" s="228" t="s">
        <v>46</v>
      </c>
      <c r="O1257" s="92"/>
      <c r="P1257" s="229">
        <f>O1257*H1257</f>
        <v>0</v>
      </c>
      <c r="Q1257" s="229">
        <v>2.5018699999999998</v>
      </c>
      <c r="R1257" s="229">
        <f>Q1257*H1257</f>
        <v>35.794254089999995</v>
      </c>
      <c r="S1257" s="229">
        <v>0</v>
      </c>
      <c r="T1257" s="230">
        <f>S1257*H1257</f>
        <v>0</v>
      </c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R1257" s="231" t="s">
        <v>202</v>
      </c>
      <c r="AT1257" s="231" t="s">
        <v>204</v>
      </c>
      <c r="AU1257" s="231" t="s">
        <v>215</v>
      </c>
      <c r="AY1257" s="18" t="s">
        <v>203</v>
      </c>
      <c r="BE1257" s="232">
        <f>IF(N1257="základní",J1257,0)</f>
        <v>0</v>
      </c>
      <c r="BF1257" s="232">
        <f>IF(N1257="snížená",J1257,0)</f>
        <v>0</v>
      </c>
      <c r="BG1257" s="232">
        <f>IF(N1257="zákl. přenesená",J1257,0)</f>
        <v>0</v>
      </c>
      <c r="BH1257" s="232">
        <f>IF(N1257="sníž. přenesená",J1257,0)</f>
        <v>0</v>
      </c>
      <c r="BI1257" s="232">
        <f>IF(N1257="nulová",J1257,0)</f>
        <v>0</v>
      </c>
      <c r="BJ1257" s="18" t="s">
        <v>88</v>
      </c>
      <c r="BK1257" s="232">
        <f>ROUND(I1257*H1257,2)</f>
        <v>0</v>
      </c>
      <c r="BL1257" s="18" t="s">
        <v>202</v>
      </c>
      <c r="BM1257" s="231" t="s">
        <v>1514</v>
      </c>
    </row>
    <row r="1258" s="2" customFormat="1">
      <c r="A1258" s="39"/>
      <c r="B1258" s="40"/>
      <c r="C1258" s="41"/>
      <c r="D1258" s="233" t="s">
        <v>209</v>
      </c>
      <c r="E1258" s="41"/>
      <c r="F1258" s="234" t="s">
        <v>1515</v>
      </c>
      <c r="G1258" s="41"/>
      <c r="H1258" s="41"/>
      <c r="I1258" s="235"/>
      <c r="J1258" s="41"/>
      <c r="K1258" s="41"/>
      <c r="L1258" s="45"/>
      <c r="M1258" s="236"/>
      <c r="N1258" s="237"/>
      <c r="O1258" s="92"/>
      <c r="P1258" s="92"/>
      <c r="Q1258" s="92"/>
      <c r="R1258" s="92"/>
      <c r="S1258" s="92"/>
      <c r="T1258" s="93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T1258" s="18" t="s">
        <v>209</v>
      </c>
      <c r="AU1258" s="18" t="s">
        <v>215</v>
      </c>
    </row>
    <row r="1259" s="2" customFormat="1">
      <c r="A1259" s="39"/>
      <c r="B1259" s="40"/>
      <c r="C1259" s="41"/>
      <c r="D1259" s="251" t="s">
        <v>355</v>
      </c>
      <c r="E1259" s="41"/>
      <c r="F1259" s="252" t="s">
        <v>1516</v>
      </c>
      <c r="G1259" s="41"/>
      <c r="H1259" s="41"/>
      <c r="I1259" s="235"/>
      <c r="J1259" s="41"/>
      <c r="K1259" s="41"/>
      <c r="L1259" s="45"/>
      <c r="M1259" s="236"/>
      <c r="N1259" s="237"/>
      <c r="O1259" s="92"/>
      <c r="P1259" s="92"/>
      <c r="Q1259" s="92"/>
      <c r="R1259" s="92"/>
      <c r="S1259" s="92"/>
      <c r="T1259" s="93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T1259" s="18" t="s">
        <v>355</v>
      </c>
      <c r="AU1259" s="18" t="s">
        <v>215</v>
      </c>
    </row>
    <row r="1260" s="14" customFormat="1">
      <c r="A1260" s="14"/>
      <c r="B1260" s="263"/>
      <c r="C1260" s="264"/>
      <c r="D1260" s="233" t="s">
        <v>357</v>
      </c>
      <c r="E1260" s="265" t="s">
        <v>1</v>
      </c>
      <c r="F1260" s="266" t="s">
        <v>1517</v>
      </c>
      <c r="G1260" s="264"/>
      <c r="H1260" s="267">
        <v>14.307</v>
      </c>
      <c r="I1260" s="268"/>
      <c r="J1260" s="264"/>
      <c r="K1260" s="264"/>
      <c r="L1260" s="269"/>
      <c r="M1260" s="270"/>
      <c r="N1260" s="271"/>
      <c r="O1260" s="271"/>
      <c r="P1260" s="271"/>
      <c r="Q1260" s="271"/>
      <c r="R1260" s="271"/>
      <c r="S1260" s="271"/>
      <c r="T1260" s="27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73" t="s">
        <v>357</v>
      </c>
      <c r="AU1260" s="273" t="s">
        <v>215</v>
      </c>
      <c r="AV1260" s="14" t="s">
        <v>90</v>
      </c>
      <c r="AW1260" s="14" t="s">
        <v>36</v>
      </c>
      <c r="AX1260" s="14" t="s">
        <v>81</v>
      </c>
      <c r="AY1260" s="273" t="s">
        <v>203</v>
      </c>
    </row>
    <row r="1261" s="16" customFormat="1">
      <c r="A1261" s="16"/>
      <c r="B1261" s="285"/>
      <c r="C1261" s="286"/>
      <c r="D1261" s="233" t="s">
        <v>357</v>
      </c>
      <c r="E1261" s="287" t="s">
        <v>1</v>
      </c>
      <c r="F1261" s="288" t="s">
        <v>366</v>
      </c>
      <c r="G1261" s="286"/>
      <c r="H1261" s="289">
        <v>14.307</v>
      </c>
      <c r="I1261" s="290"/>
      <c r="J1261" s="286"/>
      <c r="K1261" s="286"/>
      <c r="L1261" s="291"/>
      <c r="M1261" s="292"/>
      <c r="N1261" s="293"/>
      <c r="O1261" s="293"/>
      <c r="P1261" s="293"/>
      <c r="Q1261" s="293"/>
      <c r="R1261" s="293"/>
      <c r="S1261" s="293"/>
      <c r="T1261" s="294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T1261" s="295" t="s">
        <v>357</v>
      </c>
      <c r="AU1261" s="295" t="s">
        <v>215</v>
      </c>
      <c r="AV1261" s="16" t="s">
        <v>202</v>
      </c>
      <c r="AW1261" s="16" t="s">
        <v>36</v>
      </c>
      <c r="AX1261" s="16" t="s">
        <v>88</v>
      </c>
      <c r="AY1261" s="295" t="s">
        <v>203</v>
      </c>
    </row>
    <row r="1262" s="2" customFormat="1" ht="33" customHeight="1">
      <c r="A1262" s="39"/>
      <c r="B1262" s="40"/>
      <c r="C1262" s="220" t="s">
        <v>1518</v>
      </c>
      <c r="D1262" s="220" t="s">
        <v>204</v>
      </c>
      <c r="E1262" s="221" t="s">
        <v>1519</v>
      </c>
      <c r="F1262" s="222" t="s">
        <v>1520</v>
      </c>
      <c r="G1262" s="223" t="s">
        <v>351</v>
      </c>
      <c r="H1262" s="224">
        <v>0.432</v>
      </c>
      <c r="I1262" s="225"/>
      <c r="J1262" s="226">
        <f>ROUND(I1262*H1262,2)</f>
        <v>0</v>
      </c>
      <c r="K1262" s="222" t="s">
        <v>352</v>
      </c>
      <c r="L1262" s="45"/>
      <c r="M1262" s="227" t="s">
        <v>1</v>
      </c>
      <c r="N1262" s="228" t="s">
        <v>46</v>
      </c>
      <c r="O1262" s="92"/>
      <c r="P1262" s="229">
        <f>O1262*H1262</f>
        <v>0</v>
      </c>
      <c r="Q1262" s="229">
        <v>0</v>
      </c>
      <c r="R1262" s="229">
        <f>Q1262*H1262</f>
        <v>0</v>
      </c>
      <c r="S1262" s="229">
        <v>0</v>
      </c>
      <c r="T1262" s="230">
        <f>S1262*H1262</f>
        <v>0</v>
      </c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R1262" s="231" t="s">
        <v>202</v>
      </c>
      <c r="AT1262" s="231" t="s">
        <v>204</v>
      </c>
      <c r="AU1262" s="231" t="s">
        <v>215</v>
      </c>
      <c r="AY1262" s="18" t="s">
        <v>203</v>
      </c>
      <c r="BE1262" s="232">
        <f>IF(N1262="základní",J1262,0)</f>
        <v>0</v>
      </c>
      <c r="BF1262" s="232">
        <f>IF(N1262="snížená",J1262,0)</f>
        <v>0</v>
      </c>
      <c r="BG1262" s="232">
        <f>IF(N1262="zákl. přenesená",J1262,0)</f>
        <v>0</v>
      </c>
      <c r="BH1262" s="232">
        <f>IF(N1262="sníž. přenesená",J1262,0)</f>
        <v>0</v>
      </c>
      <c r="BI1262" s="232">
        <f>IF(N1262="nulová",J1262,0)</f>
        <v>0</v>
      </c>
      <c r="BJ1262" s="18" t="s">
        <v>88</v>
      </c>
      <c r="BK1262" s="232">
        <f>ROUND(I1262*H1262,2)</f>
        <v>0</v>
      </c>
      <c r="BL1262" s="18" t="s">
        <v>202</v>
      </c>
      <c r="BM1262" s="231" t="s">
        <v>1521</v>
      </c>
    </row>
    <row r="1263" s="2" customFormat="1">
      <c r="A1263" s="39"/>
      <c r="B1263" s="40"/>
      <c r="C1263" s="41"/>
      <c r="D1263" s="233" t="s">
        <v>209</v>
      </c>
      <c r="E1263" s="41"/>
      <c r="F1263" s="234" t="s">
        <v>1522</v>
      </c>
      <c r="G1263" s="41"/>
      <c r="H1263" s="41"/>
      <c r="I1263" s="235"/>
      <c r="J1263" s="41"/>
      <c r="K1263" s="41"/>
      <c r="L1263" s="45"/>
      <c r="M1263" s="236"/>
      <c r="N1263" s="237"/>
      <c r="O1263" s="92"/>
      <c r="P1263" s="92"/>
      <c r="Q1263" s="92"/>
      <c r="R1263" s="92"/>
      <c r="S1263" s="92"/>
      <c r="T1263" s="93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T1263" s="18" t="s">
        <v>209</v>
      </c>
      <c r="AU1263" s="18" t="s">
        <v>215</v>
      </c>
    </row>
    <row r="1264" s="2" customFormat="1">
      <c r="A1264" s="39"/>
      <c r="B1264" s="40"/>
      <c r="C1264" s="41"/>
      <c r="D1264" s="251" t="s">
        <v>355</v>
      </c>
      <c r="E1264" s="41"/>
      <c r="F1264" s="252" t="s">
        <v>1523</v>
      </c>
      <c r="G1264" s="41"/>
      <c r="H1264" s="41"/>
      <c r="I1264" s="235"/>
      <c r="J1264" s="41"/>
      <c r="K1264" s="41"/>
      <c r="L1264" s="45"/>
      <c r="M1264" s="236"/>
      <c r="N1264" s="237"/>
      <c r="O1264" s="92"/>
      <c r="P1264" s="92"/>
      <c r="Q1264" s="92"/>
      <c r="R1264" s="92"/>
      <c r="S1264" s="92"/>
      <c r="T1264" s="93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T1264" s="18" t="s">
        <v>355</v>
      </c>
      <c r="AU1264" s="18" t="s">
        <v>215</v>
      </c>
    </row>
    <row r="1265" s="2" customFormat="1" ht="33" customHeight="1">
      <c r="A1265" s="39"/>
      <c r="B1265" s="40"/>
      <c r="C1265" s="220" t="s">
        <v>1524</v>
      </c>
      <c r="D1265" s="220" t="s">
        <v>204</v>
      </c>
      <c r="E1265" s="221" t="s">
        <v>1525</v>
      </c>
      <c r="F1265" s="222" t="s">
        <v>1526</v>
      </c>
      <c r="G1265" s="223" t="s">
        <v>351</v>
      </c>
      <c r="H1265" s="224">
        <v>14.307</v>
      </c>
      <c r="I1265" s="225"/>
      <c r="J1265" s="226">
        <f>ROUND(I1265*H1265,2)</f>
        <v>0</v>
      </c>
      <c r="K1265" s="222" t="s">
        <v>352</v>
      </c>
      <c r="L1265" s="45"/>
      <c r="M1265" s="227" t="s">
        <v>1</v>
      </c>
      <c r="N1265" s="228" t="s">
        <v>46</v>
      </c>
      <c r="O1265" s="92"/>
      <c r="P1265" s="229">
        <f>O1265*H1265</f>
        <v>0</v>
      </c>
      <c r="Q1265" s="229">
        <v>0</v>
      </c>
      <c r="R1265" s="229">
        <f>Q1265*H1265</f>
        <v>0</v>
      </c>
      <c r="S1265" s="229">
        <v>0</v>
      </c>
      <c r="T1265" s="230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31" t="s">
        <v>202</v>
      </c>
      <c r="AT1265" s="231" t="s">
        <v>204</v>
      </c>
      <c r="AU1265" s="231" t="s">
        <v>215</v>
      </c>
      <c r="AY1265" s="18" t="s">
        <v>203</v>
      </c>
      <c r="BE1265" s="232">
        <f>IF(N1265="základní",J1265,0)</f>
        <v>0</v>
      </c>
      <c r="BF1265" s="232">
        <f>IF(N1265="snížená",J1265,0)</f>
        <v>0</v>
      </c>
      <c r="BG1265" s="232">
        <f>IF(N1265="zákl. přenesená",J1265,0)</f>
        <v>0</v>
      </c>
      <c r="BH1265" s="232">
        <f>IF(N1265="sníž. přenesená",J1265,0)</f>
        <v>0</v>
      </c>
      <c r="BI1265" s="232">
        <f>IF(N1265="nulová",J1265,0)</f>
        <v>0</v>
      </c>
      <c r="BJ1265" s="18" t="s">
        <v>88</v>
      </c>
      <c r="BK1265" s="232">
        <f>ROUND(I1265*H1265,2)</f>
        <v>0</v>
      </c>
      <c r="BL1265" s="18" t="s">
        <v>202</v>
      </c>
      <c r="BM1265" s="231" t="s">
        <v>1527</v>
      </c>
    </row>
    <row r="1266" s="2" customFormat="1">
      <c r="A1266" s="39"/>
      <c r="B1266" s="40"/>
      <c r="C1266" s="41"/>
      <c r="D1266" s="233" t="s">
        <v>209</v>
      </c>
      <c r="E1266" s="41"/>
      <c r="F1266" s="234" t="s">
        <v>1528</v>
      </c>
      <c r="G1266" s="41"/>
      <c r="H1266" s="41"/>
      <c r="I1266" s="235"/>
      <c r="J1266" s="41"/>
      <c r="K1266" s="41"/>
      <c r="L1266" s="45"/>
      <c r="M1266" s="236"/>
      <c r="N1266" s="237"/>
      <c r="O1266" s="92"/>
      <c r="P1266" s="92"/>
      <c r="Q1266" s="92"/>
      <c r="R1266" s="92"/>
      <c r="S1266" s="92"/>
      <c r="T1266" s="93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T1266" s="18" t="s">
        <v>209</v>
      </c>
      <c r="AU1266" s="18" t="s">
        <v>215</v>
      </c>
    </row>
    <row r="1267" s="2" customFormat="1">
      <c r="A1267" s="39"/>
      <c r="B1267" s="40"/>
      <c r="C1267" s="41"/>
      <c r="D1267" s="251" t="s">
        <v>355</v>
      </c>
      <c r="E1267" s="41"/>
      <c r="F1267" s="252" t="s">
        <v>1529</v>
      </c>
      <c r="G1267" s="41"/>
      <c r="H1267" s="41"/>
      <c r="I1267" s="235"/>
      <c r="J1267" s="41"/>
      <c r="K1267" s="41"/>
      <c r="L1267" s="45"/>
      <c r="M1267" s="236"/>
      <c r="N1267" s="237"/>
      <c r="O1267" s="92"/>
      <c r="P1267" s="92"/>
      <c r="Q1267" s="92"/>
      <c r="R1267" s="92"/>
      <c r="S1267" s="92"/>
      <c r="T1267" s="93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T1267" s="18" t="s">
        <v>355</v>
      </c>
      <c r="AU1267" s="18" t="s">
        <v>215</v>
      </c>
    </row>
    <row r="1268" s="2" customFormat="1" ht="16.5" customHeight="1">
      <c r="A1268" s="39"/>
      <c r="B1268" s="40"/>
      <c r="C1268" s="220" t="s">
        <v>1530</v>
      </c>
      <c r="D1268" s="220" t="s">
        <v>204</v>
      </c>
      <c r="E1268" s="221" t="s">
        <v>1531</v>
      </c>
      <c r="F1268" s="222" t="s">
        <v>1532</v>
      </c>
      <c r="G1268" s="223" t="s">
        <v>290</v>
      </c>
      <c r="H1268" s="224">
        <v>1.19</v>
      </c>
      <c r="I1268" s="225"/>
      <c r="J1268" s="226">
        <f>ROUND(I1268*H1268,2)</f>
        <v>0</v>
      </c>
      <c r="K1268" s="222" t="s">
        <v>352</v>
      </c>
      <c r="L1268" s="45"/>
      <c r="M1268" s="227" t="s">
        <v>1</v>
      </c>
      <c r="N1268" s="228" t="s">
        <v>46</v>
      </c>
      <c r="O1268" s="92"/>
      <c r="P1268" s="229">
        <f>O1268*H1268</f>
        <v>0</v>
      </c>
      <c r="Q1268" s="229">
        <v>0.016070000000000001</v>
      </c>
      <c r="R1268" s="229">
        <f>Q1268*H1268</f>
        <v>0.019123299999999999</v>
      </c>
      <c r="S1268" s="229">
        <v>0</v>
      </c>
      <c r="T1268" s="230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31" t="s">
        <v>202</v>
      </c>
      <c r="AT1268" s="231" t="s">
        <v>204</v>
      </c>
      <c r="AU1268" s="231" t="s">
        <v>215</v>
      </c>
      <c r="AY1268" s="18" t="s">
        <v>203</v>
      </c>
      <c r="BE1268" s="232">
        <f>IF(N1268="základní",J1268,0)</f>
        <v>0</v>
      </c>
      <c r="BF1268" s="232">
        <f>IF(N1268="snížená",J1268,0)</f>
        <v>0</v>
      </c>
      <c r="BG1268" s="232">
        <f>IF(N1268="zákl. přenesená",J1268,0)</f>
        <v>0</v>
      </c>
      <c r="BH1268" s="232">
        <f>IF(N1268="sníž. přenesená",J1268,0)</f>
        <v>0</v>
      </c>
      <c r="BI1268" s="232">
        <f>IF(N1268="nulová",J1268,0)</f>
        <v>0</v>
      </c>
      <c r="BJ1268" s="18" t="s">
        <v>88</v>
      </c>
      <c r="BK1268" s="232">
        <f>ROUND(I1268*H1268,2)</f>
        <v>0</v>
      </c>
      <c r="BL1268" s="18" t="s">
        <v>202</v>
      </c>
      <c r="BM1268" s="231" t="s">
        <v>1533</v>
      </c>
    </row>
    <row r="1269" s="2" customFormat="1">
      <c r="A1269" s="39"/>
      <c r="B1269" s="40"/>
      <c r="C1269" s="41"/>
      <c r="D1269" s="233" t="s">
        <v>209</v>
      </c>
      <c r="E1269" s="41"/>
      <c r="F1269" s="234" t="s">
        <v>1534</v>
      </c>
      <c r="G1269" s="41"/>
      <c r="H1269" s="41"/>
      <c r="I1269" s="235"/>
      <c r="J1269" s="41"/>
      <c r="K1269" s="41"/>
      <c r="L1269" s="45"/>
      <c r="M1269" s="236"/>
      <c r="N1269" s="237"/>
      <c r="O1269" s="92"/>
      <c r="P1269" s="92"/>
      <c r="Q1269" s="92"/>
      <c r="R1269" s="92"/>
      <c r="S1269" s="92"/>
      <c r="T1269" s="93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T1269" s="18" t="s">
        <v>209</v>
      </c>
      <c r="AU1269" s="18" t="s">
        <v>215</v>
      </c>
    </row>
    <row r="1270" s="2" customFormat="1">
      <c r="A1270" s="39"/>
      <c r="B1270" s="40"/>
      <c r="C1270" s="41"/>
      <c r="D1270" s="251" t="s">
        <v>355</v>
      </c>
      <c r="E1270" s="41"/>
      <c r="F1270" s="252" t="s">
        <v>1535</v>
      </c>
      <c r="G1270" s="41"/>
      <c r="H1270" s="41"/>
      <c r="I1270" s="235"/>
      <c r="J1270" s="41"/>
      <c r="K1270" s="41"/>
      <c r="L1270" s="45"/>
      <c r="M1270" s="236"/>
      <c r="N1270" s="237"/>
      <c r="O1270" s="92"/>
      <c r="P1270" s="92"/>
      <c r="Q1270" s="92"/>
      <c r="R1270" s="92"/>
      <c r="S1270" s="92"/>
      <c r="T1270" s="93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T1270" s="18" t="s">
        <v>355</v>
      </c>
      <c r="AU1270" s="18" t="s">
        <v>215</v>
      </c>
    </row>
    <row r="1271" s="13" customFormat="1">
      <c r="A1271" s="13"/>
      <c r="B1271" s="253"/>
      <c r="C1271" s="254"/>
      <c r="D1271" s="233" t="s">
        <v>357</v>
      </c>
      <c r="E1271" s="255" t="s">
        <v>1</v>
      </c>
      <c r="F1271" s="256" t="s">
        <v>1536</v>
      </c>
      <c r="G1271" s="254"/>
      <c r="H1271" s="255" t="s">
        <v>1</v>
      </c>
      <c r="I1271" s="257"/>
      <c r="J1271" s="254"/>
      <c r="K1271" s="254"/>
      <c r="L1271" s="258"/>
      <c r="M1271" s="259"/>
      <c r="N1271" s="260"/>
      <c r="O1271" s="260"/>
      <c r="P1271" s="260"/>
      <c r="Q1271" s="260"/>
      <c r="R1271" s="260"/>
      <c r="S1271" s="260"/>
      <c r="T1271" s="261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2" t="s">
        <v>357</v>
      </c>
      <c r="AU1271" s="262" t="s">
        <v>215</v>
      </c>
      <c r="AV1271" s="13" t="s">
        <v>88</v>
      </c>
      <c r="AW1271" s="13" t="s">
        <v>36</v>
      </c>
      <c r="AX1271" s="13" t="s">
        <v>81</v>
      </c>
      <c r="AY1271" s="262" t="s">
        <v>203</v>
      </c>
    </row>
    <row r="1272" s="14" customFormat="1">
      <c r="A1272" s="14"/>
      <c r="B1272" s="263"/>
      <c r="C1272" s="264"/>
      <c r="D1272" s="233" t="s">
        <v>357</v>
      </c>
      <c r="E1272" s="265" t="s">
        <v>1</v>
      </c>
      <c r="F1272" s="266" t="s">
        <v>1537</v>
      </c>
      <c r="G1272" s="264"/>
      <c r="H1272" s="267">
        <v>0.67000000000000004</v>
      </c>
      <c r="I1272" s="268"/>
      <c r="J1272" s="264"/>
      <c r="K1272" s="264"/>
      <c r="L1272" s="269"/>
      <c r="M1272" s="270"/>
      <c r="N1272" s="271"/>
      <c r="O1272" s="271"/>
      <c r="P1272" s="271"/>
      <c r="Q1272" s="271"/>
      <c r="R1272" s="271"/>
      <c r="S1272" s="271"/>
      <c r="T1272" s="27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73" t="s">
        <v>357</v>
      </c>
      <c r="AU1272" s="273" t="s">
        <v>215</v>
      </c>
      <c r="AV1272" s="14" t="s">
        <v>90</v>
      </c>
      <c r="AW1272" s="14" t="s">
        <v>36</v>
      </c>
      <c r="AX1272" s="14" t="s">
        <v>81</v>
      </c>
      <c r="AY1272" s="273" t="s">
        <v>203</v>
      </c>
    </row>
    <row r="1273" s="14" customFormat="1">
      <c r="A1273" s="14"/>
      <c r="B1273" s="263"/>
      <c r="C1273" s="264"/>
      <c r="D1273" s="233" t="s">
        <v>357</v>
      </c>
      <c r="E1273" s="265" t="s">
        <v>1</v>
      </c>
      <c r="F1273" s="266" t="s">
        <v>1538</v>
      </c>
      <c r="G1273" s="264"/>
      <c r="H1273" s="267">
        <v>0.52000000000000002</v>
      </c>
      <c r="I1273" s="268"/>
      <c r="J1273" s="264"/>
      <c r="K1273" s="264"/>
      <c r="L1273" s="269"/>
      <c r="M1273" s="270"/>
      <c r="N1273" s="271"/>
      <c r="O1273" s="271"/>
      <c r="P1273" s="271"/>
      <c r="Q1273" s="271"/>
      <c r="R1273" s="271"/>
      <c r="S1273" s="271"/>
      <c r="T1273" s="27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73" t="s">
        <v>357</v>
      </c>
      <c r="AU1273" s="273" t="s">
        <v>215</v>
      </c>
      <c r="AV1273" s="14" t="s">
        <v>90</v>
      </c>
      <c r="AW1273" s="14" t="s">
        <v>36</v>
      </c>
      <c r="AX1273" s="14" t="s">
        <v>81</v>
      </c>
      <c r="AY1273" s="273" t="s">
        <v>203</v>
      </c>
    </row>
    <row r="1274" s="16" customFormat="1">
      <c r="A1274" s="16"/>
      <c r="B1274" s="285"/>
      <c r="C1274" s="286"/>
      <c r="D1274" s="233" t="s">
        <v>357</v>
      </c>
      <c r="E1274" s="287" t="s">
        <v>1</v>
      </c>
      <c r="F1274" s="288" t="s">
        <v>366</v>
      </c>
      <c r="G1274" s="286"/>
      <c r="H1274" s="289">
        <v>1.19</v>
      </c>
      <c r="I1274" s="290"/>
      <c r="J1274" s="286"/>
      <c r="K1274" s="286"/>
      <c r="L1274" s="291"/>
      <c r="M1274" s="292"/>
      <c r="N1274" s="293"/>
      <c r="O1274" s="293"/>
      <c r="P1274" s="293"/>
      <c r="Q1274" s="293"/>
      <c r="R1274" s="293"/>
      <c r="S1274" s="293"/>
      <c r="T1274" s="294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T1274" s="295" t="s">
        <v>357</v>
      </c>
      <c r="AU1274" s="295" t="s">
        <v>215</v>
      </c>
      <c r="AV1274" s="16" t="s">
        <v>202</v>
      </c>
      <c r="AW1274" s="16" t="s">
        <v>36</v>
      </c>
      <c r="AX1274" s="16" t="s">
        <v>88</v>
      </c>
      <c r="AY1274" s="295" t="s">
        <v>203</v>
      </c>
    </row>
    <row r="1275" s="2" customFormat="1" ht="16.5" customHeight="1">
      <c r="A1275" s="39"/>
      <c r="B1275" s="40"/>
      <c r="C1275" s="220" t="s">
        <v>1539</v>
      </c>
      <c r="D1275" s="220" t="s">
        <v>204</v>
      </c>
      <c r="E1275" s="221" t="s">
        <v>1540</v>
      </c>
      <c r="F1275" s="222" t="s">
        <v>1541</v>
      </c>
      <c r="G1275" s="223" t="s">
        <v>290</v>
      </c>
      <c r="H1275" s="224">
        <v>1.19</v>
      </c>
      <c r="I1275" s="225"/>
      <c r="J1275" s="226">
        <f>ROUND(I1275*H1275,2)</f>
        <v>0</v>
      </c>
      <c r="K1275" s="222" t="s">
        <v>352</v>
      </c>
      <c r="L1275" s="45"/>
      <c r="M1275" s="227" t="s">
        <v>1</v>
      </c>
      <c r="N1275" s="228" t="s">
        <v>46</v>
      </c>
      <c r="O1275" s="92"/>
      <c r="P1275" s="229">
        <f>O1275*H1275</f>
        <v>0</v>
      </c>
      <c r="Q1275" s="229">
        <v>0</v>
      </c>
      <c r="R1275" s="229">
        <f>Q1275*H1275</f>
        <v>0</v>
      </c>
      <c r="S1275" s="229">
        <v>0</v>
      </c>
      <c r="T1275" s="230">
        <f>S1275*H1275</f>
        <v>0</v>
      </c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R1275" s="231" t="s">
        <v>202</v>
      </c>
      <c r="AT1275" s="231" t="s">
        <v>204</v>
      </c>
      <c r="AU1275" s="231" t="s">
        <v>215</v>
      </c>
      <c r="AY1275" s="18" t="s">
        <v>203</v>
      </c>
      <c r="BE1275" s="232">
        <f>IF(N1275="základní",J1275,0)</f>
        <v>0</v>
      </c>
      <c r="BF1275" s="232">
        <f>IF(N1275="snížená",J1275,0)</f>
        <v>0</v>
      </c>
      <c r="BG1275" s="232">
        <f>IF(N1275="zákl. přenesená",J1275,0)</f>
        <v>0</v>
      </c>
      <c r="BH1275" s="232">
        <f>IF(N1275="sníž. přenesená",J1275,0)</f>
        <v>0</v>
      </c>
      <c r="BI1275" s="232">
        <f>IF(N1275="nulová",J1275,0)</f>
        <v>0</v>
      </c>
      <c r="BJ1275" s="18" t="s">
        <v>88</v>
      </c>
      <c r="BK1275" s="232">
        <f>ROUND(I1275*H1275,2)</f>
        <v>0</v>
      </c>
      <c r="BL1275" s="18" t="s">
        <v>202</v>
      </c>
      <c r="BM1275" s="231" t="s">
        <v>1542</v>
      </c>
    </row>
    <row r="1276" s="2" customFormat="1">
      <c r="A1276" s="39"/>
      <c r="B1276" s="40"/>
      <c r="C1276" s="41"/>
      <c r="D1276" s="233" t="s">
        <v>209</v>
      </c>
      <c r="E1276" s="41"/>
      <c r="F1276" s="234" t="s">
        <v>1543</v>
      </c>
      <c r="G1276" s="41"/>
      <c r="H1276" s="41"/>
      <c r="I1276" s="235"/>
      <c r="J1276" s="41"/>
      <c r="K1276" s="41"/>
      <c r="L1276" s="45"/>
      <c r="M1276" s="236"/>
      <c r="N1276" s="237"/>
      <c r="O1276" s="92"/>
      <c r="P1276" s="92"/>
      <c r="Q1276" s="92"/>
      <c r="R1276" s="92"/>
      <c r="S1276" s="92"/>
      <c r="T1276" s="93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T1276" s="18" t="s">
        <v>209</v>
      </c>
      <c r="AU1276" s="18" t="s">
        <v>215</v>
      </c>
    </row>
    <row r="1277" s="2" customFormat="1">
      <c r="A1277" s="39"/>
      <c r="B1277" s="40"/>
      <c r="C1277" s="41"/>
      <c r="D1277" s="251" t="s">
        <v>355</v>
      </c>
      <c r="E1277" s="41"/>
      <c r="F1277" s="252" t="s">
        <v>1544</v>
      </c>
      <c r="G1277" s="41"/>
      <c r="H1277" s="41"/>
      <c r="I1277" s="235"/>
      <c r="J1277" s="41"/>
      <c r="K1277" s="41"/>
      <c r="L1277" s="45"/>
      <c r="M1277" s="236"/>
      <c r="N1277" s="237"/>
      <c r="O1277" s="92"/>
      <c r="P1277" s="92"/>
      <c r="Q1277" s="92"/>
      <c r="R1277" s="92"/>
      <c r="S1277" s="92"/>
      <c r="T1277" s="93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T1277" s="18" t="s">
        <v>355</v>
      </c>
      <c r="AU1277" s="18" t="s">
        <v>215</v>
      </c>
    </row>
    <row r="1278" s="2" customFormat="1" ht="16.5" customHeight="1">
      <c r="A1278" s="39"/>
      <c r="B1278" s="40"/>
      <c r="C1278" s="220" t="s">
        <v>1545</v>
      </c>
      <c r="D1278" s="220" t="s">
        <v>204</v>
      </c>
      <c r="E1278" s="221" t="s">
        <v>1546</v>
      </c>
      <c r="F1278" s="222" t="s">
        <v>1547</v>
      </c>
      <c r="G1278" s="223" t="s">
        <v>493</v>
      </c>
      <c r="H1278" s="224">
        <v>0.503</v>
      </c>
      <c r="I1278" s="225"/>
      <c r="J1278" s="226">
        <f>ROUND(I1278*H1278,2)</f>
        <v>0</v>
      </c>
      <c r="K1278" s="222" t="s">
        <v>352</v>
      </c>
      <c r="L1278" s="45"/>
      <c r="M1278" s="227" t="s">
        <v>1</v>
      </c>
      <c r="N1278" s="228" t="s">
        <v>46</v>
      </c>
      <c r="O1278" s="92"/>
      <c r="P1278" s="229">
        <f>O1278*H1278</f>
        <v>0</v>
      </c>
      <c r="Q1278" s="229">
        <v>1.06277</v>
      </c>
      <c r="R1278" s="229">
        <f>Q1278*H1278</f>
        <v>0.53457330999999997</v>
      </c>
      <c r="S1278" s="229">
        <v>0</v>
      </c>
      <c r="T1278" s="230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31" t="s">
        <v>202</v>
      </c>
      <c r="AT1278" s="231" t="s">
        <v>204</v>
      </c>
      <c r="AU1278" s="231" t="s">
        <v>215</v>
      </c>
      <c r="AY1278" s="18" t="s">
        <v>203</v>
      </c>
      <c r="BE1278" s="232">
        <f>IF(N1278="základní",J1278,0)</f>
        <v>0</v>
      </c>
      <c r="BF1278" s="232">
        <f>IF(N1278="snížená",J1278,0)</f>
        <v>0</v>
      </c>
      <c r="BG1278" s="232">
        <f>IF(N1278="zákl. přenesená",J1278,0)</f>
        <v>0</v>
      </c>
      <c r="BH1278" s="232">
        <f>IF(N1278="sníž. přenesená",J1278,0)</f>
        <v>0</v>
      </c>
      <c r="BI1278" s="232">
        <f>IF(N1278="nulová",J1278,0)</f>
        <v>0</v>
      </c>
      <c r="BJ1278" s="18" t="s">
        <v>88</v>
      </c>
      <c r="BK1278" s="232">
        <f>ROUND(I1278*H1278,2)</f>
        <v>0</v>
      </c>
      <c r="BL1278" s="18" t="s">
        <v>202</v>
      </c>
      <c r="BM1278" s="231" t="s">
        <v>1548</v>
      </c>
    </row>
    <row r="1279" s="2" customFormat="1">
      <c r="A1279" s="39"/>
      <c r="B1279" s="40"/>
      <c r="C1279" s="41"/>
      <c r="D1279" s="233" t="s">
        <v>209</v>
      </c>
      <c r="E1279" s="41"/>
      <c r="F1279" s="234" t="s">
        <v>1549</v>
      </c>
      <c r="G1279" s="41"/>
      <c r="H1279" s="41"/>
      <c r="I1279" s="235"/>
      <c r="J1279" s="41"/>
      <c r="K1279" s="41"/>
      <c r="L1279" s="45"/>
      <c r="M1279" s="236"/>
      <c r="N1279" s="237"/>
      <c r="O1279" s="92"/>
      <c r="P1279" s="92"/>
      <c r="Q1279" s="92"/>
      <c r="R1279" s="92"/>
      <c r="S1279" s="92"/>
      <c r="T1279" s="93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T1279" s="18" t="s">
        <v>209</v>
      </c>
      <c r="AU1279" s="18" t="s">
        <v>215</v>
      </c>
    </row>
    <row r="1280" s="2" customFormat="1">
      <c r="A1280" s="39"/>
      <c r="B1280" s="40"/>
      <c r="C1280" s="41"/>
      <c r="D1280" s="251" t="s">
        <v>355</v>
      </c>
      <c r="E1280" s="41"/>
      <c r="F1280" s="252" t="s">
        <v>1550</v>
      </c>
      <c r="G1280" s="41"/>
      <c r="H1280" s="41"/>
      <c r="I1280" s="235"/>
      <c r="J1280" s="41"/>
      <c r="K1280" s="41"/>
      <c r="L1280" s="45"/>
      <c r="M1280" s="236"/>
      <c r="N1280" s="237"/>
      <c r="O1280" s="92"/>
      <c r="P1280" s="92"/>
      <c r="Q1280" s="92"/>
      <c r="R1280" s="92"/>
      <c r="S1280" s="92"/>
      <c r="T1280" s="93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T1280" s="18" t="s">
        <v>355</v>
      </c>
      <c r="AU1280" s="18" t="s">
        <v>215</v>
      </c>
    </row>
    <row r="1281" s="14" customFormat="1">
      <c r="A1281" s="14"/>
      <c r="B1281" s="263"/>
      <c r="C1281" s="264"/>
      <c r="D1281" s="233" t="s">
        <v>357</v>
      </c>
      <c r="E1281" s="265" t="s">
        <v>1</v>
      </c>
      <c r="F1281" s="266" t="s">
        <v>1551</v>
      </c>
      <c r="G1281" s="264"/>
      <c r="H1281" s="267">
        <v>0.48699999999999999</v>
      </c>
      <c r="I1281" s="268"/>
      <c r="J1281" s="264"/>
      <c r="K1281" s="264"/>
      <c r="L1281" s="269"/>
      <c r="M1281" s="270"/>
      <c r="N1281" s="271"/>
      <c r="O1281" s="271"/>
      <c r="P1281" s="271"/>
      <c r="Q1281" s="271"/>
      <c r="R1281" s="271"/>
      <c r="S1281" s="271"/>
      <c r="T1281" s="27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73" t="s">
        <v>357</v>
      </c>
      <c r="AU1281" s="273" t="s">
        <v>215</v>
      </c>
      <c r="AV1281" s="14" t="s">
        <v>90</v>
      </c>
      <c r="AW1281" s="14" t="s">
        <v>36</v>
      </c>
      <c r="AX1281" s="14" t="s">
        <v>81</v>
      </c>
      <c r="AY1281" s="273" t="s">
        <v>203</v>
      </c>
    </row>
    <row r="1282" s="13" customFormat="1">
      <c r="A1282" s="13"/>
      <c r="B1282" s="253"/>
      <c r="C1282" s="254"/>
      <c r="D1282" s="233" t="s">
        <v>357</v>
      </c>
      <c r="E1282" s="255" t="s">
        <v>1</v>
      </c>
      <c r="F1282" s="256" t="s">
        <v>1536</v>
      </c>
      <c r="G1282" s="254"/>
      <c r="H1282" s="255" t="s">
        <v>1</v>
      </c>
      <c r="I1282" s="257"/>
      <c r="J1282" s="254"/>
      <c r="K1282" s="254"/>
      <c r="L1282" s="258"/>
      <c r="M1282" s="259"/>
      <c r="N1282" s="260"/>
      <c r="O1282" s="260"/>
      <c r="P1282" s="260"/>
      <c r="Q1282" s="260"/>
      <c r="R1282" s="260"/>
      <c r="S1282" s="260"/>
      <c r="T1282" s="26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2" t="s">
        <v>357</v>
      </c>
      <c r="AU1282" s="262" t="s">
        <v>215</v>
      </c>
      <c r="AV1282" s="13" t="s">
        <v>88</v>
      </c>
      <c r="AW1282" s="13" t="s">
        <v>36</v>
      </c>
      <c r="AX1282" s="13" t="s">
        <v>81</v>
      </c>
      <c r="AY1282" s="262" t="s">
        <v>203</v>
      </c>
    </row>
    <row r="1283" s="14" customFormat="1">
      <c r="A1283" s="14"/>
      <c r="B1283" s="263"/>
      <c r="C1283" s="264"/>
      <c r="D1283" s="233" t="s">
        <v>357</v>
      </c>
      <c r="E1283" s="265" t="s">
        <v>1</v>
      </c>
      <c r="F1283" s="266" t="s">
        <v>1552</v>
      </c>
      <c r="G1283" s="264"/>
      <c r="H1283" s="267">
        <v>0.01</v>
      </c>
      <c r="I1283" s="268"/>
      <c r="J1283" s="264"/>
      <c r="K1283" s="264"/>
      <c r="L1283" s="269"/>
      <c r="M1283" s="270"/>
      <c r="N1283" s="271"/>
      <c r="O1283" s="271"/>
      <c r="P1283" s="271"/>
      <c r="Q1283" s="271"/>
      <c r="R1283" s="271"/>
      <c r="S1283" s="271"/>
      <c r="T1283" s="27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73" t="s">
        <v>357</v>
      </c>
      <c r="AU1283" s="273" t="s">
        <v>215</v>
      </c>
      <c r="AV1283" s="14" t="s">
        <v>90</v>
      </c>
      <c r="AW1283" s="14" t="s">
        <v>36</v>
      </c>
      <c r="AX1283" s="14" t="s">
        <v>81</v>
      </c>
      <c r="AY1283" s="273" t="s">
        <v>203</v>
      </c>
    </row>
    <row r="1284" s="14" customFormat="1">
      <c r="A1284" s="14"/>
      <c r="B1284" s="263"/>
      <c r="C1284" s="264"/>
      <c r="D1284" s="233" t="s">
        <v>357</v>
      </c>
      <c r="E1284" s="265" t="s">
        <v>1</v>
      </c>
      <c r="F1284" s="266" t="s">
        <v>1553</v>
      </c>
      <c r="G1284" s="264"/>
      <c r="H1284" s="267">
        <v>0.0060000000000000001</v>
      </c>
      <c r="I1284" s="268"/>
      <c r="J1284" s="264"/>
      <c r="K1284" s="264"/>
      <c r="L1284" s="269"/>
      <c r="M1284" s="270"/>
      <c r="N1284" s="271"/>
      <c r="O1284" s="271"/>
      <c r="P1284" s="271"/>
      <c r="Q1284" s="271"/>
      <c r="R1284" s="271"/>
      <c r="S1284" s="271"/>
      <c r="T1284" s="27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73" t="s">
        <v>357</v>
      </c>
      <c r="AU1284" s="273" t="s">
        <v>215</v>
      </c>
      <c r="AV1284" s="14" t="s">
        <v>90</v>
      </c>
      <c r="AW1284" s="14" t="s">
        <v>36</v>
      </c>
      <c r="AX1284" s="14" t="s">
        <v>81</v>
      </c>
      <c r="AY1284" s="273" t="s">
        <v>203</v>
      </c>
    </row>
    <row r="1285" s="16" customFormat="1">
      <c r="A1285" s="16"/>
      <c r="B1285" s="285"/>
      <c r="C1285" s="286"/>
      <c r="D1285" s="233" t="s">
        <v>357</v>
      </c>
      <c r="E1285" s="287" t="s">
        <v>1</v>
      </c>
      <c r="F1285" s="288" t="s">
        <v>366</v>
      </c>
      <c r="G1285" s="286"/>
      <c r="H1285" s="289">
        <v>0.503</v>
      </c>
      <c r="I1285" s="290"/>
      <c r="J1285" s="286"/>
      <c r="K1285" s="286"/>
      <c r="L1285" s="291"/>
      <c r="M1285" s="292"/>
      <c r="N1285" s="293"/>
      <c r="O1285" s="293"/>
      <c r="P1285" s="293"/>
      <c r="Q1285" s="293"/>
      <c r="R1285" s="293"/>
      <c r="S1285" s="293"/>
      <c r="T1285" s="294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T1285" s="295" t="s">
        <v>357</v>
      </c>
      <c r="AU1285" s="295" t="s">
        <v>215</v>
      </c>
      <c r="AV1285" s="16" t="s">
        <v>202</v>
      </c>
      <c r="AW1285" s="16" t="s">
        <v>36</v>
      </c>
      <c r="AX1285" s="16" t="s">
        <v>88</v>
      </c>
      <c r="AY1285" s="295" t="s">
        <v>203</v>
      </c>
    </row>
    <row r="1286" s="2" customFormat="1" ht="24.15" customHeight="1">
      <c r="A1286" s="39"/>
      <c r="B1286" s="40"/>
      <c r="C1286" s="220" t="s">
        <v>1554</v>
      </c>
      <c r="D1286" s="220" t="s">
        <v>204</v>
      </c>
      <c r="E1286" s="221" t="s">
        <v>1555</v>
      </c>
      <c r="F1286" s="222" t="s">
        <v>1556</v>
      </c>
      <c r="G1286" s="223" t="s">
        <v>290</v>
      </c>
      <c r="H1286" s="224">
        <v>167.96000000000001</v>
      </c>
      <c r="I1286" s="225"/>
      <c r="J1286" s="226">
        <f>ROUND(I1286*H1286,2)</f>
        <v>0</v>
      </c>
      <c r="K1286" s="222" t="s">
        <v>352</v>
      </c>
      <c r="L1286" s="45"/>
      <c r="M1286" s="227" t="s">
        <v>1</v>
      </c>
      <c r="N1286" s="228" t="s">
        <v>46</v>
      </c>
      <c r="O1286" s="92"/>
      <c r="P1286" s="229">
        <f>O1286*H1286</f>
        <v>0</v>
      </c>
      <c r="Q1286" s="229">
        <v>0.11</v>
      </c>
      <c r="R1286" s="229">
        <f>Q1286*H1286</f>
        <v>18.4756</v>
      </c>
      <c r="S1286" s="229">
        <v>0</v>
      </c>
      <c r="T1286" s="230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31" t="s">
        <v>202</v>
      </c>
      <c r="AT1286" s="231" t="s">
        <v>204</v>
      </c>
      <c r="AU1286" s="231" t="s">
        <v>215</v>
      </c>
      <c r="AY1286" s="18" t="s">
        <v>203</v>
      </c>
      <c r="BE1286" s="232">
        <f>IF(N1286="základní",J1286,0)</f>
        <v>0</v>
      </c>
      <c r="BF1286" s="232">
        <f>IF(N1286="snížená",J1286,0)</f>
        <v>0</v>
      </c>
      <c r="BG1286" s="232">
        <f>IF(N1286="zákl. přenesená",J1286,0)</f>
        <v>0</v>
      </c>
      <c r="BH1286" s="232">
        <f>IF(N1286="sníž. přenesená",J1286,0)</f>
        <v>0</v>
      </c>
      <c r="BI1286" s="232">
        <f>IF(N1286="nulová",J1286,0)</f>
        <v>0</v>
      </c>
      <c r="BJ1286" s="18" t="s">
        <v>88</v>
      </c>
      <c r="BK1286" s="232">
        <f>ROUND(I1286*H1286,2)</f>
        <v>0</v>
      </c>
      <c r="BL1286" s="18" t="s">
        <v>202</v>
      </c>
      <c r="BM1286" s="231" t="s">
        <v>1557</v>
      </c>
    </row>
    <row r="1287" s="2" customFormat="1">
      <c r="A1287" s="39"/>
      <c r="B1287" s="40"/>
      <c r="C1287" s="41"/>
      <c r="D1287" s="233" t="s">
        <v>209</v>
      </c>
      <c r="E1287" s="41"/>
      <c r="F1287" s="234" t="s">
        <v>1558</v>
      </c>
      <c r="G1287" s="41"/>
      <c r="H1287" s="41"/>
      <c r="I1287" s="235"/>
      <c r="J1287" s="41"/>
      <c r="K1287" s="41"/>
      <c r="L1287" s="45"/>
      <c r="M1287" s="236"/>
      <c r="N1287" s="237"/>
      <c r="O1287" s="92"/>
      <c r="P1287" s="92"/>
      <c r="Q1287" s="92"/>
      <c r="R1287" s="92"/>
      <c r="S1287" s="92"/>
      <c r="T1287" s="93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T1287" s="18" t="s">
        <v>209</v>
      </c>
      <c r="AU1287" s="18" t="s">
        <v>215</v>
      </c>
    </row>
    <row r="1288" s="2" customFormat="1">
      <c r="A1288" s="39"/>
      <c r="B1288" s="40"/>
      <c r="C1288" s="41"/>
      <c r="D1288" s="251" t="s">
        <v>355</v>
      </c>
      <c r="E1288" s="41"/>
      <c r="F1288" s="252" t="s">
        <v>1559</v>
      </c>
      <c r="G1288" s="41"/>
      <c r="H1288" s="41"/>
      <c r="I1288" s="235"/>
      <c r="J1288" s="41"/>
      <c r="K1288" s="41"/>
      <c r="L1288" s="45"/>
      <c r="M1288" s="236"/>
      <c r="N1288" s="237"/>
      <c r="O1288" s="92"/>
      <c r="P1288" s="92"/>
      <c r="Q1288" s="92"/>
      <c r="R1288" s="92"/>
      <c r="S1288" s="92"/>
      <c r="T1288" s="93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T1288" s="18" t="s">
        <v>355</v>
      </c>
      <c r="AU1288" s="18" t="s">
        <v>215</v>
      </c>
    </row>
    <row r="1289" s="14" customFormat="1">
      <c r="A1289" s="14"/>
      <c r="B1289" s="263"/>
      <c r="C1289" s="264"/>
      <c r="D1289" s="233" t="s">
        <v>357</v>
      </c>
      <c r="E1289" s="265" t="s">
        <v>1</v>
      </c>
      <c r="F1289" s="266" t="s">
        <v>288</v>
      </c>
      <c r="G1289" s="264"/>
      <c r="H1289" s="267">
        <v>87.900000000000006</v>
      </c>
      <c r="I1289" s="268"/>
      <c r="J1289" s="264"/>
      <c r="K1289" s="264"/>
      <c r="L1289" s="269"/>
      <c r="M1289" s="270"/>
      <c r="N1289" s="271"/>
      <c r="O1289" s="271"/>
      <c r="P1289" s="271"/>
      <c r="Q1289" s="271"/>
      <c r="R1289" s="271"/>
      <c r="S1289" s="271"/>
      <c r="T1289" s="272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73" t="s">
        <v>357</v>
      </c>
      <c r="AU1289" s="273" t="s">
        <v>215</v>
      </c>
      <c r="AV1289" s="14" t="s">
        <v>90</v>
      </c>
      <c r="AW1289" s="14" t="s">
        <v>36</v>
      </c>
      <c r="AX1289" s="14" t="s">
        <v>81</v>
      </c>
      <c r="AY1289" s="273" t="s">
        <v>203</v>
      </c>
    </row>
    <row r="1290" s="14" customFormat="1">
      <c r="A1290" s="14"/>
      <c r="B1290" s="263"/>
      <c r="C1290" s="264"/>
      <c r="D1290" s="233" t="s">
        <v>357</v>
      </c>
      <c r="E1290" s="265" t="s">
        <v>1</v>
      </c>
      <c r="F1290" s="266" t="s">
        <v>292</v>
      </c>
      <c r="G1290" s="264"/>
      <c r="H1290" s="267">
        <v>32.420000000000002</v>
      </c>
      <c r="I1290" s="268"/>
      <c r="J1290" s="264"/>
      <c r="K1290" s="264"/>
      <c r="L1290" s="269"/>
      <c r="M1290" s="270"/>
      <c r="N1290" s="271"/>
      <c r="O1290" s="271"/>
      <c r="P1290" s="271"/>
      <c r="Q1290" s="271"/>
      <c r="R1290" s="271"/>
      <c r="S1290" s="271"/>
      <c r="T1290" s="272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73" t="s">
        <v>357</v>
      </c>
      <c r="AU1290" s="273" t="s">
        <v>215</v>
      </c>
      <c r="AV1290" s="14" t="s">
        <v>90</v>
      </c>
      <c r="AW1290" s="14" t="s">
        <v>36</v>
      </c>
      <c r="AX1290" s="14" t="s">
        <v>81</v>
      </c>
      <c r="AY1290" s="273" t="s">
        <v>203</v>
      </c>
    </row>
    <row r="1291" s="14" customFormat="1">
      <c r="A1291" s="14"/>
      <c r="B1291" s="263"/>
      <c r="C1291" s="264"/>
      <c r="D1291" s="233" t="s">
        <v>357</v>
      </c>
      <c r="E1291" s="265" t="s">
        <v>1</v>
      </c>
      <c r="F1291" s="266" t="s">
        <v>295</v>
      </c>
      <c r="G1291" s="264"/>
      <c r="H1291" s="267">
        <v>16.48</v>
      </c>
      <c r="I1291" s="268"/>
      <c r="J1291" s="264"/>
      <c r="K1291" s="264"/>
      <c r="L1291" s="269"/>
      <c r="M1291" s="270"/>
      <c r="N1291" s="271"/>
      <c r="O1291" s="271"/>
      <c r="P1291" s="271"/>
      <c r="Q1291" s="271"/>
      <c r="R1291" s="271"/>
      <c r="S1291" s="271"/>
      <c r="T1291" s="272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73" t="s">
        <v>357</v>
      </c>
      <c r="AU1291" s="273" t="s">
        <v>215</v>
      </c>
      <c r="AV1291" s="14" t="s">
        <v>90</v>
      </c>
      <c r="AW1291" s="14" t="s">
        <v>36</v>
      </c>
      <c r="AX1291" s="14" t="s">
        <v>81</v>
      </c>
      <c r="AY1291" s="273" t="s">
        <v>203</v>
      </c>
    </row>
    <row r="1292" s="14" customFormat="1">
      <c r="A1292" s="14"/>
      <c r="B1292" s="263"/>
      <c r="C1292" s="264"/>
      <c r="D1292" s="233" t="s">
        <v>357</v>
      </c>
      <c r="E1292" s="265" t="s">
        <v>1</v>
      </c>
      <c r="F1292" s="266" t="s">
        <v>298</v>
      </c>
      <c r="G1292" s="264"/>
      <c r="H1292" s="267">
        <v>31.16</v>
      </c>
      <c r="I1292" s="268"/>
      <c r="J1292" s="264"/>
      <c r="K1292" s="264"/>
      <c r="L1292" s="269"/>
      <c r="M1292" s="270"/>
      <c r="N1292" s="271"/>
      <c r="O1292" s="271"/>
      <c r="P1292" s="271"/>
      <c r="Q1292" s="271"/>
      <c r="R1292" s="271"/>
      <c r="S1292" s="271"/>
      <c r="T1292" s="272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73" t="s">
        <v>357</v>
      </c>
      <c r="AU1292" s="273" t="s">
        <v>215</v>
      </c>
      <c r="AV1292" s="14" t="s">
        <v>90</v>
      </c>
      <c r="AW1292" s="14" t="s">
        <v>36</v>
      </c>
      <c r="AX1292" s="14" t="s">
        <v>81</v>
      </c>
      <c r="AY1292" s="273" t="s">
        <v>203</v>
      </c>
    </row>
    <row r="1293" s="16" customFormat="1">
      <c r="A1293" s="16"/>
      <c r="B1293" s="285"/>
      <c r="C1293" s="286"/>
      <c r="D1293" s="233" t="s">
        <v>357</v>
      </c>
      <c r="E1293" s="287" t="s">
        <v>1</v>
      </c>
      <c r="F1293" s="288" t="s">
        <v>366</v>
      </c>
      <c r="G1293" s="286"/>
      <c r="H1293" s="289">
        <v>167.96000000000001</v>
      </c>
      <c r="I1293" s="290"/>
      <c r="J1293" s="286"/>
      <c r="K1293" s="286"/>
      <c r="L1293" s="291"/>
      <c r="M1293" s="292"/>
      <c r="N1293" s="293"/>
      <c r="O1293" s="293"/>
      <c r="P1293" s="293"/>
      <c r="Q1293" s="293"/>
      <c r="R1293" s="293"/>
      <c r="S1293" s="293"/>
      <c r="T1293" s="294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T1293" s="295" t="s">
        <v>357</v>
      </c>
      <c r="AU1293" s="295" t="s">
        <v>215</v>
      </c>
      <c r="AV1293" s="16" t="s">
        <v>202</v>
      </c>
      <c r="AW1293" s="16" t="s">
        <v>36</v>
      </c>
      <c r="AX1293" s="16" t="s">
        <v>88</v>
      </c>
      <c r="AY1293" s="295" t="s">
        <v>203</v>
      </c>
    </row>
    <row r="1294" s="2" customFormat="1" ht="24.15" customHeight="1">
      <c r="A1294" s="39"/>
      <c r="B1294" s="40"/>
      <c r="C1294" s="220" t="s">
        <v>1560</v>
      </c>
      <c r="D1294" s="220" t="s">
        <v>204</v>
      </c>
      <c r="E1294" s="221" t="s">
        <v>1561</v>
      </c>
      <c r="F1294" s="222" t="s">
        <v>1562</v>
      </c>
      <c r="G1294" s="223" t="s">
        <v>290</v>
      </c>
      <c r="H1294" s="224">
        <v>974.79999999999995</v>
      </c>
      <c r="I1294" s="225"/>
      <c r="J1294" s="226">
        <f>ROUND(I1294*H1294,2)</f>
        <v>0</v>
      </c>
      <c r="K1294" s="222" t="s">
        <v>352</v>
      </c>
      <c r="L1294" s="45"/>
      <c r="M1294" s="227" t="s">
        <v>1</v>
      </c>
      <c r="N1294" s="228" t="s">
        <v>46</v>
      </c>
      <c r="O1294" s="92"/>
      <c r="P1294" s="229">
        <f>O1294*H1294</f>
        <v>0</v>
      </c>
      <c r="Q1294" s="229">
        <v>0.010999999999999999</v>
      </c>
      <c r="R1294" s="229">
        <f>Q1294*H1294</f>
        <v>10.722799999999999</v>
      </c>
      <c r="S1294" s="229">
        <v>0</v>
      </c>
      <c r="T1294" s="230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1" t="s">
        <v>202</v>
      </c>
      <c r="AT1294" s="231" t="s">
        <v>204</v>
      </c>
      <c r="AU1294" s="231" t="s">
        <v>215</v>
      </c>
      <c r="AY1294" s="18" t="s">
        <v>203</v>
      </c>
      <c r="BE1294" s="232">
        <f>IF(N1294="základní",J1294,0)</f>
        <v>0</v>
      </c>
      <c r="BF1294" s="232">
        <f>IF(N1294="snížená",J1294,0)</f>
        <v>0</v>
      </c>
      <c r="BG1294" s="232">
        <f>IF(N1294="zákl. přenesená",J1294,0)</f>
        <v>0</v>
      </c>
      <c r="BH1294" s="232">
        <f>IF(N1294="sníž. přenesená",J1294,0)</f>
        <v>0</v>
      </c>
      <c r="BI1294" s="232">
        <f>IF(N1294="nulová",J1294,0)</f>
        <v>0</v>
      </c>
      <c r="BJ1294" s="18" t="s">
        <v>88</v>
      </c>
      <c r="BK1294" s="232">
        <f>ROUND(I1294*H1294,2)</f>
        <v>0</v>
      </c>
      <c r="BL1294" s="18" t="s">
        <v>202</v>
      </c>
      <c r="BM1294" s="231" t="s">
        <v>1563</v>
      </c>
    </row>
    <row r="1295" s="2" customFormat="1">
      <c r="A1295" s="39"/>
      <c r="B1295" s="40"/>
      <c r="C1295" s="41"/>
      <c r="D1295" s="233" t="s">
        <v>209</v>
      </c>
      <c r="E1295" s="41"/>
      <c r="F1295" s="234" t="s">
        <v>1564</v>
      </c>
      <c r="G1295" s="41"/>
      <c r="H1295" s="41"/>
      <c r="I1295" s="235"/>
      <c r="J1295" s="41"/>
      <c r="K1295" s="41"/>
      <c r="L1295" s="45"/>
      <c r="M1295" s="236"/>
      <c r="N1295" s="237"/>
      <c r="O1295" s="92"/>
      <c r="P1295" s="92"/>
      <c r="Q1295" s="92"/>
      <c r="R1295" s="92"/>
      <c r="S1295" s="92"/>
      <c r="T1295" s="93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T1295" s="18" t="s">
        <v>209</v>
      </c>
      <c r="AU1295" s="18" t="s">
        <v>215</v>
      </c>
    </row>
    <row r="1296" s="2" customFormat="1">
      <c r="A1296" s="39"/>
      <c r="B1296" s="40"/>
      <c r="C1296" s="41"/>
      <c r="D1296" s="251" t="s">
        <v>355</v>
      </c>
      <c r="E1296" s="41"/>
      <c r="F1296" s="252" t="s">
        <v>1565</v>
      </c>
      <c r="G1296" s="41"/>
      <c r="H1296" s="41"/>
      <c r="I1296" s="235"/>
      <c r="J1296" s="41"/>
      <c r="K1296" s="41"/>
      <c r="L1296" s="45"/>
      <c r="M1296" s="236"/>
      <c r="N1296" s="237"/>
      <c r="O1296" s="92"/>
      <c r="P1296" s="92"/>
      <c r="Q1296" s="92"/>
      <c r="R1296" s="92"/>
      <c r="S1296" s="92"/>
      <c r="T1296" s="93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T1296" s="18" t="s">
        <v>355</v>
      </c>
      <c r="AU1296" s="18" t="s">
        <v>215</v>
      </c>
    </row>
    <row r="1297" s="14" customFormat="1">
      <c r="A1297" s="14"/>
      <c r="B1297" s="263"/>
      <c r="C1297" s="264"/>
      <c r="D1297" s="233" t="s">
        <v>357</v>
      </c>
      <c r="E1297" s="265" t="s">
        <v>1</v>
      </c>
      <c r="F1297" s="266" t="s">
        <v>1566</v>
      </c>
      <c r="G1297" s="264"/>
      <c r="H1297" s="267">
        <v>527.39999999999998</v>
      </c>
      <c r="I1297" s="268"/>
      <c r="J1297" s="264"/>
      <c r="K1297" s="264"/>
      <c r="L1297" s="269"/>
      <c r="M1297" s="270"/>
      <c r="N1297" s="271"/>
      <c r="O1297" s="271"/>
      <c r="P1297" s="271"/>
      <c r="Q1297" s="271"/>
      <c r="R1297" s="271"/>
      <c r="S1297" s="271"/>
      <c r="T1297" s="27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3" t="s">
        <v>357</v>
      </c>
      <c r="AU1297" s="273" t="s">
        <v>215</v>
      </c>
      <c r="AV1297" s="14" t="s">
        <v>90</v>
      </c>
      <c r="AW1297" s="14" t="s">
        <v>36</v>
      </c>
      <c r="AX1297" s="14" t="s">
        <v>81</v>
      </c>
      <c r="AY1297" s="273" t="s">
        <v>203</v>
      </c>
    </row>
    <row r="1298" s="14" customFormat="1">
      <c r="A1298" s="14"/>
      <c r="B1298" s="263"/>
      <c r="C1298" s="264"/>
      <c r="D1298" s="233" t="s">
        <v>357</v>
      </c>
      <c r="E1298" s="265" t="s">
        <v>1</v>
      </c>
      <c r="F1298" s="266" t="s">
        <v>1567</v>
      </c>
      <c r="G1298" s="264"/>
      <c r="H1298" s="267">
        <v>194.52000000000001</v>
      </c>
      <c r="I1298" s="268"/>
      <c r="J1298" s="264"/>
      <c r="K1298" s="264"/>
      <c r="L1298" s="269"/>
      <c r="M1298" s="270"/>
      <c r="N1298" s="271"/>
      <c r="O1298" s="271"/>
      <c r="P1298" s="271"/>
      <c r="Q1298" s="271"/>
      <c r="R1298" s="271"/>
      <c r="S1298" s="271"/>
      <c r="T1298" s="27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73" t="s">
        <v>357</v>
      </c>
      <c r="AU1298" s="273" t="s">
        <v>215</v>
      </c>
      <c r="AV1298" s="14" t="s">
        <v>90</v>
      </c>
      <c r="AW1298" s="14" t="s">
        <v>36</v>
      </c>
      <c r="AX1298" s="14" t="s">
        <v>81</v>
      </c>
      <c r="AY1298" s="273" t="s">
        <v>203</v>
      </c>
    </row>
    <row r="1299" s="14" customFormat="1">
      <c r="A1299" s="14"/>
      <c r="B1299" s="263"/>
      <c r="C1299" s="264"/>
      <c r="D1299" s="233" t="s">
        <v>357</v>
      </c>
      <c r="E1299" s="265" t="s">
        <v>1</v>
      </c>
      <c r="F1299" s="266" t="s">
        <v>1568</v>
      </c>
      <c r="G1299" s="264"/>
      <c r="H1299" s="267">
        <v>65.920000000000002</v>
      </c>
      <c r="I1299" s="268"/>
      <c r="J1299" s="264"/>
      <c r="K1299" s="264"/>
      <c r="L1299" s="269"/>
      <c r="M1299" s="270"/>
      <c r="N1299" s="271"/>
      <c r="O1299" s="271"/>
      <c r="P1299" s="271"/>
      <c r="Q1299" s="271"/>
      <c r="R1299" s="271"/>
      <c r="S1299" s="271"/>
      <c r="T1299" s="272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73" t="s">
        <v>357</v>
      </c>
      <c r="AU1299" s="273" t="s">
        <v>215</v>
      </c>
      <c r="AV1299" s="14" t="s">
        <v>90</v>
      </c>
      <c r="AW1299" s="14" t="s">
        <v>36</v>
      </c>
      <c r="AX1299" s="14" t="s">
        <v>81</v>
      </c>
      <c r="AY1299" s="273" t="s">
        <v>203</v>
      </c>
    </row>
    <row r="1300" s="14" customFormat="1">
      <c r="A1300" s="14"/>
      <c r="B1300" s="263"/>
      <c r="C1300" s="264"/>
      <c r="D1300" s="233" t="s">
        <v>357</v>
      </c>
      <c r="E1300" s="265" t="s">
        <v>1</v>
      </c>
      <c r="F1300" s="266" t="s">
        <v>1569</v>
      </c>
      <c r="G1300" s="264"/>
      <c r="H1300" s="267">
        <v>186.96000000000001</v>
      </c>
      <c r="I1300" s="268"/>
      <c r="J1300" s="264"/>
      <c r="K1300" s="264"/>
      <c r="L1300" s="269"/>
      <c r="M1300" s="270"/>
      <c r="N1300" s="271"/>
      <c r="O1300" s="271"/>
      <c r="P1300" s="271"/>
      <c r="Q1300" s="271"/>
      <c r="R1300" s="271"/>
      <c r="S1300" s="271"/>
      <c r="T1300" s="272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73" t="s">
        <v>357</v>
      </c>
      <c r="AU1300" s="273" t="s">
        <v>215</v>
      </c>
      <c r="AV1300" s="14" t="s">
        <v>90</v>
      </c>
      <c r="AW1300" s="14" t="s">
        <v>36</v>
      </c>
      <c r="AX1300" s="14" t="s">
        <v>81</v>
      </c>
      <c r="AY1300" s="273" t="s">
        <v>203</v>
      </c>
    </row>
    <row r="1301" s="16" customFormat="1">
      <c r="A1301" s="16"/>
      <c r="B1301" s="285"/>
      <c r="C1301" s="286"/>
      <c r="D1301" s="233" t="s">
        <v>357</v>
      </c>
      <c r="E1301" s="287" t="s">
        <v>1</v>
      </c>
      <c r="F1301" s="288" t="s">
        <v>366</v>
      </c>
      <c r="G1301" s="286"/>
      <c r="H1301" s="289">
        <v>974.79999999999995</v>
      </c>
      <c r="I1301" s="290"/>
      <c r="J1301" s="286"/>
      <c r="K1301" s="286"/>
      <c r="L1301" s="291"/>
      <c r="M1301" s="292"/>
      <c r="N1301" s="293"/>
      <c r="O1301" s="293"/>
      <c r="P1301" s="293"/>
      <c r="Q1301" s="293"/>
      <c r="R1301" s="293"/>
      <c r="S1301" s="293"/>
      <c r="T1301" s="294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T1301" s="295" t="s">
        <v>357</v>
      </c>
      <c r="AU1301" s="295" t="s">
        <v>215</v>
      </c>
      <c r="AV1301" s="16" t="s">
        <v>202</v>
      </c>
      <c r="AW1301" s="16" t="s">
        <v>36</v>
      </c>
      <c r="AX1301" s="16" t="s">
        <v>88</v>
      </c>
      <c r="AY1301" s="295" t="s">
        <v>203</v>
      </c>
    </row>
    <row r="1302" s="2" customFormat="1" ht="16.5" customHeight="1">
      <c r="A1302" s="39"/>
      <c r="B1302" s="40"/>
      <c r="C1302" s="220" t="s">
        <v>1570</v>
      </c>
      <c r="D1302" s="220" t="s">
        <v>204</v>
      </c>
      <c r="E1302" s="221" t="s">
        <v>1571</v>
      </c>
      <c r="F1302" s="222" t="s">
        <v>1572</v>
      </c>
      <c r="G1302" s="223" t="s">
        <v>290</v>
      </c>
      <c r="H1302" s="224">
        <v>263.33999999999997</v>
      </c>
      <c r="I1302" s="225"/>
      <c r="J1302" s="226">
        <f>ROUND(I1302*H1302,2)</f>
        <v>0</v>
      </c>
      <c r="K1302" s="222" t="s">
        <v>352</v>
      </c>
      <c r="L1302" s="45"/>
      <c r="M1302" s="227" t="s">
        <v>1</v>
      </c>
      <c r="N1302" s="228" t="s">
        <v>46</v>
      </c>
      <c r="O1302" s="92"/>
      <c r="P1302" s="229">
        <f>O1302*H1302</f>
        <v>0</v>
      </c>
      <c r="Q1302" s="229">
        <v>0.00012999999999999999</v>
      </c>
      <c r="R1302" s="229">
        <f>Q1302*H1302</f>
        <v>0.034234199999999992</v>
      </c>
      <c r="S1302" s="229">
        <v>0</v>
      </c>
      <c r="T1302" s="230">
        <f>S1302*H1302</f>
        <v>0</v>
      </c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R1302" s="231" t="s">
        <v>202</v>
      </c>
      <c r="AT1302" s="231" t="s">
        <v>204</v>
      </c>
      <c r="AU1302" s="231" t="s">
        <v>215</v>
      </c>
      <c r="AY1302" s="18" t="s">
        <v>203</v>
      </c>
      <c r="BE1302" s="232">
        <f>IF(N1302="základní",J1302,0)</f>
        <v>0</v>
      </c>
      <c r="BF1302" s="232">
        <f>IF(N1302="snížená",J1302,0)</f>
        <v>0</v>
      </c>
      <c r="BG1302" s="232">
        <f>IF(N1302="zákl. přenesená",J1302,0)</f>
        <v>0</v>
      </c>
      <c r="BH1302" s="232">
        <f>IF(N1302="sníž. přenesená",J1302,0)</f>
        <v>0</v>
      </c>
      <c r="BI1302" s="232">
        <f>IF(N1302="nulová",J1302,0)</f>
        <v>0</v>
      </c>
      <c r="BJ1302" s="18" t="s">
        <v>88</v>
      </c>
      <c r="BK1302" s="232">
        <f>ROUND(I1302*H1302,2)</f>
        <v>0</v>
      </c>
      <c r="BL1302" s="18" t="s">
        <v>202</v>
      </c>
      <c r="BM1302" s="231" t="s">
        <v>1573</v>
      </c>
    </row>
    <row r="1303" s="2" customFormat="1">
      <c r="A1303" s="39"/>
      <c r="B1303" s="40"/>
      <c r="C1303" s="41"/>
      <c r="D1303" s="233" t="s">
        <v>209</v>
      </c>
      <c r="E1303" s="41"/>
      <c r="F1303" s="234" t="s">
        <v>1574</v>
      </c>
      <c r="G1303" s="41"/>
      <c r="H1303" s="41"/>
      <c r="I1303" s="235"/>
      <c r="J1303" s="41"/>
      <c r="K1303" s="41"/>
      <c r="L1303" s="45"/>
      <c r="M1303" s="236"/>
      <c r="N1303" s="237"/>
      <c r="O1303" s="92"/>
      <c r="P1303" s="92"/>
      <c r="Q1303" s="92"/>
      <c r="R1303" s="92"/>
      <c r="S1303" s="92"/>
      <c r="T1303" s="93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T1303" s="18" t="s">
        <v>209</v>
      </c>
      <c r="AU1303" s="18" t="s">
        <v>215</v>
      </c>
    </row>
    <row r="1304" s="2" customFormat="1">
      <c r="A1304" s="39"/>
      <c r="B1304" s="40"/>
      <c r="C1304" s="41"/>
      <c r="D1304" s="251" t="s">
        <v>355</v>
      </c>
      <c r="E1304" s="41"/>
      <c r="F1304" s="252" t="s">
        <v>1575</v>
      </c>
      <c r="G1304" s="41"/>
      <c r="H1304" s="41"/>
      <c r="I1304" s="235"/>
      <c r="J1304" s="41"/>
      <c r="K1304" s="41"/>
      <c r="L1304" s="45"/>
      <c r="M1304" s="236"/>
      <c r="N1304" s="237"/>
      <c r="O1304" s="92"/>
      <c r="P1304" s="92"/>
      <c r="Q1304" s="92"/>
      <c r="R1304" s="92"/>
      <c r="S1304" s="92"/>
      <c r="T1304" s="93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T1304" s="18" t="s">
        <v>355</v>
      </c>
      <c r="AU1304" s="18" t="s">
        <v>215</v>
      </c>
    </row>
    <row r="1305" s="14" customFormat="1">
      <c r="A1305" s="14"/>
      <c r="B1305" s="263"/>
      <c r="C1305" s="264"/>
      <c r="D1305" s="233" t="s">
        <v>357</v>
      </c>
      <c r="E1305" s="265" t="s">
        <v>1</v>
      </c>
      <c r="F1305" s="266" t="s">
        <v>288</v>
      </c>
      <c r="G1305" s="264"/>
      <c r="H1305" s="267">
        <v>87.900000000000006</v>
      </c>
      <c r="I1305" s="268"/>
      <c r="J1305" s="264"/>
      <c r="K1305" s="264"/>
      <c r="L1305" s="269"/>
      <c r="M1305" s="270"/>
      <c r="N1305" s="271"/>
      <c r="O1305" s="271"/>
      <c r="P1305" s="271"/>
      <c r="Q1305" s="271"/>
      <c r="R1305" s="271"/>
      <c r="S1305" s="271"/>
      <c r="T1305" s="272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73" t="s">
        <v>357</v>
      </c>
      <c r="AU1305" s="273" t="s">
        <v>215</v>
      </c>
      <c r="AV1305" s="14" t="s">
        <v>90</v>
      </c>
      <c r="AW1305" s="14" t="s">
        <v>36</v>
      </c>
      <c r="AX1305" s="14" t="s">
        <v>81</v>
      </c>
      <c r="AY1305" s="273" t="s">
        <v>203</v>
      </c>
    </row>
    <row r="1306" s="14" customFormat="1">
      <c r="A1306" s="14"/>
      <c r="B1306" s="263"/>
      <c r="C1306" s="264"/>
      <c r="D1306" s="233" t="s">
        <v>357</v>
      </c>
      <c r="E1306" s="265" t="s">
        <v>1</v>
      </c>
      <c r="F1306" s="266" t="s">
        <v>292</v>
      </c>
      <c r="G1306" s="264"/>
      <c r="H1306" s="267">
        <v>32.420000000000002</v>
      </c>
      <c r="I1306" s="268"/>
      <c r="J1306" s="264"/>
      <c r="K1306" s="264"/>
      <c r="L1306" s="269"/>
      <c r="M1306" s="270"/>
      <c r="N1306" s="271"/>
      <c r="O1306" s="271"/>
      <c r="P1306" s="271"/>
      <c r="Q1306" s="271"/>
      <c r="R1306" s="271"/>
      <c r="S1306" s="271"/>
      <c r="T1306" s="272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3" t="s">
        <v>357</v>
      </c>
      <c r="AU1306" s="273" t="s">
        <v>215</v>
      </c>
      <c r="AV1306" s="14" t="s">
        <v>90</v>
      </c>
      <c r="AW1306" s="14" t="s">
        <v>36</v>
      </c>
      <c r="AX1306" s="14" t="s">
        <v>81</v>
      </c>
      <c r="AY1306" s="273" t="s">
        <v>203</v>
      </c>
    </row>
    <row r="1307" s="14" customFormat="1">
      <c r="A1307" s="14"/>
      <c r="B1307" s="263"/>
      <c r="C1307" s="264"/>
      <c r="D1307" s="233" t="s">
        <v>357</v>
      </c>
      <c r="E1307" s="265" t="s">
        <v>1</v>
      </c>
      <c r="F1307" s="266" t="s">
        <v>295</v>
      </c>
      <c r="G1307" s="264"/>
      <c r="H1307" s="267">
        <v>16.48</v>
      </c>
      <c r="I1307" s="268"/>
      <c r="J1307" s="264"/>
      <c r="K1307" s="264"/>
      <c r="L1307" s="269"/>
      <c r="M1307" s="270"/>
      <c r="N1307" s="271"/>
      <c r="O1307" s="271"/>
      <c r="P1307" s="271"/>
      <c r="Q1307" s="271"/>
      <c r="R1307" s="271"/>
      <c r="S1307" s="271"/>
      <c r="T1307" s="272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73" t="s">
        <v>357</v>
      </c>
      <c r="AU1307" s="273" t="s">
        <v>215</v>
      </c>
      <c r="AV1307" s="14" t="s">
        <v>90</v>
      </c>
      <c r="AW1307" s="14" t="s">
        <v>36</v>
      </c>
      <c r="AX1307" s="14" t="s">
        <v>81</v>
      </c>
      <c r="AY1307" s="273" t="s">
        <v>203</v>
      </c>
    </row>
    <row r="1308" s="14" customFormat="1">
      <c r="A1308" s="14"/>
      <c r="B1308" s="263"/>
      <c r="C1308" s="264"/>
      <c r="D1308" s="233" t="s">
        <v>357</v>
      </c>
      <c r="E1308" s="265" t="s">
        <v>1</v>
      </c>
      <c r="F1308" s="266" t="s">
        <v>298</v>
      </c>
      <c r="G1308" s="264"/>
      <c r="H1308" s="267">
        <v>31.16</v>
      </c>
      <c r="I1308" s="268"/>
      <c r="J1308" s="264"/>
      <c r="K1308" s="264"/>
      <c r="L1308" s="269"/>
      <c r="M1308" s="270"/>
      <c r="N1308" s="271"/>
      <c r="O1308" s="271"/>
      <c r="P1308" s="271"/>
      <c r="Q1308" s="271"/>
      <c r="R1308" s="271"/>
      <c r="S1308" s="271"/>
      <c r="T1308" s="272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73" t="s">
        <v>357</v>
      </c>
      <c r="AU1308" s="273" t="s">
        <v>215</v>
      </c>
      <c r="AV1308" s="14" t="s">
        <v>90</v>
      </c>
      <c r="AW1308" s="14" t="s">
        <v>36</v>
      </c>
      <c r="AX1308" s="14" t="s">
        <v>81</v>
      </c>
      <c r="AY1308" s="273" t="s">
        <v>203</v>
      </c>
    </row>
    <row r="1309" s="14" customFormat="1">
      <c r="A1309" s="14"/>
      <c r="B1309" s="263"/>
      <c r="C1309" s="264"/>
      <c r="D1309" s="233" t="s">
        <v>357</v>
      </c>
      <c r="E1309" s="265" t="s">
        <v>1</v>
      </c>
      <c r="F1309" s="266" t="s">
        <v>301</v>
      </c>
      <c r="G1309" s="264"/>
      <c r="H1309" s="267">
        <v>95.379999999999995</v>
      </c>
      <c r="I1309" s="268"/>
      <c r="J1309" s="264"/>
      <c r="K1309" s="264"/>
      <c r="L1309" s="269"/>
      <c r="M1309" s="270"/>
      <c r="N1309" s="271"/>
      <c r="O1309" s="271"/>
      <c r="P1309" s="271"/>
      <c r="Q1309" s="271"/>
      <c r="R1309" s="271"/>
      <c r="S1309" s="271"/>
      <c r="T1309" s="27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3" t="s">
        <v>357</v>
      </c>
      <c r="AU1309" s="273" t="s">
        <v>215</v>
      </c>
      <c r="AV1309" s="14" t="s">
        <v>90</v>
      </c>
      <c r="AW1309" s="14" t="s">
        <v>36</v>
      </c>
      <c r="AX1309" s="14" t="s">
        <v>81</v>
      </c>
      <c r="AY1309" s="273" t="s">
        <v>203</v>
      </c>
    </row>
    <row r="1310" s="16" customFormat="1">
      <c r="A1310" s="16"/>
      <c r="B1310" s="285"/>
      <c r="C1310" s="286"/>
      <c r="D1310" s="233" t="s">
        <v>357</v>
      </c>
      <c r="E1310" s="287" t="s">
        <v>1</v>
      </c>
      <c r="F1310" s="288" t="s">
        <v>366</v>
      </c>
      <c r="G1310" s="286"/>
      <c r="H1310" s="289">
        <v>263.33999999999997</v>
      </c>
      <c r="I1310" s="290"/>
      <c r="J1310" s="286"/>
      <c r="K1310" s="286"/>
      <c r="L1310" s="291"/>
      <c r="M1310" s="292"/>
      <c r="N1310" s="293"/>
      <c r="O1310" s="293"/>
      <c r="P1310" s="293"/>
      <c r="Q1310" s="293"/>
      <c r="R1310" s="293"/>
      <c r="S1310" s="293"/>
      <c r="T1310" s="294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T1310" s="295" t="s">
        <v>357</v>
      </c>
      <c r="AU1310" s="295" t="s">
        <v>215</v>
      </c>
      <c r="AV1310" s="16" t="s">
        <v>202</v>
      </c>
      <c r="AW1310" s="16" t="s">
        <v>36</v>
      </c>
      <c r="AX1310" s="16" t="s">
        <v>88</v>
      </c>
      <c r="AY1310" s="295" t="s">
        <v>203</v>
      </c>
    </row>
    <row r="1311" s="2" customFormat="1" ht="16.5" customHeight="1">
      <c r="A1311" s="39"/>
      <c r="B1311" s="40"/>
      <c r="C1311" s="220" t="s">
        <v>1576</v>
      </c>
      <c r="D1311" s="220" t="s">
        <v>204</v>
      </c>
      <c r="E1311" s="221" t="s">
        <v>1577</v>
      </c>
      <c r="F1311" s="222" t="s">
        <v>1578</v>
      </c>
      <c r="G1311" s="223" t="s">
        <v>290</v>
      </c>
      <c r="H1311" s="224">
        <v>263.33999999999997</v>
      </c>
      <c r="I1311" s="225"/>
      <c r="J1311" s="226">
        <f>ROUND(I1311*H1311,2)</f>
        <v>0</v>
      </c>
      <c r="K1311" s="222" t="s">
        <v>352</v>
      </c>
      <c r="L1311" s="45"/>
      <c r="M1311" s="227" t="s">
        <v>1</v>
      </c>
      <c r="N1311" s="228" t="s">
        <v>46</v>
      </c>
      <c r="O1311" s="92"/>
      <c r="P1311" s="229">
        <f>O1311*H1311</f>
        <v>0</v>
      </c>
      <c r="Q1311" s="229">
        <v>0.00033</v>
      </c>
      <c r="R1311" s="229">
        <f>Q1311*H1311</f>
        <v>0.086902199999999985</v>
      </c>
      <c r="S1311" s="229">
        <v>0</v>
      </c>
      <c r="T1311" s="230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31" t="s">
        <v>202</v>
      </c>
      <c r="AT1311" s="231" t="s">
        <v>204</v>
      </c>
      <c r="AU1311" s="231" t="s">
        <v>215</v>
      </c>
      <c r="AY1311" s="18" t="s">
        <v>203</v>
      </c>
      <c r="BE1311" s="232">
        <f>IF(N1311="základní",J1311,0)</f>
        <v>0</v>
      </c>
      <c r="BF1311" s="232">
        <f>IF(N1311="snížená",J1311,0)</f>
        <v>0</v>
      </c>
      <c r="BG1311" s="232">
        <f>IF(N1311="zákl. přenesená",J1311,0)</f>
        <v>0</v>
      </c>
      <c r="BH1311" s="232">
        <f>IF(N1311="sníž. přenesená",J1311,0)</f>
        <v>0</v>
      </c>
      <c r="BI1311" s="232">
        <f>IF(N1311="nulová",J1311,0)</f>
        <v>0</v>
      </c>
      <c r="BJ1311" s="18" t="s">
        <v>88</v>
      </c>
      <c r="BK1311" s="232">
        <f>ROUND(I1311*H1311,2)</f>
        <v>0</v>
      </c>
      <c r="BL1311" s="18" t="s">
        <v>202</v>
      </c>
      <c r="BM1311" s="231" t="s">
        <v>1579</v>
      </c>
    </row>
    <row r="1312" s="2" customFormat="1">
      <c r="A1312" s="39"/>
      <c r="B1312" s="40"/>
      <c r="C1312" s="41"/>
      <c r="D1312" s="233" t="s">
        <v>209</v>
      </c>
      <c r="E1312" s="41"/>
      <c r="F1312" s="234" t="s">
        <v>1580</v>
      </c>
      <c r="G1312" s="41"/>
      <c r="H1312" s="41"/>
      <c r="I1312" s="235"/>
      <c r="J1312" s="41"/>
      <c r="K1312" s="41"/>
      <c r="L1312" s="45"/>
      <c r="M1312" s="236"/>
      <c r="N1312" s="237"/>
      <c r="O1312" s="92"/>
      <c r="P1312" s="92"/>
      <c r="Q1312" s="92"/>
      <c r="R1312" s="92"/>
      <c r="S1312" s="92"/>
      <c r="T1312" s="93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T1312" s="18" t="s">
        <v>209</v>
      </c>
      <c r="AU1312" s="18" t="s">
        <v>215</v>
      </c>
    </row>
    <row r="1313" s="2" customFormat="1">
      <c r="A1313" s="39"/>
      <c r="B1313" s="40"/>
      <c r="C1313" s="41"/>
      <c r="D1313" s="251" t="s">
        <v>355</v>
      </c>
      <c r="E1313" s="41"/>
      <c r="F1313" s="252" t="s">
        <v>1581</v>
      </c>
      <c r="G1313" s="41"/>
      <c r="H1313" s="41"/>
      <c r="I1313" s="235"/>
      <c r="J1313" s="41"/>
      <c r="K1313" s="41"/>
      <c r="L1313" s="45"/>
      <c r="M1313" s="236"/>
      <c r="N1313" s="237"/>
      <c r="O1313" s="92"/>
      <c r="P1313" s="92"/>
      <c r="Q1313" s="92"/>
      <c r="R1313" s="92"/>
      <c r="S1313" s="92"/>
      <c r="T1313" s="93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T1313" s="18" t="s">
        <v>355</v>
      </c>
      <c r="AU1313" s="18" t="s">
        <v>215</v>
      </c>
    </row>
    <row r="1314" s="14" customFormat="1">
      <c r="A1314" s="14"/>
      <c r="B1314" s="263"/>
      <c r="C1314" s="264"/>
      <c r="D1314" s="233" t="s">
        <v>357</v>
      </c>
      <c r="E1314" s="265" t="s">
        <v>1</v>
      </c>
      <c r="F1314" s="266" t="s">
        <v>288</v>
      </c>
      <c r="G1314" s="264"/>
      <c r="H1314" s="267">
        <v>87.900000000000006</v>
      </c>
      <c r="I1314" s="268"/>
      <c r="J1314" s="264"/>
      <c r="K1314" s="264"/>
      <c r="L1314" s="269"/>
      <c r="M1314" s="270"/>
      <c r="N1314" s="271"/>
      <c r="O1314" s="271"/>
      <c r="P1314" s="271"/>
      <c r="Q1314" s="271"/>
      <c r="R1314" s="271"/>
      <c r="S1314" s="271"/>
      <c r="T1314" s="27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73" t="s">
        <v>357</v>
      </c>
      <c r="AU1314" s="273" t="s">
        <v>215</v>
      </c>
      <c r="AV1314" s="14" t="s">
        <v>90</v>
      </c>
      <c r="AW1314" s="14" t="s">
        <v>36</v>
      </c>
      <c r="AX1314" s="14" t="s">
        <v>81</v>
      </c>
      <c r="AY1314" s="273" t="s">
        <v>203</v>
      </c>
    </row>
    <row r="1315" s="14" customFormat="1">
      <c r="A1315" s="14"/>
      <c r="B1315" s="263"/>
      <c r="C1315" s="264"/>
      <c r="D1315" s="233" t="s">
        <v>357</v>
      </c>
      <c r="E1315" s="265" t="s">
        <v>1</v>
      </c>
      <c r="F1315" s="266" t="s">
        <v>292</v>
      </c>
      <c r="G1315" s="264"/>
      <c r="H1315" s="267">
        <v>32.420000000000002</v>
      </c>
      <c r="I1315" s="268"/>
      <c r="J1315" s="264"/>
      <c r="K1315" s="264"/>
      <c r="L1315" s="269"/>
      <c r="M1315" s="270"/>
      <c r="N1315" s="271"/>
      <c r="O1315" s="271"/>
      <c r="P1315" s="271"/>
      <c r="Q1315" s="271"/>
      <c r="R1315" s="271"/>
      <c r="S1315" s="271"/>
      <c r="T1315" s="272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73" t="s">
        <v>357</v>
      </c>
      <c r="AU1315" s="273" t="s">
        <v>215</v>
      </c>
      <c r="AV1315" s="14" t="s">
        <v>90</v>
      </c>
      <c r="AW1315" s="14" t="s">
        <v>36</v>
      </c>
      <c r="AX1315" s="14" t="s">
        <v>81</v>
      </c>
      <c r="AY1315" s="273" t="s">
        <v>203</v>
      </c>
    </row>
    <row r="1316" s="14" customFormat="1">
      <c r="A1316" s="14"/>
      <c r="B1316" s="263"/>
      <c r="C1316" s="264"/>
      <c r="D1316" s="233" t="s">
        <v>357</v>
      </c>
      <c r="E1316" s="265" t="s">
        <v>1</v>
      </c>
      <c r="F1316" s="266" t="s">
        <v>295</v>
      </c>
      <c r="G1316" s="264"/>
      <c r="H1316" s="267">
        <v>16.48</v>
      </c>
      <c r="I1316" s="268"/>
      <c r="J1316" s="264"/>
      <c r="K1316" s="264"/>
      <c r="L1316" s="269"/>
      <c r="M1316" s="270"/>
      <c r="N1316" s="271"/>
      <c r="O1316" s="271"/>
      <c r="P1316" s="271"/>
      <c r="Q1316" s="271"/>
      <c r="R1316" s="271"/>
      <c r="S1316" s="271"/>
      <c r="T1316" s="272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73" t="s">
        <v>357</v>
      </c>
      <c r="AU1316" s="273" t="s">
        <v>215</v>
      </c>
      <c r="AV1316" s="14" t="s">
        <v>90</v>
      </c>
      <c r="AW1316" s="14" t="s">
        <v>36</v>
      </c>
      <c r="AX1316" s="14" t="s">
        <v>81</v>
      </c>
      <c r="AY1316" s="273" t="s">
        <v>203</v>
      </c>
    </row>
    <row r="1317" s="14" customFormat="1">
      <c r="A1317" s="14"/>
      <c r="B1317" s="263"/>
      <c r="C1317" s="264"/>
      <c r="D1317" s="233" t="s">
        <v>357</v>
      </c>
      <c r="E1317" s="265" t="s">
        <v>1</v>
      </c>
      <c r="F1317" s="266" t="s">
        <v>298</v>
      </c>
      <c r="G1317" s="264"/>
      <c r="H1317" s="267">
        <v>31.16</v>
      </c>
      <c r="I1317" s="268"/>
      <c r="J1317" s="264"/>
      <c r="K1317" s="264"/>
      <c r="L1317" s="269"/>
      <c r="M1317" s="270"/>
      <c r="N1317" s="271"/>
      <c r="O1317" s="271"/>
      <c r="P1317" s="271"/>
      <c r="Q1317" s="271"/>
      <c r="R1317" s="271"/>
      <c r="S1317" s="271"/>
      <c r="T1317" s="27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73" t="s">
        <v>357</v>
      </c>
      <c r="AU1317" s="273" t="s">
        <v>215</v>
      </c>
      <c r="AV1317" s="14" t="s">
        <v>90</v>
      </c>
      <c r="AW1317" s="14" t="s">
        <v>36</v>
      </c>
      <c r="AX1317" s="14" t="s">
        <v>81</v>
      </c>
      <c r="AY1317" s="273" t="s">
        <v>203</v>
      </c>
    </row>
    <row r="1318" s="14" customFormat="1">
      <c r="A1318" s="14"/>
      <c r="B1318" s="263"/>
      <c r="C1318" s="264"/>
      <c r="D1318" s="233" t="s">
        <v>357</v>
      </c>
      <c r="E1318" s="265" t="s">
        <v>1</v>
      </c>
      <c r="F1318" s="266" t="s">
        <v>301</v>
      </c>
      <c r="G1318" s="264"/>
      <c r="H1318" s="267">
        <v>95.379999999999995</v>
      </c>
      <c r="I1318" s="268"/>
      <c r="J1318" s="264"/>
      <c r="K1318" s="264"/>
      <c r="L1318" s="269"/>
      <c r="M1318" s="270"/>
      <c r="N1318" s="271"/>
      <c r="O1318" s="271"/>
      <c r="P1318" s="271"/>
      <c r="Q1318" s="271"/>
      <c r="R1318" s="271"/>
      <c r="S1318" s="271"/>
      <c r="T1318" s="27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73" t="s">
        <v>357</v>
      </c>
      <c r="AU1318" s="273" t="s">
        <v>215</v>
      </c>
      <c r="AV1318" s="14" t="s">
        <v>90</v>
      </c>
      <c r="AW1318" s="14" t="s">
        <v>36</v>
      </c>
      <c r="AX1318" s="14" t="s">
        <v>81</v>
      </c>
      <c r="AY1318" s="273" t="s">
        <v>203</v>
      </c>
    </row>
    <row r="1319" s="16" customFormat="1">
      <c r="A1319" s="16"/>
      <c r="B1319" s="285"/>
      <c r="C1319" s="286"/>
      <c r="D1319" s="233" t="s">
        <v>357</v>
      </c>
      <c r="E1319" s="287" t="s">
        <v>1</v>
      </c>
      <c r="F1319" s="288" t="s">
        <v>366</v>
      </c>
      <c r="G1319" s="286"/>
      <c r="H1319" s="289">
        <v>263.33999999999997</v>
      </c>
      <c r="I1319" s="290"/>
      <c r="J1319" s="286"/>
      <c r="K1319" s="286"/>
      <c r="L1319" s="291"/>
      <c r="M1319" s="292"/>
      <c r="N1319" s="293"/>
      <c r="O1319" s="293"/>
      <c r="P1319" s="293"/>
      <c r="Q1319" s="293"/>
      <c r="R1319" s="293"/>
      <c r="S1319" s="293"/>
      <c r="T1319" s="294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T1319" s="295" t="s">
        <v>357</v>
      </c>
      <c r="AU1319" s="295" t="s">
        <v>215</v>
      </c>
      <c r="AV1319" s="16" t="s">
        <v>202</v>
      </c>
      <c r="AW1319" s="16" t="s">
        <v>36</v>
      </c>
      <c r="AX1319" s="16" t="s">
        <v>88</v>
      </c>
      <c r="AY1319" s="295" t="s">
        <v>203</v>
      </c>
    </row>
    <row r="1320" s="2" customFormat="1" ht="24.15" customHeight="1">
      <c r="A1320" s="39"/>
      <c r="B1320" s="40"/>
      <c r="C1320" s="220" t="s">
        <v>1582</v>
      </c>
      <c r="D1320" s="220" t="s">
        <v>204</v>
      </c>
      <c r="E1320" s="221" t="s">
        <v>1583</v>
      </c>
      <c r="F1320" s="222" t="s">
        <v>1584</v>
      </c>
      <c r="G1320" s="223" t="s">
        <v>290</v>
      </c>
      <c r="H1320" s="224">
        <v>167.96000000000001</v>
      </c>
      <c r="I1320" s="225"/>
      <c r="J1320" s="226">
        <f>ROUND(I1320*H1320,2)</f>
        <v>0</v>
      </c>
      <c r="K1320" s="222" t="s">
        <v>352</v>
      </c>
      <c r="L1320" s="45"/>
      <c r="M1320" s="227" t="s">
        <v>1</v>
      </c>
      <c r="N1320" s="228" t="s">
        <v>46</v>
      </c>
      <c r="O1320" s="92"/>
      <c r="P1320" s="229">
        <f>O1320*H1320</f>
        <v>0</v>
      </c>
      <c r="Q1320" s="229">
        <v>0</v>
      </c>
      <c r="R1320" s="229">
        <f>Q1320*H1320</f>
        <v>0</v>
      </c>
      <c r="S1320" s="229">
        <v>0</v>
      </c>
      <c r="T1320" s="230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31" t="s">
        <v>202</v>
      </c>
      <c r="AT1320" s="231" t="s">
        <v>204</v>
      </c>
      <c r="AU1320" s="231" t="s">
        <v>215</v>
      </c>
      <c r="AY1320" s="18" t="s">
        <v>203</v>
      </c>
      <c r="BE1320" s="232">
        <f>IF(N1320="základní",J1320,0)</f>
        <v>0</v>
      </c>
      <c r="BF1320" s="232">
        <f>IF(N1320="snížená",J1320,0)</f>
        <v>0</v>
      </c>
      <c r="BG1320" s="232">
        <f>IF(N1320="zákl. přenesená",J1320,0)</f>
        <v>0</v>
      </c>
      <c r="BH1320" s="232">
        <f>IF(N1320="sníž. přenesená",J1320,0)</f>
        <v>0</v>
      </c>
      <c r="BI1320" s="232">
        <f>IF(N1320="nulová",J1320,0)</f>
        <v>0</v>
      </c>
      <c r="BJ1320" s="18" t="s">
        <v>88</v>
      </c>
      <c r="BK1320" s="232">
        <f>ROUND(I1320*H1320,2)</f>
        <v>0</v>
      </c>
      <c r="BL1320" s="18" t="s">
        <v>202</v>
      </c>
      <c r="BM1320" s="231" t="s">
        <v>1585</v>
      </c>
    </row>
    <row r="1321" s="2" customFormat="1">
      <c r="A1321" s="39"/>
      <c r="B1321" s="40"/>
      <c r="C1321" s="41"/>
      <c r="D1321" s="233" t="s">
        <v>209</v>
      </c>
      <c r="E1321" s="41"/>
      <c r="F1321" s="234" t="s">
        <v>1586</v>
      </c>
      <c r="G1321" s="41"/>
      <c r="H1321" s="41"/>
      <c r="I1321" s="235"/>
      <c r="J1321" s="41"/>
      <c r="K1321" s="41"/>
      <c r="L1321" s="45"/>
      <c r="M1321" s="236"/>
      <c r="N1321" s="237"/>
      <c r="O1321" s="92"/>
      <c r="P1321" s="92"/>
      <c r="Q1321" s="92"/>
      <c r="R1321" s="92"/>
      <c r="S1321" s="92"/>
      <c r="T1321" s="93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T1321" s="18" t="s">
        <v>209</v>
      </c>
      <c r="AU1321" s="18" t="s">
        <v>215</v>
      </c>
    </row>
    <row r="1322" s="2" customFormat="1">
      <c r="A1322" s="39"/>
      <c r="B1322" s="40"/>
      <c r="C1322" s="41"/>
      <c r="D1322" s="251" t="s">
        <v>355</v>
      </c>
      <c r="E1322" s="41"/>
      <c r="F1322" s="252" t="s">
        <v>1587</v>
      </c>
      <c r="G1322" s="41"/>
      <c r="H1322" s="41"/>
      <c r="I1322" s="235"/>
      <c r="J1322" s="41"/>
      <c r="K1322" s="41"/>
      <c r="L1322" s="45"/>
      <c r="M1322" s="236"/>
      <c r="N1322" s="237"/>
      <c r="O1322" s="92"/>
      <c r="P1322" s="92"/>
      <c r="Q1322" s="92"/>
      <c r="R1322" s="92"/>
      <c r="S1322" s="92"/>
      <c r="T1322" s="93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T1322" s="18" t="s">
        <v>355</v>
      </c>
      <c r="AU1322" s="18" t="s">
        <v>215</v>
      </c>
    </row>
    <row r="1323" s="2" customFormat="1" ht="16.5" customHeight="1">
      <c r="A1323" s="39"/>
      <c r="B1323" s="40"/>
      <c r="C1323" s="220" t="s">
        <v>1588</v>
      </c>
      <c r="D1323" s="220" t="s">
        <v>204</v>
      </c>
      <c r="E1323" s="221" t="s">
        <v>1589</v>
      </c>
      <c r="F1323" s="222" t="s">
        <v>1590</v>
      </c>
      <c r="G1323" s="223" t="s">
        <v>290</v>
      </c>
      <c r="H1323" s="224">
        <v>167.96000000000001</v>
      </c>
      <c r="I1323" s="225"/>
      <c r="J1323" s="226">
        <f>ROUND(I1323*H1323,2)</f>
        <v>0</v>
      </c>
      <c r="K1323" s="222" t="s">
        <v>352</v>
      </c>
      <c r="L1323" s="45"/>
      <c r="M1323" s="227" t="s">
        <v>1</v>
      </c>
      <c r="N1323" s="228" t="s">
        <v>46</v>
      </c>
      <c r="O1323" s="92"/>
      <c r="P1323" s="229">
        <f>O1323*H1323</f>
        <v>0</v>
      </c>
      <c r="Q1323" s="229">
        <v>0.00022000000000000001</v>
      </c>
      <c r="R1323" s="229">
        <f>Q1323*H1323</f>
        <v>0.036951200000000003</v>
      </c>
      <c r="S1323" s="229">
        <v>0</v>
      </c>
      <c r="T1323" s="230">
        <f>S1323*H1323</f>
        <v>0</v>
      </c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R1323" s="231" t="s">
        <v>202</v>
      </c>
      <c r="AT1323" s="231" t="s">
        <v>204</v>
      </c>
      <c r="AU1323" s="231" t="s">
        <v>215</v>
      </c>
      <c r="AY1323" s="18" t="s">
        <v>203</v>
      </c>
      <c r="BE1323" s="232">
        <f>IF(N1323="základní",J1323,0)</f>
        <v>0</v>
      </c>
      <c r="BF1323" s="232">
        <f>IF(N1323="snížená",J1323,0)</f>
        <v>0</v>
      </c>
      <c r="BG1323" s="232">
        <f>IF(N1323="zákl. přenesená",J1323,0)</f>
        <v>0</v>
      </c>
      <c r="BH1323" s="232">
        <f>IF(N1323="sníž. přenesená",J1323,0)</f>
        <v>0</v>
      </c>
      <c r="BI1323" s="232">
        <f>IF(N1323="nulová",J1323,0)</f>
        <v>0</v>
      </c>
      <c r="BJ1323" s="18" t="s">
        <v>88</v>
      </c>
      <c r="BK1323" s="232">
        <f>ROUND(I1323*H1323,2)</f>
        <v>0</v>
      </c>
      <c r="BL1323" s="18" t="s">
        <v>202</v>
      </c>
      <c r="BM1323" s="231" t="s">
        <v>1591</v>
      </c>
    </row>
    <row r="1324" s="2" customFormat="1">
      <c r="A1324" s="39"/>
      <c r="B1324" s="40"/>
      <c r="C1324" s="41"/>
      <c r="D1324" s="233" t="s">
        <v>209</v>
      </c>
      <c r="E1324" s="41"/>
      <c r="F1324" s="234" t="s">
        <v>1592</v>
      </c>
      <c r="G1324" s="41"/>
      <c r="H1324" s="41"/>
      <c r="I1324" s="235"/>
      <c r="J1324" s="41"/>
      <c r="K1324" s="41"/>
      <c r="L1324" s="45"/>
      <c r="M1324" s="236"/>
      <c r="N1324" s="237"/>
      <c r="O1324" s="92"/>
      <c r="P1324" s="92"/>
      <c r="Q1324" s="92"/>
      <c r="R1324" s="92"/>
      <c r="S1324" s="92"/>
      <c r="T1324" s="93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T1324" s="18" t="s">
        <v>209</v>
      </c>
      <c r="AU1324" s="18" t="s">
        <v>215</v>
      </c>
    </row>
    <row r="1325" s="2" customFormat="1">
      <c r="A1325" s="39"/>
      <c r="B1325" s="40"/>
      <c r="C1325" s="41"/>
      <c r="D1325" s="251" t="s">
        <v>355</v>
      </c>
      <c r="E1325" s="41"/>
      <c r="F1325" s="252" t="s">
        <v>1593</v>
      </c>
      <c r="G1325" s="41"/>
      <c r="H1325" s="41"/>
      <c r="I1325" s="235"/>
      <c r="J1325" s="41"/>
      <c r="K1325" s="41"/>
      <c r="L1325" s="45"/>
      <c r="M1325" s="236"/>
      <c r="N1325" s="237"/>
      <c r="O1325" s="92"/>
      <c r="P1325" s="92"/>
      <c r="Q1325" s="92"/>
      <c r="R1325" s="92"/>
      <c r="S1325" s="92"/>
      <c r="T1325" s="93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T1325" s="18" t="s">
        <v>355</v>
      </c>
      <c r="AU1325" s="18" t="s">
        <v>215</v>
      </c>
    </row>
    <row r="1326" s="2" customFormat="1" ht="33" customHeight="1">
      <c r="A1326" s="39"/>
      <c r="B1326" s="40"/>
      <c r="C1326" s="220" t="s">
        <v>1594</v>
      </c>
      <c r="D1326" s="220" t="s">
        <v>204</v>
      </c>
      <c r="E1326" s="221" t="s">
        <v>1595</v>
      </c>
      <c r="F1326" s="222" t="s">
        <v>1596</v>
      </c>
      <c r="G1326" s="223" t="s">
        <v>415</v>
      </c>
      <c r="H1326" s="224">
        <v>384.98000000000002</v>
      </c>
      <c r="I1326" s="225"/>
      <c r="J1326" s="226">
        <f>ROUND(I1326*H1326,2)</f>
        <v>0</v>
      </c>
      <c r="K1326" s="222" t="s">
        <v>352</v>
      </c>
      <c r="L1326" s="45"/>
      <c r="M1326" s="227" t="s">
        <v>1</v>
      </c>
      <c r="N1326" s="228" t="s">
        <v>46</v>
      </c>
      <c r="O1326" s="92"/>
      <c r="P1326" s="229">
        <f>O1326*H1326</f>
        <v>0</v>
      </c>
      <c r="Q1326" s="229">
        <v>2.0000000000000002E-05</v>
      </c>
      <c r="R1326" s="229">
        <f>Q1326*H1326</f>
        <v>0.0076996000000000009</v>
      </c>
      <c r="S1326" s="229">
        <v>0</v>
      </c>
      <c r="T1326" s="230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31" t="s">
        <v>202</v>
      </c>
      <c r="AT1326" s="231" t="s">
        <v>204</v>
      </c>
      <c r="AU1326" s="231" t="s">
        <v>215</v>
      </c>
      <c r="AY1326" s="18" t="s">
        <v>203</v>
      </c>
      <c r="BE1326" s="232">
        <f>IF(N1326="základní",J1326,0)</f>
        <v>0</v>
      </c>
      <c r="BF1326" s="232">
        <f>IF(N1326="snížená",J1326,0)</f>
        <v>0</v>
      </c>
      <c r="BG1326" s="232">
        <f>IF(N1326="zákl. přenesená",J1326,0)</f>
        <v>0</v>
      </c>
      <c r="BH1326" s="232">
        <f>IF(N1326="sníž. přenesená",J1326,0)</f>
        <v>0</v>
      </c>
      <c r="BI1326" s="232">
        <f>IF(N1326="nulová",J1326,0)</f>
        <v>0</v>
      </c>
      <c r="BJ1326" s="18" t="s">
        <v>88</v>
      </c>
      <c r="BK1326" s="232">
        <f>ROUND(I1326*H1326,2)</f>
        <v>0</v>
      </c>
      <c r="BL1326" s="18" t="s">
        <v>202</v>
      </c>
      <c r="BM1326" s="231" t="s">
        <v>1597</v>
      </c>
    </row>
    <row r="1327" s="2" customFormat="1">
      <c r="A1327" s="39"/>
      <c r="B1327" s="40"/>
      <c r="C1327" s="41"/>
      <c r="D1327" s="233" t="s">
        <v>209</v>
      </c>
      <c r="E1327" s="41"/>
      <c r="F1327" s="234" t="s">
        <v>1598</v>
      </c>
      <c r="G1327" s="41"/>
      <c r="H1327" s="41"/>
      <c r="I1327" s="235"/>
      <c r="J1327" s="41"/>
      <c r="K1327" s="41"/>
      <c r="L1327" s="45"/>
      <c r="M1327" s="236"/>
      <c r="N1327" s="237"/>
      <c r="O1327" s="92"/>
      <c r="P1327" s="92"/>
      <c r="Q1327" s="92"/>
      <c r="R1327" s="92"/>
      <c r="S1327" s="92"/>
      <c r="T1327" s="93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T1327" s="18" t="s">
        <v>209</v>
      </c>
      <c r="AU1327" s="18" t="s">
        <v>215</v>
      </c>
    </row>
    <row r="1328" s="2" customFormat="1">
      <c r="A1328" s="39"/>
      <c r="B1328" s="40"/>
      <c r="C1328" s="41"/>
      <c r="D1328" s="251" t="s">
        <v>355</v>
      </c>
      <c r="E1328" s="41"/>
      <c r="F1328" s="252" t="s">
        <v>1599</v>
      </c>
      <c r="G1328" s="41"/>
      <c r="H1328" s="41"/>
      <c r="I1328" s="235"/>
      <c r="J1328" s="41"/>
      <c r="K1328" s="41"/>
      <c r="L1328" s="45"/>
      <c r="M1328" s="236"/>
      <c r="N1328" s="237"/>
      <c r="O1328" s="92"/>
      <c r="P1328" s="92"/>
      <c r="Q1328" s="92"/>
      <c r="R1328" s="92"/>
      <c r="S1328" s="92"/>
      <c r="T1328" s="93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T1328" s="18" t="s">
        <v>355</v>
      </c>
      <c r="AU1328" s="18" t="s">
        <v>215</v>
      </c>
    </row>
    <row r="1329" s="13" customFormat="1">
      <c r="A1329" s="13"/>
      <c r="B1329" s="253"/>
      <c r="C1329" s="254"/>
      <c r="D1329" s="233" t="s">
        <v>357</v>
      </c>
      <c r="E1329" s="255" t="s">
        <v>1</v>
      </c>
      <c r="F1329" s="256" t="s">
        <v>733</v>
      </c>
      <c r="G1329" s="254"/>
      <c r="H1329" s="255" t="s">
        <v>1</v>
      </c>
      <c r="I1329" s="257"/>
      <c r="J1329" s="254"/>
      <c r="K1329" s="254"/>
      <c r="L1329" s="258"/>
      <c r="M1329" s="259"/>
      <c r="N1329" s="260"/>
      <c r="O1329" s="260"/>
      <c r="P1329" s="260"/>
      <c r="Q1329" s="260"/>
      <c r="R1329" s="260"/>
      <c r="S1329" s="260"/>
      <c r="T1329" s="26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2" t="s">
        <v>357</v>
      </c>
      <c r="AU1329" s="262" t="s">
        <v>215</v>
      </c>
      <c r="AV1329" s="13" t="s">
        <v>88</v>
      </c>
      <c r="AW1329" s="13" t="s">
        <v>36</v>
      </c>
      <c r="AX1329" s="13" t="s">
        <v>81</v>
      </c>
      <c r="AY1329" s="262" t="s">
        <v>203</v>
      </c>
    </row>
    <row r="1330" s="13" customFormat="1">
      <c r="A1330" s="13"/>
      <c r="B1330" s="253"/>
      <c r="C1330" s="254"/>
      <c r="D1330" s="233" t="s">
        <v>357</v>
      </c>
      <c r="E1330" s="255" t="s">
        <v>1</v>
      </c>
      <c r="F1330" s="256" t="s">
        <v>1233</v>
      </c>
      <c r="G1330" s="254"/>
      <c r="H1330" s="255" t="s">
        <v>1</v>
      </c>
      <c r="I1330" s="257"/>
      <c r="J1330" s="254"/>
      <c r="K1330" s="254"/>
      <c r="L1330" s="258"/>
      <c r="M1330" s="259"/>
      <c r="N1330" s="260"/>
      <c r="O1330" s="260"/>
      <c r="P1330" s="260"/>
      <c r="Q1330" s="260"/>
      <c r="R1330" s="260"/>
      <c r="S1330" s="260"/>
      <c r="T1330" s="261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2" t="s">
        <v>357</v>
      </c>
      <c r="AU1330" s="262" t="s">
        <v>215</v>
      </c>
      <c r="AV1330" s="13" t="s">
        <v>88</v>
      </c>
      <c r="AW1330" s="13" t="s">
        <v>36</v>
      </c>
      <c r="AX1330" s="13" t="s">
        <v>81</v>
      </c>
      <c r="AY1330" s="262" t="s">
        <v>203</v>
      </c>
    </row>
    <row r="1331" s="14" customFormat="1">
      <c r="A1331" s="14"/>
      <c r="B1331" s="263"/>
      <c r="C1331" s="264"/>
      <c r="D1331" s="233" t="s">
        <v>357</v>
      </c>
      <c r="E1331" s="265" t="s">
        <v>1</v>
      </c>
      <c r="F1331" s="266" t="s">
        <v>1600</v>
      </c>
      <c r="G1331" s="264"/>
      <c r="H1331" s="267">
        <v>51.600000000000001</v>
      </c>
      <c r="I1331" s="268"/>
      <c r="J1331" s="264"/>
      <c r="K1331" s="264"/>
      <c r="L1331" s="269"/>
      <c r="M1331" s="270"/>
      <c r="N1331" s="271"/>
      <c r="O1331" s="271"/>
      <c r="P1331" s="271"/>
      <c r="Q1331" s="271"/>
      <c r="R1331" s="271"/>
      <c r="S1331" s="271"/>
      <c r="T1331" s="27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73" t="s">
        <v>357</v>
      </c>
      <c r="AU1331" s="273" t="s">
        <v>215</v>
      </c>
      <c r="AV1331" s="14" t="s">
        <v>90</v>
      </c>
      <c r="AW1331" s="14" t="s">
        <v>36</v>
      </c>
      <c r="AX1331" s="14" t="s">
        <v>81</v>
      </c>
      <c r="AY1331" s="273" t="s">
        <v>203</v>
      </c>
    </row>
    <row r="1332" s="13" customFormat="1">
      <c r="A1332" s="13"/>
      <c r="B1332" s="253"/>
      <c r="C1332" s="254"/>
      <c r="D1332" s="233" t="s">
        <v>357</v>
      </c>
      <c r="E1332" s="255" t="s">
        <v>1</v>
      </c>
      <c r="F1332" s="256" t="s">
        <v>1242</v>
      </c>
      <c r="G1332" s="254"/>
      <c r="H1332" s="255" t="s">
        <v>1</v>
      </c>
      <c r="I1332" s="257"/>
      <c r="J1332" s="254"/>
      <c r="K1332" s="254"/>
      <c r="L1332" s="258"/>
      <c r="M1332" s="259"/>
      <c r="N1332" s="260"/>
      <c r="O1332" s="260"/>
      <c r="P1332" s="260"/>
      <c r="Q1332" s="260"/>
      <c r="R1332" s="260"/>
      <c r="S1332" s="260"/>
      <c r="T1332" s="26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2" t="s">
        <v>357</v>
      </c>
      <c r="AU1332" s="262" t="s">
        <v>215</v>
      </c>
      <c r="AV1332" s="13" t="s">
        <v>88</v>
      </c>
      <c r="AW1332" s="13" t="s">
        <v>36</v>
      </c>
      <c r="AX1332" s="13" t="s">
        <v>81</v>
      </c>
      <c r="AY1332" s="262" t="s">
        <v>203</v>
      </c>
    </row>
    <row r="1333" s="14" customFormat="1">
      <c r="A1333" s="14"/>
      <c r="B1333" s="263"/>
      <c r="C1333" s="264"/>
      <c r="D1333" s="233" t="s">
        <v>357</v>
      </c>
      <c r="E1333" s="265" t="s">
        <v>1</v>
      </c>
      <c r="F1333" s="266" t="s">
        <v>1601</v>
      </c>
      <c r="G1333" s="264"/>
      <c r="H1333" s="267">
        <v>57.299999999999997</v>
      </c>
      <c r="I1333" s="268"/>
      <c r="J1333" s="264"/>
      <c r="K1333" s="264"/>
      <c r="L1333" s="269"/>
      <c r="M1333" s="270"/>
      <c r="N1333" s="271"/>
      <c r="O1333" s="271"/>
      <c r="P1333" s="271"/>
      <c r="Q1333" s="271"/>
      <c r="R1333" s="271"/>
      <c r="S1333" s="271"/>
      <c r="T1333" s="272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73" t="s">
        <v>357</v>
      </c>
      <c r="AU1333" s="273" t="s">
        <v>215</v>
      </c>
      <c r="AV1333" s="14" t="s">
        <v>90</v>
      </c>
      <c r="AW1333" s="14" t="s">
        <v>36</v>
      </c>
      <c r="AX1333" s="14" t="s">
        <v>81</v>
      </c>
      <c r="AY1333" s="273" t="s">
        <v>203</v>
      </c>
    </row>
    <row r="1334" s="13" customFormat="1">
      <c r="A1334" s="13"/>
      <c r="B1334" s="253"/>
      <c r="C1334" s="254"/>
      <c r="D1334" s="233" t="s">
        <v>357</v>
      </c>
      <c r="E1334" s="255" t="s">
        <v>1</v>
      </c>
      <c r="F1334" s="256" t="s">
        <v>1245</v>
      </c>
      <c r="G1334" s="254"/>
      <c r="H1334" s="255" t="s">
        <v>1</v>
      </c>
      <c r="I1334" s="257"/>
      <c r="J1334" s="254"/>
      <c r="K1334" s="254"/>
      <c r="L1334" s="258"/>
      <c r="M1334" s="259"/>
      <c r="N1334" s="260"/>
      <c r="O1334" s="260"/>
      <c r="P1334" s="260"/>
      <c r="Q1334" s="260"/>
      <c r="R1334" s="260"/>
      <c r="S1334" s="260"/>
      <c r="T1334" s="26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2" t="s">
        <v>357</v>
      </c>
      <c r="AU1334" s="262" t="s">
        <v>215</v>
      </c>
      <c r="AV1334" s="13" t="s">
        <v>88</v>
      </c>
      <c r="AW1334" s="13" t="s">
        <v>36</v>
      </c>
      <c r="AX1334" s="13" t="s">
        <v>81</v>
      </c>
      <c r="AY1334" s="262" t="s">
        <v>203</v>
      </c>
    </row>
    <row r="1335" s="14" customFormat="1">
      <c r="A1335" s="14"/>
      <c r="B1335" s="263"/>
      <c r="C1335" s="264"/>
      <c r="D1335" s="233" t="s">
        <v>357</v>
      </c>
      <c r="E1335" s="265" t="s">
        <v>1</v>
      </c>
      <c r="F1335" s="266" t="s">
        <v>1602</v>
      </c>
      <c r="G1335" s="264"/>
      <c r="H1335" s="267">
        <v>17.199999999999999</v>
      </c>
      <c r="I1335" s="268"/>
      <c r="J1335" s="264"/>
      <c r="K1335" s="264"/>
      <c r="L1335" s="269"/>
      <c r="M1335" s="270"/>
      <c r="N1335" s="271"/>
      <c r="O1335" s="271"/>
      <c r="P1335" s="271"/>
      <c r="Q1335" s="271"/>
      <c r="R1335" s="271"/>
      <c r="S1335" s="271"/>
      <c r="T1335" s="27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73" t="s">
        <v>357</v>
      </c>
      <c r="AU1335" s="273" t="s">
        <v>215</v>
      </c>
      <c r="AV1335" s="14" t="s">
        <v>90</v>
      </c>
      <c r="AW1335" s="14" t="s">
        <v>36</v>
      </c>
      <c r="AX1335" s="14" t="s">
        <v>81</v>
      </c>
      <c r="AY1335" s="273" t="s">
        <v>203</v>
      </c>
    </row>
    <row r="1336" s="13" customFormat="1">
      <c r="A1336" s="13"/>
      <c r="B1336" s="253"/>
      <c r="C1336" s="254"/>
      <c r="D1336" s="233" t="s">
        <v>357</v>
      </c>
      <c r="E1336" s="255" t="s">
        <v>1</v>
      </c>
      <c r="F1336" s="256" t="s">
        <v>1250</v>
      </c>
      <c r="G1336" s="254"/>
      <c r="H1336" s="255" t="s">
        <v>1</v>
      </c>
      <c r="I1336" s="257"/>
      <c r="J1336" s="254"/>
      <c r="K1336" s="254"/>
      <c r="L1336" s="258"/>
      <c r="M1336" s="259"/>
      <c r="N1336" s="260"/>
      <c r="O1336" s="260"/>
      <c r="P1336" s="260"/>
      <c r="Q1336" s="260"/>
      <c r="R1336" s="260"/>
      <c r="S1336" s="260"/>
      <c r="T1336" s="26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2" t="s">
        <v>357</v>
      </c>
      <c r="AU1336" s="262" t="s">
        <v>215</v>
      </c>
      <c r="AV1336" s="13" t="s">
        <v>88</v>
      </c>
      <c r="AW1336" s="13" t="s">
        <v>36</v>
      </c>
      <c r="AX1336" s="13" t="s">
        <v>81</v>
      </c>
      <c r="AY1336" s="262" t="s">
        <v>203</v>
      </c>
    </row>
    <row r="1337" s="14" customFormat="1">
      <c r="A1337" s="14"/>
      <c r="B1337" s="263"/>
      <c r="C1337" s="264"/>
      <c r="D1337" s="233" t="s">
        <v>357</v>
      </c>
      <c r="E1337" s="265" t="s">
        <v>1</v>
      </c>
      <c r="F1337" s="266" t="s">
        <v>1603</v>
      </c>
      <c r="G1337" s="264"/>
      <c r="H1337" s="267">
        <v>11.800000000000001</v>
      </c>
      <c r="I1337" s="268"/>
      <c r="J1337" s="264"/>
      <c r="K1337" s="264"/>
      <c r="L1337" s="269"/>
      <c r="M1337" s="270"/>
      <c r="N1337" s="271"/>
      <c r="O1337" s="271"/>
      <c r="P1337" s="271"/>
      <c r="Q1337" s="271"/>
      <c r="R1337" s="271"/>
      <c r="S1337" s="271"/>
      <c r="T1337" s="27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73" t="s">
        <v>357</v>
      </c>
      <c r="AU1337" s="273" t="s">
        <v>215</v>
      </c>
      <c r="AV1337" s="14" t="s">
        <v>90</v>
      </c>
      <c r="AW1337" s="14" t="s">
        <v>36</v>
      </c>
      <c r="AX1337" s="14" t="s">
        <v>81</v>
      </c>
      <c r="AY1337" s="273" t="s">
        <v>203</v>
      </c>
    </row>
    <row r="1338" s="14" customFormat="1">
      <c r="A1338" s="14"/>
      <c r="B1338" s="263"/>
      <c r="C1338" s="264"/>
      <c r="D1338" s="233" t="s">
        <v>357</v>
      </c>
      <c r="E1338" s="265" t="s">
        <v>1</v>
      </c>
      <c r="F1338" s="266" t="s">
        <v>1604</v>
      </c>
      <c r="G1338" s="264"/>
      <c r="H1338" s="267">
        <v>17</v>
      </c>
      <c r="I1338" s="268"/>
      <c r="J1338" s="264"/>
      <c r="K1338" s="264"/>
      <c r="L1338" s="269"/>
      <c r="M1338" s="270"/>
      <c r="N1338" s="271"/>
      <c r="O1338" s="271"/>
      <c r="P1338" s="271"/>
      <c r="Q1338" s="271"/>
      <c r="R1338" s="271"/>
      <c r="S1338" s="271"/>
      <c r="T1338" s="27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73" t="s">
        <v>357</v>
      </c>
      <c r="AU1338" s="273" t="s">
        <v>215</v>
      </c>
      <c r="AV1338" s="14" t="s">
        <v>90</v>
      </c>
      <c r="AW1338" s="14" t="s">
        <v>36</v>
      </c>
      <c r="AX1338" s="14" t="s">
        <v>81</v>
      </c>
      <c r="AY1338" s="273" t="s">
        <v>203</v>
      </c>
    </row>
    <row r="1339" s="14" customFormat="1">
      <c r="A1339" s="14"/>
      <c r="B1339" s="263"/>
      <c r="C1339" s="264"/>
      <c r="D1339" s="233" t="s">
        <v>357</v>
      </c>
      <c r="E1339" s="265" t="s">
        <v>1</v>
      </c>
      <c r="F1339" s="266" t="s">
        <v>1605</v>
      </c>
      <c r="G1339" s="264"/>
      <c r="H1339" s="267">
        <v>14.32</v>
      </c>
      <c r="I1339" s="268"/>
      <c r="J1339" s="264"/>
      <c r="K1339" s="264"/>
      <c r="L1339" s="269"/>
      <c r="M1339" s="270"/>
      <c r="N1339" s="271"/>
      <c r="O1339" s="271"/>
      <c r="P1339" s="271"/>
      <c r="Q1339" s="271"/>
      <c r="R1339" s="271"/>
      <c r="S1339" s="271"/>
      <c r="T1339" s="27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3" t="s">
        <v>357</v>
      </c>
      <c r="AU1339" s="273" t="s">
        <v>215</v>
      </c>
      <c r="AV1339" s="14" t="s">
        <v>90</v>
      </c>
      <c r="AW1339" s="14" t="s">
        <v>36</v>
      </c>
      <c r="AX1339" s="14" t="s">
        <v>81</v>
      </c>
      <c r="AY1339" s="273" t="s">
        <v>203</v>
      </c>
    </row>
    <row r="1340" s="13" customFormat="1">
      <c r="A1340" s="13"/>
      <c r="B1340" s="253"/>
      <c r="C1340" s="254"/>
      <c r="D1340" s="233" t="s">
        <v>357</v>
      </c>
      <c r="E1340" s="255" t="s">
        <v>1</v>
      </c>
      <c r="F1340" s="256" t="s">
        <v>1256</v>
      </c>
      <c r="G1340" s="254"/>
      <c r="H1340" s="255" t="s">
        <v>1</v>
      </c>
      <c r="I1340" s="257"/>
      <c r="J1340" s="254"/>
      <c r="K1340" s="254"/>
      <c r="L1340" s="258"/>
      <c r="M1340" s="259"/>
      <c r="N1340" s="260"/>
      <c r="O1340" s="260"/>
      <c r="P1340" s="260"/>
      <c r="Q1340" s="260"/>
      <c r="R1340" s="260"/>
      <c r="S1340" s="260"/>
      <c r="T1340" s="261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62" t="s">
        <v>357</v>
      </c>
      <c r="AU1340" s="262" t="s">
        <v>215</v>
      </c>
      <c r="AV1340" s="13" t="s">
        <v>88</v>
      </c>
      <c r="AW1340" s="13" t="s">
        <v>36</v>
      </c>
      <c r="AX1340" s="13" t="s">
        <v>81</v>
      </c>
      <c r="AY1340" s="262" t="s">
        <v>203</v>
      </c>
    </row>
    <row r="1341" s="14" customFormat="1">
      <c r="A1341" s="14"/>
      <c r="B1341" s="263"/>
      <c r="C1341" s="264"/>
      <c r="D1341" s="233" t="s">
        <v>357</v>
      </c>
      <c r="E1341" s="265" t="s">
        <v>1</v>
      </c>
      <c r="F1341" s="266" t="s">
        <v>1602</v>
      </c>
      <c r="G1341" s="264"/>
      <c r="H1341" s="267">
        <v>17.199999999999999</v>
      </c>
      <c r="I1341" s="268"/>
      <c r="J1341" s="264"/>
      <c r="K1341" s="264"/>
      <c r="L1341" s="269"/>
      <c r="M1341" s="270"/>
      <c r="N1341" s="271"/>
      <c r="O1341" s="271"/>
      <c r="P1341" s="271"/>
      <c r="Q1341" s="271"/>
      <c r="R1341" s="271"/>
      <c r="S1341" s="271"/>
      <c r="T1341" s="27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73" t="s">
        <v>357</v>
      </c>
      <c r="AU1341" s="273" t="s">
        <v>215</v>
      </c>
      <c r="AV1341" s="14" t="s">
        <v>90</v>
      </c>
      <c r="AW1341" s="14" t="s">
        <v>36</v>
      </c>
      <c r="AX1341" s="14" t="s">
        <v>81</v>
      </c>
      <c r="AY1341" s="273" t="s">
        <v>203</v>
      </c>
    </row>
    <row r="1342" s="13" customFormat="1">
      <c r="A1342" s="13"/>
      <c r="B1342" s="253"/>
      <c r="C1342" s="254"/>
      <c r="D1342" s="233" t="s">
        <v>357</v>
      </c>
      <c r="E1342" s="255" t="s">
        <v>1</v>
      </c>
      <c r="F1342" s="256" t="s">
        <v>1258</v>
      </c>
      <c r="G1342" s="254"/>
      <c r="H1342" s="255" t="s">
        <v>1</v>
      </c>
      <c r="I1342" s="257"/>
      <c r="J1342" s="254"/>
      <c r="K1342" s="254"/>
      <c r="L1342" s="258"/>
      <c r="M1342" s="259"/>
      <c r="N1342" s="260"/>
      <c r="O1342" s="260"/>
      <c r="P1342" s="260"/>
      <c r="Q1342" s="260"/>
      <c r="R1342" s="260"/>
      <c r="S1342" s="260"/>
      <c r="T1342" s="26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2" t="s">
        <v>357</v>
      </c>
      <c r="AU1342" s="262" t="s">
        <v>215</v>
      </c>
      <c r="AV1342" s="13" t="s">
        <v>88</v>
      </c>
      <c r="AW1342" s="13" t="s">
        <v>36</v>
      </c>
      <c r="AX1342" s="13" t="s">
        <v>81</v>
      </c>
      <c r="AY1342" s="262" t="s">
        <v>203</v>
      </c>
    </row>
    <row r="1343" s="14" customFormat="1">
      <c r="A1343" s="14"/>
      <c r="B1343" s="263"/>
      <c r="C1343" s="264"/>
      <c r="D1343" s="233" t="s">
        <v>357</v>
      </c>
      <c r="E1343" s="265" t="s">
        <v>1</v>
      </c>
      <c r="F1343" s="266" t="s">
        <v>1606</v>
      </c>
      <c r="G1343" s="264"/>
      <c r="H1343" s="267">
        <v>34.100000000000001</v>
      </c>
      <c r="I1343" s="268"/>
      <c r="J1343" s="264"/>
      <c r="K1343" s="264"/>
      <c r="L1343" s="269"/>
      <c r="M1343" s="270"/>
      <c r="N1343" s="271"/>
      <c r="O1343" s="271"/>
      <c r="P1343" s="271"/>
      <c r="Q1343" s="271"/>
      <c r="R1343" s="271"/>
      <c r="S1343" s="271"/>
      <c r="T1343" s="27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73" t="s">
        <v>357</v>
      </c>
      <c r="AU1343" s="273" t="s">
        <v>215</v>
      </c>
      <c r="AV1343" s="14" t="s">
        <v>90</v>
      </c>
      <c r="AW1343" s="14" t="s">
        <v>36</v>
      </c>
      <c r="AX1343" s="14" t="s">
        <v>81</v>
      </c>
      <c r="AY1343" s="273" t="s">
        <v>203</v>
      </c>
    </row>
    <row r="1344" s="13" customFormat="1">
      <c r="A1344" s="13"/>
      <c r="B1344" s="253"/>
      <c r="C1344" s="254"/>
      <c r="D1344" s="233" t="s">
        <v>357</v>
      </c>
      <c r="E1344" s="255" t="s">
        <v>1</v>
      </c>
      <c r="F1344" s="256" t="s">
        <v>1020</v>
      </c>
      <c r="G1344" s="254"/>
      <c r="H1344" s="255" t="s">
        <v>1</v>
      </c>
      <c r="I1344" s="257"/>
      <c r="J1344" s="254"/>
      <c r="K1344" s="254"/>
      <c r="L1344" s="258"/>
      <c r="M1344" s="259"/>
      <c r="N1344" s="260"/>
      <c r="O1344" s="260"/>
      <c r="P1344" s="260"/>
      <c r="Q1344" s="260"/>
      <c r="R1344" s="260"/>
      <c r="S1344" s="260"/>
      <c r="T1344" s="26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2" t="s">
        <v>357</v>
      </c>
      <c r="AU1344" s="262" t="s">
        <v>215</v>
      </c>
      <c r="AV1344" s="13" t="s">
        <v>88</v>
      </c>
      <c r="AW1344" s="13" t="s">
        <v>36</v>
      </c>
      <c r="AX1344" s="13" t="s">
        <v>81</v>
      </c>
      <c r="AY1344" s="262" t="s">
        <v>203</v>
      </c>
    </row>
    <row r="1345" s="14" customFormat="1">
      <c r="A1345" s="14"/>
      <c r="B1345" s="263"/>
      <c r="C1345" s="264"/>
      <c r="D1345" s="233" t="s">
        <v>357</v>
      </c>
      <c r="E1345" s="265" t="s">
        <v>1</v>
      </c>
      <c r="F1345" s="266" t="s">
        <v>1607</v>
      </c>
      <c r="G1345" s="264"/>
      <c r="H1345" s="267">
        <v>34.380000000000003</v>
      </c>
      <c r="I1345" s="268"/>
      <c r="J1345" s="264"/>
      <c r="K1345" s="264"/>
      <c r="L1345" s="269"/>
      <c r="M1345" s="270"/>
      <c r="N1345" s="271"/>
      <c r="O1345" s="271"/>
      <c r="P1345" s="271"/>
      <c r="Q1345" s="271"/>
      <c r="R1345" s="271"/>
      <c r="S1345" s="271"/>
      <c r="T1345" s="27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73" t="s">
        <v>357</v>
      </c>
      <c r="AU1345" s="273" t="s">
        <v>215</v>
      </c>
      <c r="AV1345" s="14" t="s">
        <v>90</v>
      </c>
      <c r="AW1345" s="14" t="s">
        <v>36</v>
      </c>
      <c r="AX1345" s="14" t="s">
        <v>81</v>
      </c>
      <c r="AY1345" s="273" t="s">
        <v>203</v>
      </c>
    </row>
    <row r="1346" s="13" customFormat="1">
      <c r="A1346" s="13"/>
      <c r="B1346" s="253"/>
      <c r="C1346" s="254"/>
      <c r="D1346" s="233" t="s">
        <v>357</v>
      </c>
      <c r="E1346" s="255" t="s">
        <v>1</v>
      </c>
      <c r="F1346" s="256" t="s">
        <v>1266</v>
      </c>
      <c r="G1346" s="254"/>
      <c r="H1346" s="255" t="s">
        <v>1</v>
      </c>
      <c r="I1346" s="257"/>
      <c r="J1346" s="254"/>
      <c r="K1346" s="254"/>
      <c r="L1346" s="258"/>
      <c r="M1346" s="259"/>
      <c r="N1346" s="260"/>
      <c r="O1346" s="260"/>
      <c r="P1346" s="260"/>
      <c r="Q1346" s="260"/>
      <c r="R1346" s="260"/>
      <c r="S1346" s="260"/>
      <c r="T1346" s="261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62" t="s">
        <v>357</v>
      </c>
      <c r="AU1346" s="262" t="s">
        <v>215</v>
      </c>
      <c r="AV1346" s="13" t="s">
        <v>88</v>
      </c>
      <c r="AW1346" s="13" t="s">
        <v>36</v>
      </c>
      <c r="AX1346" s="13" t="s">
        <v>81</v>
      </c>
      <c r="AY1346" s="262" t="s">
        <v>203</v>
      </c>
    </row>
    <row r="1347" s="14" customFormat="1">
      <c r="A1347" s="14"/>
      <c r="B1347" s="263"/>
      <c r="C1347" s="264"/>
      <c r="D1347" s="233" t="s">
        <v>357</v>
      </c>
      <c r="E1347" s="265" t="s">
        <v>1</v>
      </c>
      <c r="F1347" s="266" t="s">
        <v>1608</v>
      </c>
      <c r="G1347" s="264"/>
      <c r="H1347" s="267">
        <v>90.579999999999998</v>
      </c>
      <c r="I1347" s="268"/>
      <c r="J1347" s="264"/>
      <c r="K1347" s="264"/>
      <c r="L1347" s="269"/>
      <c r="M1347" s="270"/>
      <c r="N1347" s="271"/>
      <c r="O1347" s="271"/>
      <c r="P1347" s="271"/>
      <c r="Q1347" s="271"/>
      <c r="R1347" s="271"/>
      <c r="S1347" s="271"/>
      <c r="T1347" s="27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73" t="s">
        <v>357</v>
      </c>
      <c r="AU1347" s="273" t="s">
        <v>215</v>
      </c>
      <c r="AV1347" s="14" t="s">
        <v>90</v>
      </c>
      <c r="AW1347" s="14" t="s">
        <v>36</v>
      </c>
      <c r="AX1347" s="14" t="s">
        <v>81</v>
      </c>
      <c r="AY1347" s="273" t="s">
        <v>203</v>
      </c>
    </row>
    <row r="1348" s="13" customFormat="1">
      <c r="A1348" s="13"/>
      <c r="B1348" s="253"/>
      <c r="C1348" s="254"/>
      <c r="D1348" s="233" t="s">
        <v>357</v>
      </c>
      <c r="E1348" s="255" t="s">
        <v>1</v>
      </c>
      <c r="F1348" s="256" t="s">
        <v>733</v>
      </c>
      <c r="G1348" s="254"/>
      <c r="H1348" s="255" t="s">
        <v>1</v>
      </c>
      <c r="I1348" s="257"/>
      <c r="J1348" s="254"/>
      <c r="K1348" s="254"/>
      <c r="L1348" s="258"/>
      <c r="M1348" s="259"/>
      <c r="N1348" s="260"/>
      <c r="O1348" s="260"/>
      <c r="P1348" s="260"/>
      <c r="Q1348" s="260"/>
      <c r="R1348" s="260"/>
      <c r="S1348" s="260"/>
      <c r="T1348" s="261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62" t="s">
        <v>357</v>
      </c>
      <c r="AU1348" s="262" t="s">
        <v>215</v>
      </c>
      <c r="AV1348" s="13" t="s">
        <v>88</v>
      </c>
      <c r="AW1348" s="13" t="s">
        <v>36</v>
      </c>
      <c r="AX1348" s="13" t="s">
        <v>81</v>
      </c>
      <c r="AY1348" s="262" t="s">
        <v>203</v>
      </c>
    </row>
    <row r="1349" s="13" customFormat="1">
      <c r="A1349" s="13"/>
      <c r="B1349" s="253"/>
      <c r="C1349" s="254"/>
      <c r="D1349" s="233" t="s">
        <v>357</v>
      </c>
      <c r="E1349" s="255" t="s">
        <v>1</v>
      </c>
      <c r="F1349" s="256" t="s">
        <v>1609</v>
      </c>
      <c r="G1349" s="254"/>
      <c r="H1349" s="255" t="s">
        <v>1</v>
      </c>
      <c r="I1349" s="257"/>
      <c r="J1349" s="254"/>
      <c r="K1349" s="254"/>
      <c r="L1349" s="258"/>
      <c r="M1349" s="259"/>
      <c r="N1349" s="260"/>
      <c r="O1349" s="260"/>
      <c r="P1349" s="260"/>
      <c r="Q1349" s="260"/>
      <c r="R1349" s="260"/>
      <c r="S1349" s="260"/>
      <c r="T1349" s="261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62" t="s">
        <v>357</v>
      </c>
      <c r="AU1349" s="262" t="s">
        <v>215</v>
      </c>
      <c r="AV1349" s="13" t="s">
        <v>88</v>
      </c>
      <c r="AW1349" s="13" t="s">
        <v>36</v>
      </c>
      <c r="AX1349" s="13" t="s">
        <v>81</v>
      </c>
      <c r="AY1349" s="262" t="s">
        <v>203</v>
      </c>
    </row>
    <row r="1350" s="14" customFormat="1">
      <c r="A1350" s="14"/>
      <c r="B1350" s="263"/>
      <c r="C1350" s="264"/>
      <c r="D1350" s="233" t="s">
        <v>357</v>
      </c>
      <c r="E1350" s="265" t="s">
        <v>1</v>
      </c>
      <c r="F1350" s="266" t="s">
        <v>1610</v>
      </c>
      <c r="G1350" s="264"/>
      <c r="H1350" s="267">
        <v>36</v>
      </c>
      <c r="I1350" s="268"/>
      <c r="J1350" s="264"/>
      <c r="K1350" s="264"/>
      <c r="L1350" s="269"/>
      <c r="M1350" s="270"/>
      <c r="N1350" s="271"/>
      <c r="O1350" s="271"/>
      <c r="P1350" s="271"/>
      <c r="Q1350" s="271"/>
      <c r="R1350" s="271"/>
      <c r="S1350" s="271"/>
      <c r="T1350" s="27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73" t="s">
        <v>357</v>
      </c>
      <c r="AU1350" s="273" t="s">
        <v>215</v>
      </c>
      <c r="AV1350" s="14" t="s">
        <v>90</v>
      </c>
      <c r="AW1350" s="14" t="s">
        <v>36</v>
      </c>
      <c r="AX1350" s="14" t="s">
        <v>81</v>
      </c>
      <c r="AY1350" s="273" t="s">
        <v>203</v>
      </c>
    </row>
    <row r="1351" s="14" customFormat="1">
      <c r="A1351" s="14"/>
      <c r="B1351" s="263"/>
      <c r="C1351" s="264"/>
      <c r="D1351" s="233" t="s">
        <v>357</v>
      </c>
      <c r="E1351" s="265" t="s">
        <v>1</v>
      </c>
      <c r="F1351" s="266" t="s">
        <v>1611</v>
      </c>
      <c r="G1351" s="264"/>
      <c r="H1351" s="267">
        <v>3.5</v>
      </c>
      <c r="I1351" s="268"/>
      <c r="J1351" s="264"/>
      <c r="K1351" s="264"/>
      <c r="L1351" s="269"/>
      <c r="M1351" s="270"/>
      <c r="N1351" s="271"/>
      <c r="O1351" s="271"/>
      <c r="P1351" s="271"/>
      <c r="Q1351" s="271"/>
      <c r="R1351" s="271"/>
      <c r="S1351" s="271"/>
      <c r="T1351" s="27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73" t="s">
        <v>357</v>
      </c>
      <c r="AU1351" s="273" t="s">
        <v>215</v>
      </c>
      <c r="AV1351" s="14" t="s">
        <v>90</v>
      </c>
      <c r="AW1351" s="14" t="s">
        <v>36</v>
      </c>
      <c r="AX1351" s="14" t="s">
        <v>81</v>
      </c>
      <c r="AY1351" s="273" t="s">
        <v>203</v>
      </c>
    </row>
    <row r="1352" s="16" customFormat="1">
      <c r="A1352" s="16"/>
      <c r="B1352" s="285"/>
      <c r="C1352" s="286"/>
      <c r="D1352" s="233" t="s">
        <v>357</v>
      </c>
      <c r="E1352" s="287" t="s">
        <v>1</v>
      </c>
      <c r="F1352" s="288" t="s">
        <v>366</v>
      </c>
      <c r="G1352" s="286"/>
      <c r="H1352" s="289">
        <v>384.98000000000002</v>
      </c>
      <c r="I1352" s="290"/>
      <c r="J1352" s="286"/>
      <c r="K1352" s="286"/>
      <c r="L1352" s="291"/>
      <c r="M1352" s="292"/>
      <c r="N1352" s="293"/>
      <c r="O1352" s="293"/>
      <c r="P1352" s="293"/>
      <c r="Q1352" s="293"/>
      <c r="R1352" s="293"/>
      <c r="S1352" s="293"/>
      <c r="T1352" s="294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95" t="s">
        <v>357</v>
      </c>
      <c r="AU1352" s="295" t="s">
        <v>215</v>
      </c>
      <c r="AV1352" s="16" t="s">
        <v>202</v>
      </c>
      <c r="AW1352" s="16" t="s">
        <v>36</v>
      </c>
      <c r="AX1352" s="16" t="s">
        <v>88</v>
      </c>
      <c r="AY1352" s="295" t="s">
        <v>203</v>
      </c>
    </row>
    <row r="1353" s="2" customFormat="1" ht="24.15" customHeight="1">
      <c r="A1353" s="39"/>
      <c r="B1353" s="40"/>
      <c r="C1353" s="220" t="s">
        <v>1612</v>
      </c>
      <c r="D1353" s="220" t="s">
        <v>204</v>
      </c>
      <c r="E1353" s="221" t="s">
        <v>1613</v>
      </c>
      <c r="F1353" s="222" t="s">
        <v>1614</v>
      </c>
      <c r="G1353" s="223" t="s">
        <v>415</v>
      </c>
      <c r="H1353" s="224">
        <v>39.5</v>
      </c>
      <c r="I1353" s="225"/>
      <c r="J1353" s="226">
        <f>ROUND(I1353*H1353,2)</f>
        <v>0</v>
      </c>
      <c r="K1353" s="222" t="s">
        <v>352</v>
      </c>
      <c r="L1353" s="45"/>
      <c r="M1353" s="227" t="s">
        <v>1</v>
      </c>
      <c r="N1353" s="228" t="s">
        <v>46</v>
      </c>
      <c r="O1353" s="92"/>
      <c r="P1353" s="229">
        <f>O1353*H1353</f>
        <v>0</v>
      </c>
      <c r="Q1353" s="229">
        <v>8.0000000000000007E-05</v>
      </c>
      <c r="R1353" s="229">
        <f>Q1353*H1353</f>
        <v>0.00316</v>
      </c>
      <c r="S1353" s="229">
        <v>0</v>
      </c>
      <c r="T1353" s="230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31" t="s">
        <v>202</v>
      </c>
      <c r="AT1353" s="231" t="s">
        <v>204</v>
      </c>
      <c r="AU1353" s="231" t="s">
        <v>215</v>
      </c>
      <c r="AY1353" s="18" t="s">
        <v>203</v>
      </c>
      <c r="BE1353" s="232">
        <f>IF(N1353="základní",J1353,0)</f>
        <v>0</v>
      </c>
      <c r="BF1353" s="232">
        <f>IF(N1353="snížená",J1353,0)</f>
        <v>0</v>
      </c>
      <c r="BG1353" s="232">
        <f>IF(N1353="zákl. přenesená",J1353,0)</f>
        <v>0</v>
      </c>
      <c r="BH1353" s="232">
        <f>IF(N1353="sníž. přenesená",J1353,0)</f>
        <v>0</v>
      </c>
      <c r="BI1353" s="232">
        <f>IF(N1353="nulová",J1353,0)</f>
        <v>0</v>
      </c>
      <c r="BJ1353" s="18" t="s">
        <v>88</v>
      </c>
      <c r="BK1353" s="232">
        <f>ROUND(I1353*H1353,2)</f>
        <v>0</v>
      </c>
      <c r="BL1353" s="18" t="s">
        <v>202</v>
      </c>
      <c r="BM1353" s="231" t="s">
        <v>1615</v>
      </c>
    </row>
    <row r="1354" s="2" customFormat="1">
      <c r="A1354" s="39"/>
      <c r="B1354" s="40"/>
      <c r="C1354" s="41"/>
      <c r="D1354" s="233" t="s">
        <v>209</v>
      </c>
      <c r="E1354" s="41"/>
      <c r="F1354" s="234" t="s">
        <v>1616</v>
      </c>
      <c r="G1354" s="41"/>
      <c r="H1354" s="41"/>
      <c r="I1354" s="235"/>
      <c r="J1354" s="41"/>
      <c r="K1354" s="41"/>
      <c r="L1354" s="45"/>
      <c r="M1354" s="236"/>
      <c r="N1354" s="237"/>
      <c r="O1354" s="92"/>
      <c r="P1354" s="92"/>
      <c r="Q1354" s="92"/>
      <c r="R1354" s="92"/>
      <c r="S1354" s="92"/>
      <c r="T1354" s="93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T1354" s="18" t="s">
        <v>209</v>
      </c>
      <c r="AU1354" s="18" t="s">
        <v>215</v>
      </c>
    </row>
    <row r="1355" s="2" customFormat="1">
      <c r="A1355" s="39"/>
      <c r="B1355" s="40"/>
      <c r="C1355" s="41"/>
      <c r="D1355" s="251" t="s">
        <v>355</v>
      </c>
      <c r="E1355" s="41"/>
      <c r="F1355" s="252" t="s">
        <v>1617</v>
      </c>
      <c r="G1355" s="41"/>
      <c r="H1355" s="41"/>
      <c r="I1355" s="235"/>
      <c r="J1355" s="41"/>
      <c r="K1355" s="41"/>
      <c r="L1355" s="45"/>
      <c r="M1355" s="236"/>
      <c r="N1355" s="237"/>
      <c r="O1355" s="92"/>
      <c r="P1355" s="92"/>
      <c r="Q1355" s="92"/>
      <c r="R1355" s="92"/>
      <c r="S1355" s="92"/>
      <c r="T1355" s="93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T1355" s="18" t="s">
        <v>355</v>
      </c>
      <c r="AU1355" s="18" t="s">
        <v>215</v>
      </c>
    </row>
    <row r="1356" s="13" customFormat="1">
      <c r="A1356" s="13"/>
      <c r="B1356" s="253"/>
      <c r="C1356" s="254"/>
      <c r="D1356" s="233" t="s">
        <v>357</v>
      </c>
      <c r="E1356" s="255" t="s">
        <v>1</v>
      </c>
      <c r="F1356" s="256" t="s">
        <v>733</v>
      </c>
      <c r="G1356" s="254"/>
      <c r="H1356" s="255" t="s">
        <v>1</v>
      </c>
      <c r="I1356" s="257"/>
      <c r="J1356" s="254"/>
      <c r="K1356" s="254"/>
      <c r="L1356" s="258"/>
      <c r="M1356" s="259"/>
      <c r="N1356" s="260"/>
      <c r="O1356" s="260"/>
      <c r="P1356" s="260"/>
      <c r="Q1356" s="260"/>
      <c r="R1356" s="260"/>
      <c r="S1356" s="260"/>
      <c r="T1356" s="26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2" t="s">
        <v>357</v>
      </c>
      <c r="AU1356" s="262" t="s">
        <v>215</v>
      </c>
      <c r="AV1356" s="13" t="s">
        <v>88</v>
      </c>
      <c r="AW1356" s="13" t="s">
        <v>36</v>
      </c>
      <c r="AX1356" s="13" t="s">
        <v>81</v>
      </c>
      <c r="AY1356" s="262" t="s">
        <v>203</v>
      </c>
    </row>
    <row r="1357" s="13" customFormat="1">
      <c r="A1357" s="13"/>
      <c r="B1357" s="253"/>
      <c r="C1357" s="254"/>
      <c r="D1357" s="233" t="s">
        <v>357</v>
      </c>
      <c r="E1357" s="255" t="s">
        <v>1</v>
      </c>
      <c r="F1357" s="256" t="s">
        <v>1609</v>
      </c>
      <c r="G1357" s="254"/>
      <c r="H1357" s="255" t="s">
        <v>1</v>
      </c>
      <c r="I1357" s="257"/>
      <c r="J1357" s="254"/>
      <c r="K1357" s="254"/>
      <c r="L1357" s="258"/>
      <c r="M1357" s="259"/>
      <c r="N1357" s="260"/>
      <c r="O1357" s="260"/>
      <c r="P1357" s="260"/>
      <c r="Q1357" s="260"/>
      <c r="R1357" s="260"/>
      <c r="S1357" s="260"/>
      <c r="T1357" s="26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2" t="s">
        <v>357</v>
      </c>
      <c r="AU1357" s="262" t="s">
        <v>215</v>
      </c>
      <c r="AV1357" s="13" t="s">
        <v>88</v>
      </c>
      <c r="AW1357" s="13" t="s">
        <v>36</v>
      </c>
      <c r="AX1357" s="13" t="s">
        <v>81</v>
      </c>
      <c r="AY1357" s="262" t="s">
        <v>203</v>
      </c>
    </row>
    <row r="1358" s="14" customFormat="1">
      <c r="A1358" s="14"/>
      <c r="B1358" s="263"/>
      <c r="C1358" s="264"/>
      <c r="D1358" s="233" t="s">
        <v>357</v>
      </c>
      <c r="E1358" s="265" t="s">
        <v>1</v>
      </c>
      <c r="F1358" s="266" t="s">
        <v>1610</v>
      </c>
      <c r="G1358" s="264"/>
      <c r="H1358" s="267">
        <v>36</v>
      </c>
      <c r="I1358" s="268"/>
      <c r="J1358" s="264"/>
      <c r="K1358" s="264"/>
      <c r="L1358" s="269"/>
      <c r="M1358" s="270"/>
      <c r="N1358" s="271"/>
      <c r="O1358" s="271"/>
      <c r="P1358" s="271"/>
      <c r="Q1358" s="271"/>
      <c r="R1358" s="271"/>
      <c r="S1358" s="271"/>
      <c r="T1358" s="27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73" t="s">
        <v>357</v>
      </c>
      <c r="AU1358" s="273" t="s">
        <v>215</v>
      </c>
      <c r="AV1358" s="14" t="s">
        <v>90</v>
      </c>
      <c r="AW1358" s="14" t="s">
        <v>36</v>
      </c>
      <c r="AX1358" s="14" t="s">
        <v>81</v>
      </c>
      <c r="AY1358" s="273" t="s">
        <v>203</v>
      </c>
    </row>
    <row r="1359" s="14" customFormat="1">
      <c r="A1359" s="14"/>
      <c r="B1359" s="263"/>
      <c r="C1359" s="264"/>
      <c r="D1359" s="233" t="s">
        <v>357</v>
      </c>
      <c r="E1359" s="265" t="s">
        <v>1</v>
      </c>
      <c r="F1359" s="266" t="s">
        <v>1611</v>
      </c>
      <c r="G1359" s="264"/>
      <c r="H1359" s="267">
        <v>3.5</v>
      </c>
      <c r="I1359" s="268"/>
      <c r="J1359" s="264"/>
      <c r="K1359" s="264"/>
      <c r="L1359" s="269"/>
      <c r="M1359" s="270"/>
      <c r="N1359" s="271"/>
      <c r="O1359" s="271"/>
      <c r="P1359" s="271"/>
      <c r="Q1359" s="271"/>
      <c r="R1359" s="271"/>
      <c r="S1359" s="271"/>
      <c r="T1359" s="27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73" t="s">
        <v>357</v>
      </c>
      <c r="AU1359" s="273" t="s">
        <v>215</v>
      </c>
      <c r="AV1359" s="14" t="s">
        <v>90</v>
      </c>
      <c r="AW1359" s="14" t="s">
        <v>36</v>
      </c>
      <c r="AX1359" s="14" t="s">
        <v>81</v>
      </c>
      <c r="AY1359" s="273" t="s">
        <v>203</v>
      </c>
    </row>
    <row r="1360" s="16" customFormat="1">
      <c r="A1360" s="16"/>
      <c r="B1360" s="285"/>
      <c r="C1360" s="286"/>
      <c r="D1360" s="233" t="s">
        <v>357</v>
      </c>
      <c r="E1360" s="287" t="s">
        <v>1</v>
      </c>
      <c r="F1360" s="288" t="s">
        <v>366</v>
      </c>
      <c r="G1360" s="286"/>
      <c r="H1360" s="289">
        <v>39.5</v>
      </c>
      <c r="I1360" s="290"/>
      <c r="J1360" s="286"/>
      <c r="K1360" s="286"/>
      <c r="L1360" s="291"/>
      <c r="M1360" s="292"/>
      <c r="N1360" s="293"/>
      <c r="O1360" s="293"/>
      <c r="P1360" s="293"/>
      <c r="Q1360" s="293"/>
      <c r="R1360" s="293"/>
      <c r="S1360" s="293"/>
      <c r="T1360" s="294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T1360" s="295" t="s">
        <v>357</v>
      </c>
      <c r="AU1360" s="295" t="s">
        <v>215</v>
      </c>
      <c r="AV1360" s="16" t="s">
        <v>202</v>
      </c>
      <c r="AW1360" s="16" t="s">
        <v>36</v>
      </c>
      <c r="AX1360" s="16" t="s">
        <v>88</v>
      </c>
      <c r="AY1360" s="295" t="s">
        <v>203</v>
      </c>
    </row>
    <row r="1361" s="2" customFormat="1" ht="24.15" customHeight="1">
      <c r="A1361" s="39"/>
      <c r="B1361" s="40"/>
      <c r="C1361" s="220" t="s">
        <v>1618</v>
      </c>
      <c r="D1361" s="220" t="s">
        <v>204</v>
      </c>
      <c r="E1361" s="221" t="s">
        <v>1619</v>
      </c>
      <c r="F1361" s="222" t="s">
        <v>1620</v>
      </c>
      <c r="G1361" s="223" t="s">
        <v>415</v>
      </c>
      <c r="H1361" s="224">
        <v>39.5</v>
      </c>
      <c r="I1361" s="225"/>
      <c r="J1361" s="226">
        <f>ROUND(I1361*H1361,2)</f>
        <v>0</v>
      </c>
      <c r="K1361" s="222" t="s">
        <v>352</v>
      </c>
      <c r="L1361" s="45"/>
      <c r="M1361" s="227" t="s">
        <v>1</v>
      </c>
      <c r="N1361" s="228" t="s">
        <v>46</v>
      </c>
      <c r="O1361" s="92"/>
      <c r="P1361" s="229">
        <f>O1361*H1361</f>
        <v>0</v>
      </c>
      <c r="Q1361" s="229">
        <v>1.0000000000000001E-05</v>
      </c>
      <c r="R1361" s="229">
        <f>Q1361*H1361</f>
        <v>0.00039500000000000001</v>
      </c>
      <c r="S1361" s="229">
        <v>0</v>
      </c>
      <c r="T1361" s="230">
        <f>S1361*H1361</f>
        <v>0</v>
      </c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R1361" s="231" t="s">
        <v>202</v>
      </c>
      <c r="AT1361" s="231" t="s">
        <v>204</v>
      </c>
      <c r="AU1361" s="231" t="s">
        <v>215</v>
      </c>
      <c r="AY1361" s="18" t="s">
        <v>203</v>
      </c>
      <c r="BE1361" s="232">
        <f>IF(N1361="základní",J1361,0)</f>
        <v>0</v>
      </c>
      <c r="BF1361" s="232">
        <f>IF(N1361="snížená",J1361,0)</f>
        <v>0</v>
      </c>
      <c r="BG1361" s="232">
        <f>IF(N1361="zákl. přenesená",J1361,0)</f>
        <v>0</v>
      </c>
      <c r="BH1361" s="232">
        <f>IF(N1361="sníž. přenesená",J1361,0)</f>
        <v>0</v>
      </c>
      <c r="BI1361" s="232">
        <f>IF(N1361="nulová",J1361,0)</f>
        <v>0</v>
      </c>
      <c r="BJ1361" s="18" t="s">
        <v>88</v>
      </c>
      <c r="BK1361" s="232">
        <f>ROUND(I1361*H1361,2)</f>
        <v>0</v>
      </c>
      <c r="BL1361" s="18" t="s">
        <v>202</v>
      </c>
      <c r="BM1361" s="231" t="s">
        <v>1621</v>
      </c>
    </row>
    <row r="1362" s="2" customFormat="1">
      <c r="A1362" s="39"/>
      <c r="B1362" s="40"/>
      <c r="C1362" s="41"/>
      <c r="D1362" s="233" t="s">
        <v>209</v>
      </c>
      <c r="E1362" s="41"/>
      <c r="F1362" s="234" t="s">
        <v>1622</v>
      </c>
      <c r="G1362" s="41"/>
      <c r="H1362" s="41"/>
      <c r="I1362" s="235"/>
      <c r="J1362" s="41"/>
      <c r="K1362" s="41"/>
      <c r="L1362" s="45"/>
      <c r="M1362" s="236"/>
      <c r="N1362" s="237"/>
      <c r="O1362" s="92"/>
      <c r="P1362" s="92"/>
      <c r="Q1362" s="92"/>
      <c r="R1362" s="92"/>
      <c r="S1362" s="92"/>
      <c r="T1362" s="93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T1362" s="18" t="s">
        <v>209</v>
      </c>
      <c r="AU1362" s="18" t="s">
        <v>215</v>
      </c>
    </row>
    <row r="1363" s="2" customFormat="1">
      <c r="A1363" s="39"/>
      <c r="B1363" s="40"/>
      <c r="C1363" s="41"/>
      <c r="D1363" s="251" t="s">
        <v>355</v>
      </c>
      <c r="E1363" s="41"/>
      <c r="F1363" s="252" t="s">
        <v>1623</v>
      </c>
      <c r="G1363" s="41"/>
      <c r="H1363" s="41"/>
      <c r="I1363" s="235"/>
      <c r="J1363" s="41"/>
      <c r="K1363" s="41"/>
      <c r="L1363" s="45"/>
      <c r="M1363" s="236"/>
      <c r="N1363" s="237"/>
      <c r="O1363" s="92"/>
      <c r="P1363" s="92"/>
      <c r="Q1363" s="92"/>
      <c r="R1363" s="92"/>
      <c r="S1363" s="92"/>
      <c r="T1363" s="93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T1363" s="18" t="s">
        <v>355</v>
      </c>
      <c r="AU1363" s="18" t="s">
        <v>215</v>
      </c>
    </row>
    <row r="1364" s="11" customFormat="1" ht="20.88" customHeight="1">
      <c r="A1364" s="11"/>
      <c r="B1364" s="206"/>
      <c r="C1364" s="207"/>
      <c r="D1364" s="208" t="s">
        <v>80</v>
      </c>
      <c r="E1364" s="249" t="s">
        <v>860</v>
      </c>
      <c r="F1364" s="249" t="s">
        <v>1624</v>
      </c>
      <c r="G1364" s="207"/>
      <c r="H1364" s="207"/>
      <c r="I1364" s="210"/>
      <c r="J1364" s="250">
        <f>BK1364</f>
        <v>0</v>
      </c>
      <c r="K1364" s="207"/>
      <c r="L1364" s="212"/>
      <c r="M1364" s="213"/>
      <c r="N1364" s="214"/>
      <c r="O1364" s="214"/>
      <c r="P1364" s="215">
        <f>SUM(P1365:P1403)</f>
        <v>0</v>
      </c>
      <c r="Q1364" s="214"/>
      <c r="R1364" s="215">
        <f>SUM(R1365:R1403)</f>
        <v>0.88283999999999996</v>
      </c>
      <c r="S1364" s="214"/>
      <c r="T1364" s="216">
        <f>SUM(T1365:T1403)</f>
        <v>0</v>
      </c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R1364" s="217" t="s">
        <v>88</v>
      </c>
      <c r="AT1364" s="218" t="s">
        <v>80</v>
      </c>
      <c r="AU1364" s="218" t="s">
        <v>90</v>
      </c>
      <c r="AY1364" s="217" t="s">
        <v>203</v>
      </c>
      <c r="BK1364" s="219">
        <f>SUM(BK1365:BK1403)</f>
        <v>0</v>
      </c>
    </row>
    <row r="1365" s="2" customFormat="1" ht="24.15" customHeight="1">
      <c r="A1365" s="39"/>
      <c r="B1365" s="40"/>
      <c r="C1365" s="220" t="s">
        <v>514</v>
      </c>
      <c r="D1365" s="220" t="s">
        <v>204</v>
      </c>
      <c r="E1365" s="221" t="s">
        <v>1625</v>
      </c>
      <c r="F1365" s="222" t="s">
        <v>1626</v>
      </c>
      <c r="G1365" s="223" t="s">
        <v>647</v>
      </c>
      <c r="H1365" s="224">
        <v>1</v>
      </c>
      <c r="I1365" s="225"/>
      <c r="J1365" s="226">
        <f>ROUND(I1365*H1365,2)</f>
        <v>0</v>
      </c>
      <c r="K1365" s="222" t="s">
        <v>352</v>
      </c>
      <c r="L1365" s="45"/>
      <c r="M1365" s="227" t="s">
        <v>1</v>
      </c>
      <c r="N1365" s="228" t="s">
        <v>46</v>
      </c>
      <c r="O1365" s="92"/>
      <c r="P1365" s="229">
        <f>O1365*H1365</f>
        <v>0</v>
      </c>
      <c r="Q1365" s="229">
        <v>0.017770000000000001</v>
      </c>
      <c r="R1365" s="229">
        <f>Q1365*H1365</f>
        <v>0.017770000000000001</v>
      </c>
      <c r="S1365" s="229">
        <v>0</v>
      </c>
      <c r="T1365" s="230">
        <f>S1365*H1365</f>
        <v>0</v>
      </c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R1365" s="231" t="s">
        <v>202</v>
      </c>
      <c r="AT1365" s="231" t="s">
        <v>204</v>
      </c>
      <c r="AU1365" s="231" t="s">
        <v>215</v>
      </c>
      <c r="AY1365" s="18" t="s">
        <v>203</v>
      </c>
      <c r="BE1365" s="232">
        <f>IF(N1365="základní",J1365,0)</f>
        <v>0</v>
      </c>
      <c r="BF1365" s="232">
        <f>IF(N1365="snížená",J1365,0)</f>
        <v>0</v>
      </c>
      <c r="BG1365" s="232">
        <f>IF(N1365="zákl. přenesená",J1365,0)</f>
        <v>0</v>
      </c>
      <c r="BH1365" s="232">
        <f>IF(N1365="sníž. přenesená",J1365,0)</f>
        <v>0</v>
      </c>
      <c r="BI1365" s="232">
        <f>IF(N1365="nulová",J1365,0)</f>
        <v>0</v>
      </c>
      <c r="BJ1365" s="18" t="s">
        <v>88</v>
      </c>
      <c r="BK1365" s="232">
        <f>ROUND(I1365*H1365,2)</f>
        <v>0</v>
      </c>
      <c r="BL1365" s="18" t="s">
        <v>202</v>
      </c>
      <c r="BM1365" s="231" t="s">
        <v>1627</v>
      </c>
    </row>
    <row r="1366" s="2" customFormat="1">
      <c r="A1366" s="39"/>
      <c r="B1366" s="40"/>
      <c r="C1366" s="41"/>
      <c r="D1366" s="233" t="s">
        <v>209</v>
      </c>
      <c r="E1366" s="41"/>
      <c r="F1366" s="234" t="s">
        <v>1628</v>
      </c>
      <c r="G1366" s="41"/>
      <c r="H1366" s="41"/>
      <c r="I1366" s="235"/>
      <c r="J1366" s="41"/>
      <c r="K1366" s="41"/>
      <c r="L1366" s="45"/>
      <c r="M1366" s="236"/>
      <c r="N1366" s="237"/>
      <c r="O1366" s="92"/>
      <c r="P1366" s="92"/>
      <c r="Q1366" s="92"/>
      <c r="R1366" s="92"/>
      <c r="S1366" s="92"/>
      <c r="T1366" s="93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T1366" s="18" t="s">
        <v>209</v>
      </c>
      <c r="AU1366" s="18" t="s">
        <v>215</v>
      </c>
    </row>
    <row r="1367" s="2" customFormat="1">
      <c r="A1367" s="39"/>
      <c r="B1367" s="40"/>
      <c r="C1367" s="41"/>
      <c r="D1367" s="251" t="s">
        <v>355</v>
      </c>
      <c r="E1367" s="41"/>
      <c r="F1367" s="252" t="s">
        <v>1629</v>
      </c>
      <c r="G1367" s="41"/>
      <c r="H1367" s="41"/>
      <c r="I1367" s="235"/>
      <c r="J1367" s="41"/>
      <c r="K1367" s="41"/>
      <c r="L1367" s="45"/>
      <c r="M1367" s="236"/>
      <c r="N1367" s="237"/>
      <c r="O1367" s="92"/>
      <c r="P1367" s="92"/>
      <c r="Q1367" s="92"/>
      <c r="R1367" s="92"/>
      <c r="S1367" s="92"/>
      <c r="T1367" s="93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T1367" s="18" t="s">
        <v>355</v>
      </c>
      <c r="AU1367" s="18" t="s">
        <v>215</v>
      </c>
    </row>
    <row r="1368" s="2" customFormat="1" ht="33" customHeight="1">
      <c r="A1368" s="39"/>
      <c r="B1368" s="40"/>
      <c r="C1368" s="296" t="s">
        <v>1630</v>
      </c>
      <c r="D1368" s="296" t="s">
        <v>553</v>
      </c>
      <c r="E1368" s="297" t="s">
        <v>1631</v>
      </c>
      <c r="F1368" s="298" t="s">
        <v>1632</v>
      </c>
      <c r="G1368" s="299" t="s">
        <v>647</v>
      </c>
      <c r="H1368" s="300">
        <v>1</v>
      </c>
      <c r="I1368" s="301"/>
      <c r="J1368" s="302">
        <f>ROUND(I1368*H1368,2)</f>
        <v>0</v>
      </c>
      <c r="K1368" s="298" t="s">
        <v>1</v>
      </c>
      <c r="L1368" s="303"/>
      <c r="M1368" s="304" t="s">
        <v>1</v>
      </c>
      <c r="N1368" s="305" t="s">
        <v>46</v>
      </c>
      <c r="O1368" s="92"/>
      <c r="P1368" s="229">
        <f>O1368*H1368</f>
        <v>0</v>
      </c>
      <c r="Q1368" s="229">
        <v>0.0060000000000000001</v>
      </c>
      <c r="R1368" s="229">
        <f>Q1368*H1368</f>
        <v>0.0060000000000000001</v>
      </c>
      <c r="S1368" s="229">
        <v>0</v>
      </c>
      <c r="T1368" s="230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1" t="s">
        <v>239</v>
      </c>
      <c r="AT1368" s="231" t="s">
        <v>553</v>
      </c>
      <c r="AU1368" s="231" t="s">
        <v>215</v>
      </c>
      <c r="AY1368" s="18" t="s">
        <v>203</v>
      </c>
      <c r="BE1368" s="232">
        <f>IF(N1368="základní",J1368,0)</f>
        <v>0</v>
      </c>
      <c r="BF1368" s="232">
        <f>IF(N1368="snížená",J1368,0)</f>
        <v>0</v>
      </c>
      <c r="BG1368" s="232">
        <f>IF(N1368="zákl. přenesená",J1368,0)</f>
        <v>0</v>
      </c>
      <c r="BH1368" s="232">
        <f>IF(N1368="sníž. přenesená",J1368,0)</f>
        <v>0</v>
      </c>
      <c r="BI1368" s="232">
        <f>IF(N1368="nulová",J1368,0)</f>
        <v>0</v>
      </c>
      <c r="BJ1368" s="18" t="s">
        <v>88</v>
      </c>
      <c r="BK1368" s="232">
        <f>ROUND(I1368*H1368,2)</f>
        <v>0</v>
      </c>
      <c r="BL1368" s="18" t="s">
        <v>202</v>
      </c>
      <c r="BM1368" s="231" t="s">
        <v>1633</v>
      </c>
    </row>
    <row r="1369" s="2" customFormat="1" ht="24.15" customHeight="1">
      <c r="A1369" s="39"/>
      <c r="B1369" s="40"/>
      <c r="C1369" s="220" t="s">
        <v>1634</v>
      </c>
      <c r="D1369" s="220" t="s">
        <v>204</v>
      </c>
      <c r="E1369" s="221" t="s">
        <v>1625</v>
      </c>
      <c r="F1369" s="222" t="s">
        <v>1626</v>
      </c>
      <c r="G1369" s="223" t="s">
        <v>647</v>
      </c>
      <c r="H1369" s="224">
        <v>12</v>
      </c>
      <c r="I1369" s="225"/>
      <c r="J1369" s="226">
        <f>ROUND(I1369*H1369,2)</f>
        <v>0</v>
      </c>
      <c r="K1369" s="222" t="s">
        <v>352</v>
      </c>
      <c r="L1369" s="45"/>
      <c r="M1369" s="227" t="s">
        <v>1</v>
      </c>
      <c r="N1369" s="228" t="s">
        <v>46</v>
      </c>
      <c r="O1369" s="92"/>
      <c r="P1369" s="229">
        <f>O1369*H1369</f>
        <v>0</v>
      </c>
      <c r="Q1369" s="229">
        <v>0.017770000000000001</v>
      </c>
      <c r="R1369" s="229">
        <f>Q1369*H1369</f>
        <v>0.21324000000000001</v>
      </c>
      <c r="S1369" s="229">
        <v>0</v>
      </c>
      <c r="T1369" s="230">
        <f>S1369*H1369</f>
        <v>0</v>
      </c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R1369" s="231" t="s">
        <v>202</v>
      </c>
      <c r="AT1369" s="231" t="s">
        <v>204</v>
      </c>
      <c r="AU1369" s="231" t="s">
        <v>215</v>
      </c>
      <c r="AY1369" s="18" t="s">
        <v>203</v>
      </c>
      <c r="BE1369" s="232">
        <f>IF(N1369="základní",J1369,0)</f>
        <v>0</v>
      </c>
      <c r="BF1369" s="232">
        <f>IF(N1369="snížená",J1369,0)</f>
        <v>0</v>
      </c>
      <c r="BG1369" s="232">
        <f>IF(N1369="zákl. přenesená",J1369,0)</f>
        <v>0</v>
      </c>
      <c r="BH1369" s="232">
        <f>IF(N1369="sníž. přenesená",J1369,0)</f>
        <v>0</v>
      </c>
      <c r="BI1369" s="232">
        <f>IF(N1369="nulová",J1369,0)</f>
        <v>0</v>
      </c>
      <c r="BJ1369" s="18" t="s">
        <v>88</v>
      </c>
      <c r="BK1369" s="232">
        <f>ROUND(I1369*H1369,2)</f>
        <v>0</v>
      </c>
      <c r="BL1369" s="18" t="s">
        <v>202</v>
      </c>
      <c r="BM1369" s="231" t="s">
        <v>1635</v>
      </c>
    </row>
    <row r="1370" s="2" customFormat="1">
      <c r="A1370" s="39"/>
      <c r="B1370" s="40"/>
      <c r="C1370" s="41"/>
      <c r="D1370" s="233" t="s">
        <v>209</v>
      </c>
      <c r="E1370" s="41"/>
      <c r="F1370" s="234" t="s">
        <v>1628</v>
      </c>
      <c r="G1370" s="41"/>
      <c r="H1370" s="41"/>
      <c r="I1370" s="235"/>
      <c r="J1370" s="41"/>
      <c r="K1370" s="41"/>
      <c r="L1370" s="45"/>
      <c r="M1370" s="236"/>
      <c r="N1370" s="237"/>
      <c r="O1370" s="92"/>
      <c r="P1370" s="92"/>
      <c r="Q1370" s="92"/>
      <c r="R1370" s="92"/>
      <c r="S1370" s="92"/>
      <c r="T1370" s="93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T1370" s="18" t="s">
        <v>209</v>
      </c>
      <c r="AU1370" s="18" t="s">
        <v>215</v>
      </c>
    </row>
    <row r="1371" s="2" customFormat="1">
      <c r="A1371" s="39"/>
      <c r="B1371" s="40"/>
      <c r="C1371" s="41"/>
      <c r="D1371" s="251" t="s">
        <v>355</v>
      </c>
      <c r="E1371" s="41"/>
      <c r="F1371" s="252" t="s">
        <v>1629</v>
      </c>
      <c r="G1371" s="41"/>
      <c r="H1371" s="41"/>
      <c r="I1371" s="235"/>
      <c r="J1371" s="41"/>
      <c r="K1371" s="41"/>
      <c r="L1371" s="45"/>
      <c r="M1371" s="236"/>
      <c r="N1371" s="237"/>
      <c r="O1371" s="92"/>
      <c r="P1371" s="92"/>
      <c r="Q1371" s="92"/>
      <c r="R1371" s="92"/>
      <c r="S1371" s="92"/>
      <c r="T1371" s="93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T1371" s="18" t="s">
        <v>355</v>
      </c>
      <c r="AU1371" s="18" t="s">
        <v>215</v>
      </c>
    </row>
    <row r="1372" s="2" customFormat="1" ht="33" customHeight="1">
      <c r="A1372" s="39"/>
      <c r="B1372" s="40"/>
      <c r="C1372" s="296" t="s">
        <v>1636</v>
      </c>
      <c r="D1372" s="296" t="s">
        <v>553</v>
      </c>
      <c r="E1372" s="297" t="s">
        <v>1637</v>
      </c>
      <c r="F1372" s="298" t="s">
        <v>1638</v>
      </c>
      <c r="G1372" s="299" t="s">
        <v>647</v>
      </c>
      <c r="H1372" s="300">
        <v>3</v>
      </c>
      <c r="I1372" s="301"/>
      <c r="J1372" s="302">
        <f>ROUND(I1372*H1372,2)</f>
        <v>0</v>
      </c>
      <c r="K1372" s="298" t="s">
        <v>352</v>
      </c>
      <c r="L1372" s="303"/>
      <c r="M1372" s="304" t="s">
        <v>1</v>
      </c>
      <c r="N1372" s="305" t="s">
        <v>46</v>
      </c>
      <c r="O1372" s="92"/>
      <c r="P1372" s="229">
        <f>O1372*H1372</f>
        <v>0</v>
      </c>
      <c r="Q1372" s="229">
        <v>0.018339999999999999</v>
      </c>
      <c r="R1372" s="229">
        <f>Q1372*H1372</f>
        <v>0.055019999999999999</v>
      </c>
      <c r="S1372" s="229">
        <v>0</v>
      </c>
      <c r="T1372" s="230">
        <f>S1372*H1372</f>
        <v>0</v>
      </c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R1372" s="231" t="s">
        <v>239</v>
      </c>
      <c r="AT1372" s="231" t="s">
        <v>553</v>
      </c>
      <c r="AU1372" s="231" t="s">
        <v>215</v>
      </c>
      <c r="AY1372" s="18" t="s">
        <v>203</v>
      </c>
      <c r="BE1372" s="232">
        <f>IF(N1372="základní",J1372,0)</f>
        <v>0</v>
      </c>
      <c r="BF1372" s="232">
        <f>IF(N1372="snížená",J1372,0)</f>
        <v>0</v>
      </c>
      <c r="BG1372" s="232">
        <f>IF(N1372="zákl. přenesená",J1372,0)</f>
        <v>0</v>
      </c>
      <c r="BH1372" s="232">
        <f>IF(N1372="sníž. přenesená",J1372,0)</f>
        <v>0</v>
      </c>
      <c r="BI1372" s="232">
        <f>IF(N1372="nulová",J1372,0)</f>
        <v>0</v>
      </c>
      <c r="BJ1372" s="18" t="s">
        <v>88</v>
      </c>
      <c r="BK1372" s="232">
        <f>ROUND(I1372*H1372,2)</f>
        <v>0</v>
      </c>
      <c r="BL1372" s="18" t="s">
        <v>202</v>
      </c>
      <c r="BM1372" s="231" t="s">
        <v>1639</v>
      </c>
    </row>
    <row r="1373" s="13" customFormat="1">
      <c r="A1373" s="13"/>
      <c r="B1373" s="253"/>
      <c r="C1373" s="254"/>
      <c r="D1373" s="233" t="s">
        <v>357</v>
      </c>
      <c r="E1373" s="255" t="s">
        <v>1</v>
      </c>
      <c r="F1373" s="256" t="s">
        <v>1640</v>
      </c>
      <c r="G1373" s="254"/>
      <c r="H1373" s="255" t="s">
        <v>1</v>
      </c>
      <c r="I1373" s="257"/>
      <c r="J1373" s="254"/>
      <c r="K1373" s="254"/>
      <c r="L1373" s="258"/>
      <c r="M1373" s="259"/>
      <c r="N1373" s="260"/>
      <c r="O1373" s="260"/>
      <c r="P1373" s="260"/>
      <c r="Q1373" s="260"/>
      <c r="R1373" s="260"/>
      <c r="S1373" s="260"/>
      <c r="T1373" s="261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62" t="s">
        <v>357</v>
      </c>
      <c r="AU1373" s="262" t="s">
        <v>215</v>
      </c>
      <c r="AV1373" s="13" t="s">
        <v>88</v>
      </c>
      <c r="AW1373" s="13" t="s">
        <v>36</v>
      </c>
      <c r="AX1373" s="13" t="s">
        <v>81</v>
      </c>
      <c r="AY1373" s="262" t="s">
        <v>203</v>
      </c>
    </row>
    <row r="1374" s="14" customFormat="1">
      <c r="A1374" s="14"/>
      <c r="B1374" s="263"/>
      <c r="C1374" s="264"/>
      <c r="D1374" s="233" t="s">
        <v>357</v>
      </c>
      <c r="E1374" s="265" t="s">
        <v>1</v>
      </c>
      <c r="F1374" s="266" t="s">
        <v>215</v>
      </c>
      <c r="G1374" s="264"/>
      <c r="H1374" s="267">
        <v>3</v>
      </c>
      <c r="I1374" s="268"/>
      <c r="J1374" s="264"/>
      <c r="K1374" s="264"/>
      <c r="L1374" s="269"/>
      <c r="M1374" s="270"/>
      <c r="N1374" s="271"/>
      <c r="O1374" s="271"/>
      <c r="P1374" s="271"/>
      <c r="Q1374" s="271"/>
      <c r="R1374" s="271"/>
      <c r="S1374" s="271"/>
      <c r="T1374" s="27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73" t="s">
        <v>357</v>
      </c>
      <c r="AU1374" s="273" t="s">
        <v>215</v>
      </c>
      <c r="AV1374" s="14" t="s">
        <v>90</v>
      </c>
      <c r="AW1374" s="14" t="s">
        <v>36</v>
      </c>
      <c r="AX1374" s="14" t="s">
        <v>81</v>
      </c>
      <c r="AY1374" s="273" t="s">
        <v>203</v>
      </c>
    </row>
    <row r="1375" s="16" customFormat="1">
      <c r="A1375" s="16"/>
      <c r="B1375" s="285"/>
      <c r="C1375" s="286"/>
      <c r="D1375" s="233" t="s">
        <v>357</v>
      </c>
      <c r="E1375" s="287" t="s">
        <v>1</v>
      </c>
      <c r="F1375" s="288" t="s">
        <v>366</v>
      </c>
      <c r="G1375" s="286"/>
      <c r="H1375" s="289">
        <v>3</v>
      </c>
      <c r="I1375" s="290"/>
      <c r="J1375" s="286"/>
      <c r="K1375" s="286"/>
      <c r="L1375" s="291"/>
      <c r="M1375" s="292"/>
      <c r="N1375" s="293"/>
      <c r="O1375" s="293"/>
      <c r="P1375" s="293"/>
      <c r="Q1375" s="293"/>
      <c r="R1375" s="293"/>
      <c r="S1375" s="293"/>
      <c r="T1375" s="294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T1375" s="295" t="s">
        <v>357</v>
      </c>
      <c r="AU1375" s="295" t="s">
        <v>215</v>
      </c>
      <c r="AV1375" s="16" t="s">
        <v>202</v>
      </c>
      <c r="AW1375" s="16" t="s">
        <v>36</v>
      </c>
      <c r="AX1375" s="16" t="s">
        <v>88</v>
      </c>
      <c r="AY1375" s="295" t="s">
        <v>203</v>
      </c>
    </row>
    <row r="1376" s="2" customFormat="1" ht="33" customHeight="1">
      <c r="A1376" s="39"/>
      <c r="B1376" s="40"/>
      <c r="C1376" s="296" t="s">
        <v>1641</v>
      </c>
      <c r="D1376" s="296" t="s">
        <v>553</v>
      </c>
      <c r="E1376" s="297" t="s">
        <v>1642</v>
      </c>
      <c r="F1376" s="298" t="s">
        <v>1643</v>
      </c>
      <c r="G1376" s="299" t="s">
        <v>647</v>
      </c>
      <c r="H1376" s="300">
        <v>7</v>
      </c>
      <c r="I1376" s="301"/>
      <c r="J1376" s="302">
        <f>ROUND(I1376*H1376,2)</f>
        <v>0</v>
      </c>
      <c r="K1376" s="298" t="s">
        <v>352</v>
      </c>
      <c r="L1376" s="303"/>
      <c r="M1376" s="304" t="s">
        <v>1</v>
      </c>
      <c r="N1376" s="305" t="s">
        <v>46</v>
      </c>
      <c r="O1376" s="92"/>
      <c r="P1376" s="229">
        <f>O1376*H1376</f>
        <v>0</v>
      </c>
      <c r="Q1376" s="229">
        <v>0.01521</v>
      </c>
      <c r="R1376" s="229">
        <f>Q1376*H1376</f>
        <v>0.10647</v>
      </c>
      <c r="S1376" s="229">
        <v>0</v>
      </c>
      <c r="T1376" s="230">
        <f>S1376*H1376</f>
        <v>0</v>
      </c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R1376" s="231" t="s">
        <v>239</v>
      </c>
      <c r="AT1376" s="231" t="s">
        <v>553</v>
      </c>
      <c r="AU1376" s="231" t="s">
        <v>215</v>
      </c>
      <c r="AY1376" s="18" t="s">
        <v>203</v>
      </c>
      <c r="BE1376" s="232">
        <f>IF(N1376="základní",J1376,0)</f>
        <v>0</v>
      </c>
      <c r="BF1376" s="232">
        <f>IF(N1376="snížená",J1376,0)</f>
        <v>0</v>
      </c>
      <c r="BG1376" s="232">
        <f>IF(N1376="zákl. přenesená",J1376,0)</f>
        <v>0</v>
      </c>
      <c r="BH1376" s="232">
        <f>IF(N1376="sníž. přenesená",J1376,0)</f>
        <v>0</v>
      </c>
      <c r="BI1376" s="232">
        <f>IF(N1376="nulová",J1376,0)</f>
        <v>0</v>
      </c>
      <c r="BJ1376" s="18" t="s">
        <v>88</v>
      </c>
      <c r="BK1376" s="232">
        <f>ROUND(I1376*H1376,2)</f>
        <v>0</v>
      </c>
      <c r="BL1376" s="18" t="s">
        <v>202</v>
      </c>
      <c r="BM1376" s="231" t="s">
        <v>1644</v>
      </c>
    </row>
    <row r="1377" s="13" customFormat="1">
      <c r="A1377" s="13"/>
      <c r="B1377" s="253"/>
      <c r="C1377" s="254"/>
      <c r="D1377" s="233" t="s">
        <v>357</v>
      </c>
      <c r="E1377" s="255" t="s">
        <v>1</v>
      </c>
      <c r="F1377" s="256" t="s">
        <v>1645</v>
      </c>
      <c r="G1377" s="254"/>
      <c r="H1377" s="255" t="s">
        <v>1</v>
      </c>
      <c r="I1377" s="257"/>
      <c r="J1377" s="254"/>
      <c r="K1377" s="254"/>
      <c r="L1377" s="258"/>
      <c r="M1377" s="259"/>
      <c r="N1377" s="260"/>
      <c r="O1377" s="260"/>
      <c r="P1377" s="260"/>
      <c r="Q1377" s="260"/>
      <c r="R1377" s="260"/>
      <c r="S1377" s="260"/>
      <c r="T1377" s="26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2" t="s">
        <v>357</v>
      </c>
      <c r="AU1377" s="262" t="s">
        <v>215</v>
      </c>
      <c r="AV1377" s="13" t="s">
        <v>88</v>
      </c>
      <c r="AW1377" s="13" t="s">
        <v>36</v>
      </c>
      <c r="AX1377" s="13" t="s">
        <v>81</v>
      </c>
      <c r="AY1377" s="262" t="s">
        <v>203</v>
      </c>
    </row>
    <row r="1378" s="14" customFormat="1">
      <c r="A1378" s="14"/>
      <c r="B1378" s="263"/>
      <c r="C1378" s="264"/>
      <c r="D1378" s="233" t="s">
        <v>357</v>
      </c>
      <c r="E1378" s="265" t="s">
        <v>1</v>
      </c>
      <c r="F1378" s="266" t="s">
        <v>90</v>
      </c>
      <c r="G1378" s="264"/>
      <c r="H1378" s="267">
        <v>2</v>
      </c>
      <c r="I1378" s="268"/>
      <c r="J1378" s="264"/>
      <c r="K1378" s="264"/>
      <c r="L1378" s="269"/>
      <c r="M1378" s="270"/>
      <c r="N1378" s="271"/>
      <c r="O1378" s="271"/>
      <c r="P1378" s="271"/>
      <c r="Q1378" s="271"/>
      <c r="R1378" s="271"/>
      <c r="S1378" s="271"/>
      <c r="T1378" s="272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73" t="s">
        <v>357</v>
      </c>
      <c r="AU1378" s="273" t="s">
        <v>215</v>
      </c>
      <c r="AV1378" s="14" t="s">
        <v>90</v>
      </c>
      <c r="AW1378" s="14" t="s">
        <v>36</v>
      </c>
      <c r="AX1378" s="14" t="s">
        <v>81</v>
      </c>
      <c r="AY1378" s="273" t="s">
        <v>203</v>
      </c>
    </row>
    <row r="1379" s="13" customFormat="1">
      <c r="A1379" s="13"/>
      <c r="B1379" s="253"/>
      <c r="C1379" s="254"/>
      <c r="D1379" s="233" t="s">
        <v>357</v>
      </c>
      <c r="E1379" s="255" t="s">
        <v>1</v>
      </c>
      <c r="F1379" s="256" t="s">
        <v>1646</v>
      </c>
      <c r="G1379" s="254"/>
      <c r="H1379" s="255" t="s">
        <v>1</v>
      </c>
      <c r="I1379" s="257"/>
      <c r="J1379" s="254"/>
      <c r="K1379" s="254"/>
      <c r="L1379" s="258"/>
      <c r="M1379" s="259"/>
      <c r="N1379" s="260"/>
      <c r="O1379" s="260"/>
      <c r="P1379" s="260"/>
      <c r="Q1379" s="260"/>
      <c r="R1379" s="260"/>
      <c r="S1379" s="260"/>
      <c r="T1379" s="261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62" t="s">
        <v>357</v>
      </c>
      <c r="AU1379" s="262" t="s">
        <v>215</v>
      </c>
      <c r="AV1379" s="13" t="s">
        <v>88</v>
      </c>
      <c r="AW1379" s="13" t="s">
        <v>36</v>
      </c>
      <c r="AX1379" s="13" t="s">
        <v>81</v>
      </c>
      <c r="AY1379" s="262" t="s">
        <v>203</v>
      </c>
    </row>
    <row r="1380" s="14" customFormat="1">
      <c r="A1380" s="14"/>
      <c r="B1380" s="263"/>
      <c r="C1380" s="264"/>
      <c r="D1380" s="233" t="s">
        <v>357</v>
      </c>
      <c r="E1380" s="265" t="s">
        <v>1</v>
      </c>
      <c r="F1380" s="266" t="s">
        <v>202</v>
      </c>
      <c r="G1380" s="264"/>
      <c r="H1380" s="267">
        <v>4</v>
      </c>
      <c r="I1380" s="268"/>
      <c r="J1380" s="264"/>
      <c r="K1380" s="264"/>
      <c r="L1380" s="269"/>
      <c r="M1380" s="270"/>
      <c r="N1380" s="271"/>
      <c r="O1380" s="271"/>
      <c r="P1380" s="271"/>
      <c r="Q1380" s="271"/>
      <c r="R1380" s="271"/>
      <c r="S1380" s="271"/>
      <c r="T1380" s="27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73" t="s">
        <v>357</v>
      </c>
      <c r="AU1380" s="273" t="s">
        <v>215</v>
      </c>
      <c r="AV1380" s="14" t="s">
        <v>90</v>
      </c>
      <c r="AW1380" s="14" t="s">
        <v>36</v>
      </c>
      <c r="AX1380" s="14" t="s">
        <v>81</v>
      </c>
      <c r="AY1380" s="273" t="s">
        <v>203</v>
      </c>
    </row>
    <row r="1381" s="13" customFormat="1">
      <c r="A1381" s="13"/>
      <c r="B1381" s="253"/>
      <c r="C1381" s="254"/>
      <c r="D1381" s="233" t="s">
        <v>357</v>
      </c>
      <c r="E1381" s="255" t="s">
        <v>1</v>
      </c>
      <c r="F1381" s="256" t="s">
        <v>1647</v>
      </c>
      <c r="G1381" s="254"/>
      <c r="H1381" s="255" t="s">
        <v>1</v>
      </c>
      <c r="I1381" s="257"/>
      <c r="J1381" s="254"/>
      <c r="K1381" s="254"/>
      <c r="L1381" s="258"/>
      <c r="M1381" s="259"/>
      <c r="N1381" s="260"/>
      <c r="O1381" s="260"/>
      <c r="P1381" s="260"/>
      <c r="Q1381" s="260"/>
      <c r="R1381" s="260"/>
      <c r="S1381" s="260"/>
      <c r="T1381" s="261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62" t="s">
        <v>357</v>
      </c>
      <c r="AU1381" s="262" t="s">
        <v>215</v>
      </c>
      <c r="AV1381" s="13" t="s">
        <v>88</v>
      </c>
      <c r="AW1381" s="13" t="s">
        <v>36</v>
      </c>
      <c r="AX1381" s="13" t="s">
        <v>81</v>
      </c>
      <c r="AY1381" s="262" t="s">
        <v>203</v>
      </c>
    </row>
    <row r="1382" s="14" customFormat="1">
      <c r="A1382" s="14"/>
      <c r="B1382" s="263"/>
      <c r="C1382" s="264"/>
      <c r="D1382" s="233" t="s">
        <v>357</v>
      </c>
      <c r="E1382" s="265" t="s">
        <v>1</v>
      </c>
      <c r="F1382" s="266" t="s">
        <v>88</v>
      </c>
      <c r="G1382" s="264"/>
      <c r="H1382" s="267">
        <v>1</v>
      </c>
      <c r="I1382" s="268"/>
      <c r="J1382" s="264"/>
      <c r="K1382" s="264"/>
      <c r="L1382" s="269"/>
      <c r="M1382" s="270"/>
      <c r="N1382" s="271"/>
      <c r="O1382" s="271"/>
      <c r="P1382" s="271"/>
      <c r="Q1382" s="271"/>
      <c r="R1382" s="271"/>
      <c r="S1382" s="271"/>
      <c r="T1382" s="272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73" t="s">
        <v>357</v>
      </c>
      <c r="AU1382" s="273" t="s">
        <v>215</v>
      </c>
      <c r="AV1382" s="14" t="s">
        <v>90</v>
      </c>
      <c r="AW1382" s="14" t="s">
        <v>36</v>
      </c>
      <c r="AX1382" s="14" t="s">
        <v>81</v>
      </c>
      <c r="AY1382" s="273" t="s">
        <v>203</v>
      </c>
    </row>
    <row r="1383" s="16" customFormat="1">
      <c r="A1383" s="16"/>
      <c r="B1383" s="285"/>
      <c r="C1383" s="286"/>
      <c r="D1383" s="233" t="s">
        <v>357</v>
      </c>
      <c r="E1383" s="287" t="s">
        <v>1</v>
      </c>
      <c r="F1383" s="288" t="s">
        <v>366</v>
      </c>
      <c r="G1383" s="286"/>
      <c r="H1383" s="289">
        <v>7</v>
      </c>
      <c r="I1383" s="290"/>
      <c r="J1383" s="286"/>
      <c r="K1383" s="286"/>
      <c r="L1383" s="291"/>
      <c r="M1383" s="292"/>
      <c r="N1383" s="293"/>
      <c r="O1383" s="293"/>
      <c r="P1383" s="293"/>
      <c r="Q1383" s="293"/>
      <c r="R1383" s="293"/>
      <c r="S1383" s="293"/>
      <c r="T1383" s="294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T1383" s="295" t="s">
        <v>357</v>
      </c>
      <c r="AU1383" s="295" t="s">
        <v>215</v>
      </c>
      <c r="AV1383" s="16" t="s">
        <v>202</v>
      </c>
      <c r="AW1383" s="16" t="s">
        <v>36</v>
      </c>
      <c r="AX1383" s="16" t="s">
        <v>88</v>
      </c>
      <c r="AY1383" s="295" t="s">
        <v>203</v>
      </c>
    </row>
    <row r="1384" s="2" customFormat="1" ht="33" customHeight="1">
      <c r="A1384" s="39"/>
      <c r="B1384" s="40"/>
      <c r="C1384" s="296" t="s">
        <v>1648</v>
      </c>
      <c r="D1384" s="296" t="s">
        <v>553</v>
      </c>
      <c r="E1384" s="297" t="s">
        <v>1649</v>
      </c>
      <c r="F1384" s="298" t="s">
        <v>1650</v>
      </c>
      <c r="G1384" s="299" t="s">
        <v>647</v>
      </c>
      <c r="H1384" s="300">
        <v>2</v>
      </c>
      <c r="I1384" s="301"/>
      <c r="J1384" s="302">
        <f>ROUND(I1384*H1384,2)</f>
        <v>0</v>
      </c>
      <c r="K1384" s="298" t="s">
        <v>352</v>
      </c>
      <c r="L1384" s="303"/>
      <c r="M1384" s="304" t="s">
        <v>1</v>
      </c>
      <c r="N1384" s="305" t="s">
        <v>46</v>
      </c>
      <c r="O1384" s="92"/>
      <c r="P1384" s="229">
        <f>O1384*H1384</f>
        <v>0</v>
      </c>
      <c r="Q1384" s="229">
        <v>0.01553</v>
      </c>
      <c r="R1384" s="229">
        <f>Q1384*H1384</f>
        <v>0.031060000000000001</v>
      </c>
      <c r="S1384" s="229">
        <v>0</v>
      </c>
      <c r="T1384" s="230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31" t="s">
        <v>239</v>
      </c>
      <c r="AT1384" s="231" t="s">
        <v>553</v>
      </c>
      <c r="AU1384" s="231" t="s">
        <v>215</v>
      </c>
      <c r="AY1384" s="18" t="s">
        <v>203</v>
      </c>
      <c r="BE1384" s="232">
        <f>IF(N1384="základní",J1384,0)</f>
        <v>0</v>
      </c>
      <c r="BF1384" s="232">
        <f>IF(N1384="snížená",J1384,0)</f>
        <v>0</v>
      </c>
      <c r="BG1384" s="232">
        <f>IF(N1384="zákl. přenesená",J1384,0)</f>
        <v>0</v>
      </c>
      <c r="BH1384" s="232">
        <f>IF(N1384="sníž. přenesená",J1384,0)</f>
        <v>0</v>
      </c>
      <c r="BI1384" s="232">
        <f>IF(N1384="nulová",J1384,0)</f>
        <v>0</v>
      </c>
      <c r="BJ1384" s="18" t="s">
        <v>88</v>
      </c>
      <c r="BK1384" s="232">
        <f>ROUND(I1384*H1384,2)</f>
        <v>0</v>
      </c>
      <c r="BL1384" s="18" t="s">
        <v>202</v>
      </c>
      <c r="BM1384" s="231" t="s">
        <v>1651</v>
      </c>
    </row>
    <row r="1385" s="13" customFormat="1">
      <c r="A1385" s="13"/>
      <c r="B1385" s="253"/>
      <c r="C1385" s="254"/>
      <c r="D1385" s="233" t="s">
        <v>357</v>
      </c>
      <c r="E1385" s="255" t="s">
        <v>1</v>
      </c>
      <c r="F1385" s="256" t="s">
        <v>1652</v>
      </c>
      <c r="G1385" s="254"/>
      <c r="H1385" s="255" t="s">
        <v>1</v>
      </c>
      <c r="I1385" s="257"/>
      <c r="J1385" s="254"/>
      <c r="K1385" s="254"/>
      <c r="L1385" s="258"/>
      <c r="M1385" s="259"/>
      <c r="N1385" s="260"/>
      <c r="O1385" s="260"/>
      <c r="P1385" s="260"/>
      <c r="Q1385" s="260"/>
      <c r="R1385" s="260"/>
      <c r="S1385" s="260"/>
      <c r="T1385" s="26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2" t="s">
        <v>357</v>
      </c>
      <c r="AU1385" s="262" t="s">
        <v>215</v>
      </c>
      <c r="AV1385" s="13" t="s">
        <v>88</v>
      </c>
      <c r="AW1385" s="13" t="s">
        <v>36</v>
      </c>
      <c r="AX1385" s="13" t="s">
        <v>81</v>
      </c>
      <c r="AY1385" s="262" t="s">
        <v>203</v>
      </c>
    </row>
    <row r="1386" s="14" customFormat="1">
      <c r="A1386" s="14"/>
      <c r="B1386" s="263"/>
      <c r="C1386" s="264"/>
      <c r="D1386" s="233" t="s">
        <v>357</v>
      </c>
      <c r="E1386" s="265" t="s">
        <v>1</v>
      </c>
      <c r="F1386" s="266" t="s">
        <v>90</v>
      </c>
      <c r="G1386" s="264"/>
      <c r="H1386" s="267">
        <v>2</v>
      </c>
      <c r="I1386" s="268"/>
      <c r="J1386" s="264"/>
      <c r="K1386" s="264"/>
      <c r="L1386" s="269"/>
      <c r="M1386" s="270"/>
      <c r="N1386" s="271"/>
      <c r="O1386" s="271"/>
      <c r="P1386" s="271"/>
      <c r="Q1386" s="271"/>
      <c r="R1386" s="271"/>
      <c r="S1386" s="271"/>
      <c r="T1386" s="27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73" t="s">
        <v>357</v>
      </c>
      <c r="AU1386" s="273" t="s">
        <v>215</v>
      </c>
      <c r="AV1386" s="14" t="s">
        <v>90</v>
      </c>
      <c r="AW1386" s="14" t="s">
        <v>36</v>
      </c>
      <c r="AX1386" s="14" t="s">
        <v>81</v>
      </c>
      <c r="AY1386" s="273" t="s">
        <v>203</v>
      </c>
    </row>
    <row r="1387" s="16" customFormat="1">
      <c r="A1387" s="16"/>
      <c r="B1387" s="285"/>
      <c r="C1387" s="286"/>
      <c r="D1387" s="233" t="s">
        <v>357</v>
      </c>
      <c r="E1387" s="287" t="s">
        <v>1</v>
      </c>
      <c r="F1387" s="288" t="s">
        <v>366</v>
      </c>
      <c r="G1387" s="286"/>
      <c r="H1387" s="289">
        <v>2</v>
      </c>
      <c r="I1387" s="290"/>
      <c r="J1387" s="286"/>
      <c r="K1387" s="286"/>
      <c r="L1387" s="291"/>
      <c r="M1387" s="292"/>
      <c r="N1387" s="293"/>
      <c r="O1387" s="293"/>
      <c r="P1387" s="293"/>
      <c r="Q1387" s="293"/>
      <c r="R1387" s="293"/>
      <c r="S1387" s="293"/>
      <c r="T1387" s="294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T1387" s="295" t="s">
        <v>357</v>
      </c>
      <c r="AU1387" s="295" t="s">
        <v>215</v>
      </c>
      <c r="AV1387" s="16" t="s">
        <v>202</v>
      </c>
      <c r="AW1387" s="16" t="s">
        <v>36</v>
      </c>
      <c r="AX1387" s="16" t="s">
        <v>88</v>
      </c>
      <c r="AY1387" s="295" t="s">
        <v>203</v>
      </c>
    </row>
    <row r="1388" s="2" customFormat="1" ht="37.8" customHeight="1">
      <c r="A1388" s="39"/>
      <c r="B1388" s="40"/>
      <c r="C1388" s="220" t="s">
        <v>1653</v>
      </c>
      <c r="D1388" s="220" t="s">
        <v>204</v>
      </c>
      <c r="E1388" s="221" t="s">
        <v>1654</v>
      </c>
      <c r="F1388" s="222" t="s">
        <v>1655</v>
      </c>
      <c r="G1388" s="223" t="s">
        <v>647</v>
      </c>
      <c r="H1388" s="224">
        <v>1</v>
      </c>
      <c r="I1388" s="225"/>
      <c r="J1388" s="226">
        <f>ROUND(I1388*H1388,2)</f>
        <v>0</v>
      </c>
      <c r="K1388" s="222" t="s">
        <v>352</v>
      </c>
      <c r="L1388" s="45"/>
      <c r="M1388" s="227" t="s">
        <v>1</v>
      </c>
      <c r="N1388" s="228" t="s">
        <v>46</v>
      </c>
      <c r="O1388" s="92"/>
      <c r="P1388" s="229">
        <f>O1388*H1388</f>
        <v>0</v>
      </c>
      <c r="Q1388" s="229">
        <v>0.053620000000000001</v>
      </c>
      <c r="R1388" s="229">
        <f>Q1388*H1388</f>
        <v>0.053620000000000001</v>
      </c>
      <c r="S1388" s="229">
        <v>0</v>
      </c>
      <c r="T1388" s="230">
        <f>S1388*H1388</f>
        <v>0</v>
      </c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R1388" s="231" t="s">
        <v>202</v>
      </c>
      <c r="AT1388" s="231" t="s">
        <v>204</v>
      </c>
      <c r="AU1388" s="231" t="s">
        <v>215</v>
      </c>
      <c r="AY1388" s="18" t="s">
        <v>203</v>
      </c>
      <c r="BE1388" s="232">
        <f>IF(N1388="základní",J1388,0)</f>
        <v>0</v>
      </c>
      <c r="BF1388" s="232">
        <f>IF(N1388="snížená",J1388,0)</f>
        <v>0</v>
      </c>
      <c r="BG1388" s="232">
        <f>IF(N1388="zákl. přenesená",J1388,0)</f>
        <v>0</v>
      </c>
      <c r="BH1388" s="232">
        <f>IF(N1388="sníž. přenesená",J1388,0)</f>
        <v>0</v>
      </c>
      <c r="BI1388" s="232">
        <f>IF(N1388="nulová",J1388,0)</f>
        <v>0</v>
      </c>
      <c r="BJ1388" s="18" t="s">
        <v>88</v>
      </c>
      <c r="BK1388" s="232">
        <f>ROUND(I1388*H1388,2)</f>
        <v>0</v>
      </c>
      <c r="BL1388" s="18" t="s">
        <v>202</v>
      </c>
      <c r="BM1388" s="231" t="s">
        <v>1656</v>
      </c>
    </row>
    <row r="1389" s="2" customFormat="1">
      <c r="A1389" s="39"/>
      <c r="B1389" s="40"/>
      <c r="C1389" s="41"/>
      <c r="D1389" s="233" t="s">
        <v>209</v>
      </c>
      <c r="E1389" s="41"/>
      <c r="F1389" s="234" t="s">
        <v>1657</v>
      </c>
      <c r="G1389" s="41"/>
      <c r="H1389" s="41"/>
      <c r="I1389" s="235"/>
      <c r="J1389" s="41"/>
      <c r="K1389" s="41"/>
      <c r="L1389" s="45"/>
      <c r="M1389" s="236"/>
      <c r="N1389" s="237"/>
      <c r="O1389" s="92"/>
      <c r="P1389" s="92"/>
      <c r="Q1389" s="92"/>
      <c r="R1389" s="92"/>
      <c r="S1389" s="92"/>
      <c r="T1389" s="93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T1389" s="18" t="s">
        <v>209</v>
      </c>
      <c r="AU1389" s="18" t="s">
        <v>215</v>
      </c>
    </row>
    <row r="1390" s="2" customFormat="1">
      <c r="A1390" s="39"/>
      <c r="B1390" s="40"/>
      <c r="C1390" s="41"/>
      <c r="D1390" s="251" t="s">
        <v>355</v>
      </c>
      <c r="E1390" s="41"/>
      <c r="F1390" s="252" t="s">
        <v>1658</v>
      </c>
      <c r="G1390" s="41"/>
      <c r="H1390" s="41"/>
      <c r="I1390" s="235"/>
      <c r="J1390" s="41"/>
      <c r="K1390" s="41"/>
      <c r="L1390" s="45"/>
      <c r="M1390" s="236"/>
      <c r="N1390" s="237"/>
      <c r="O1390" s="92"/>
      <c r="P1390" s="92"/>
      <c r="Q1390" s="92"/>
      <c r="R1390" s="92"/>
      <c r="S1390" s="92"/>
      <c r="T1390" s="9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T1390" s="18" t="s">
        <v>355</v>
      </c>
      <c r="AU1390" s="18" t="s">
        <v>215</v>
      </c>
    </row>
    <row r="1391" s="2" customFormat="1" ht="21.75" customHeight="1">
      <c r="A1391" s="39"/>
      <c r="B1391" s="40"/>
      <c r="C1391" s="220" t="s">
        <v>1659</v>
      </c>
      <c r="D1391" s="220" t="s">
        <v>204</v>
      </c>
      <c r="E1391" s="221" t="s">
        <v>1660</v>
      </c>
      <c r="F1391" s="222" t="s">
        <v>1661</v>
      </c>
      <c r="G1391" s="223" t="s">
        <v>647</v>
      </c>
      <c r="H1391" s="224">
        <v>1</v>
      </c>
      <c r="I1391" s="225"/>
      <c r="J1391" s="226">
        <f>ROUND(I1391*H1391,2)</f>
        <v>0</v>
      </c>
      <c r="K1391" s="222" t="s">
        <v>352</v>
      </c>
      <c r="L1391" s="45"/>
      <c r="M1391" s="227" t="s">
        <v>1</v>
      </c>
      <c r="N1391" s="228" t="s">
        <v>46</v>
      </c>
      <c r="O1391" s="92"/>
      <c r="P1391" s="229">
        <f>O1391*H1391</f>
        <v>0</v>
      </c>
      <c r="Q1391" s="229">
        <v>0.04684</v>
      </c>
      <c r="R1391" s="229">
        <f>Q1391*H1391</f>
        <v>0.04684</v>
      </c>
      <c r="S1391" s="229">
        <v>0</v>
      </c>
      <c r="T1391" s="230">
        <f>S1391*H1391</f>
        <v>0</v>
      </c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R1391" s="231" t="s">
        <v>202</v>
      </c>
      <c r="AT1391" s="231" t="s">
        <v>204</v>
      </c>
      <c r="AU1391" s="231" t="s">
        <v>215</v>
      </c>
      <c r="AY1391" s="18" t="s">
        <v>203</v>
      </c>
      <c r="BE1391" s="232">
        <f>IF(N1391="základní",J1391,0)</f>
        <v>0</v>
      </c>
      <c r="BF1391" s="232">
        <f>IF(N1391="snížená",J1391,0)</f>
        <v>0</v>
      </c>
      <c r="BG1391" s="232">
        <f>IF(N1391="zákl. přenesená",J1391,0)</f>
        <v>0</v>
      </c>
      <c r="BH1391" s="232">
        <f>IF(N1391="sníž. přenesená",J1391,0)</f>
        <v>0</v>
      </c>
      <c r="BI1391" s="232">
        <f>IF(N1391="nulová",J1391,0)</f>
        <v>0</v>
      </c>
      <c r="BJ1391" s="18" t="s">
        <v>88</v>
      </c>
      <c r="BK1391" s="232">
        <f>ROUND(I1391*H1391,2)</f>
        <v>0</v>
      </c>
      <c r="BL1391" s="18" t="s">
        <v>202</v>
      </c>
      <c r="BM1391" s="231" t="s">
        <v>1662</v>
      </c>
    </row>
    <row r="1392" s="2" customFormat="1">
      <c r="A1392" s="39"/>
      <c r="B1392" s="40"/>
      <c r="C1392" s="41"/>
      <c r="D1392" s="251" t="s">
        <v>355</v>
      </c>
      <c r="E1392" s="41"/>
      <c r="F1392" s="252" t="s">
        <v>1663</v>
      </c>
      <c r="G1392" s="41"/>
      <c r="H1392" s="41"/>
      <c r="I1392" s="235"/>
      <c r="J1392" s="41"/>
      <c r="K1392" s="41"/>
      <c r="L1392" s="45"/>
      <c r="M1392" s="236"/>
      <c r="N1392" s="237"/>
      <c r="O1392" s="92"/>
      <c r="P1392" s="92"/>
      <c r="Q1392" s="92"/>
      <c r="R1392" s="92"/>
      <c r="S1392" s="92"/>
      <c r="T1392" s="93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T1392" s="18" t="s">
        <v>355</v>
      </c>
      <c r="AU1392" s="18" t="s">
        <v>215</v>
      </c>
    </row>
    <row r="1393" s="2" customFormat="1" ht="37.8" customHeight="1">
      <c r="A1393" s="39"/>
      <c r="B1393" s="40"/>
      <c r="C1393" s="296" t="s">
        <v>1664</v>
      </c>
      <c r="D1393" s="296" t="s">
        <v>553</v>
      </c>
      <c r="E1393" s="297" t="s">
        <v>1665</v>
      </c>
      <c r="F1393" s="298" t="s">
        <v>1666</v>
      </c>
      <c r="G1393" s="299" t="s">
        <v>647</v>
      </c>
      <c r="H1393" s="300">
        <v>1</v>
      </c>
      <c r="I1393" s="301"/>
      <c r="J1393" s="302">
        <f>ROUND(I1393*H1393,2)</f>
        <v>0</v>
      </c>
      <c r="K1393" s="298" t="s">
        <v>1</v>
      </c>
      <c r="L1393" s="303"/>
      <c r="M1393" s="304" t="s">
        <v>1</v>
      </c>
      <c r="N1393" s="305" t="s">
        <v>46</v>
      </c>
      <c r="O1393" s="92"/>
      <c r="P1393" s="229">
        <f>O1393*H1393</f>
        <v>0</v>
      </c>
      <c r="Q1393" s="229">
        <v>0</v>
      </c>
      <c r="R1393" s="229">
        <f>Q1393*H1393</f>
        <v>0</v>
      </c>
      <c r="S1393" s="229">
        <v>0</v>
      </c>
      <c r="T1393" s="230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1" t="s">
        <v>239</v>
      </c>
      <c r="AT1393" s="231" t="s">
        <v>553</v>
      </c>
      <c r="AU1393" s="231" t="s">
        <v>215</v>
      </c>
      <c r="AY1393" s="18" t="s">
        <v>203</v>
      </c>
      <c r="BE1393" s="232">
        <f>IF(N1393="základní",J1393,0)</f>
        <v>0</v>
      </c>
      <c r="BF1393" s="232">
        <f>IF(N1393="snížená",J1393,0)</f>
        <v>0</v>
      </c>
      <c r="BG1393" s="232">
        <f>IF(N1393="zákl. přenesená",J1393,0)</f>
        <v>0</v>
      </c>
      <c r="BH1393" s="232">
        <f>IF(N1393="sníž. přenesená",J1393,0)</f>
        <v>0</v>
      </c>
      <c r="BI1393" s="232">
        <f>IF(N1393="nulová",J1393,0)</f>
        <v>0</v>
      </c>
      <c r="BJ1393" s="18" t="s">
        <v>88</v>
      </c>
      <c r="BK1393" s="232">
        <f>ROUND(I1393*H1393,2)</f>
        <v>0</v>
      </c>
      <c r="BL1393" s="18" t="s">
        <v>202</v>
      </c>
      <c r="BM1393" s="231" t="s">
        <v>1667</v>
      </c>
    </row>
    <row r="1394" s="2" customFormat="1" ht="21.75" customHeight="1">
      <c r="A1394" s="39"/>
      <c r="B1394" s="40"/>
      <c r="C1394" s="220" t="s">
        <v>1668</v>
      </c>
      <c r="D1394" s="220" t="s">
        <v>204</v>
      </c>
      <c r="E1394" s="221" t="s">
        <v>1660</v>
      </c>
      <c r="F1394" s="222" t="s">
        <v>1661</v>
      </c>
      <c r="G1394" s="223" t="s">
        <v>647</v>
      </c>
      <c r="H1394" s="224">
        <v>5</v>
      </c>
      <c r="I1394" s="225"/>
      <c r="J1394" s="226">
        <f>ROUND(I1394*H1394,2)</f>
        <v>0</v>
      </c>
      <c r="K1394" s="222" t="s">
        <v>352</v>
      </c>
      <c r="L1394" s="45"/>
      <c r="M1394" s="227" t="s">
        <v>1</v>
      </c>
      <c r="N1394" s="228" t="s">
        <v>46</v>
      </c>
      <c r="O1394" s="92"/>
      <c r="P1394" s="229">
        <f>O1394*H1394</f>
        <v>0</v>
      </c>
      <c r="Q1394" s="229">
        <v>0.04684</v>
      </c>
      <c r="R1394" s="229">
        <f>Q1394*H1394</f>
        <v>0.23419999999999999</v>
      </c>
      <c r="S1394" s="229">
        <v>0</v>
      </c>
      <c r="T1394" s="230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31" t="s">
        <v>202</v>
      </c>
      <c r="AT1394" s="231" t="s">
        <v>204</v>
      </c>
      <c r="AU1394" s="231" t="s">
        <v>215</v>
      </c>
      <c r="AY1394" s="18" t="s">
        <v>203</v>
      </c>
      <c r="BE1394" s="232">
        <f>IF(N1394="základní",J1394,0)</f>
        <v>0</v>
      </c>
      <c r="BF1394" s="232">
        <f>IF(N1394="snížená",J1394,0)</f>
        <v>0</v>
      </c>
      <c r="BG1394" s="232">
        <f>IF(N1394="zákl. přenesená",J1394,0)</f>
        <v>0</v>
      </c>
      <c r="BH1394" s="232">
        <f>IF(N1394="sníž. přenesená",J1394,0)</f>
        <v>0</v>
      </c>
      <c r="BI1394" s="232">
        <f>IF(N1394="nulová",J1394,0)</f>
        <v>0</v>
      </c>
      <c r="BJ1394" s="18" t="s">
        <v>88</v>
      </c>
      <c r="BK1394" s="232">
        <f>ROUND(I1394*H1394,2)</f>
        <v>0</v>
      </c>
      <c r="BL1394" s="18" t="s">
        <v>202</v>
      </c>
      <c r="BM1394" s="231" t="s">
        <v>1669</v>
      </c>
    </row>
    <row r="1395" s="2" customFormat="1">
      <c r="A1395" s="39"/>
      <c r="B1395" s="40"/>
      <c r="C1395" s="41"/>
      <c r="D1395" s="251" t="s">
        <v>355</v>
      </c>
      <c r="E1395" s="41"/>
      <c r="F1395" s="252" t="s">
        <v>1663</v>
      </c>
      <c r="G1395" s="41"/>
      <c r="H1395" s="41"/>
      <c r="I1395" s="235"/>
      <c r="J1395" s="41"/>
      <c r="K1395" s="41"/>
      <c r="L1395" s="45"/>
      <c r="M1395" s="236"/>
      <c r="N1395" s="237"/>
      <c r="O1395" s="92"/>
      <c r="P1395" s="92"/>
      <c r="Q1395" s="92"/>
      <c r="R1395" s="92"/>
      <c r="S1395" s="92"/>
      <c r="T1395" s="93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T1395" s="18" t="s">
        <v>355</v>
      </c>
      <c r="AU1395" s="18" t="s">
        <v>215</v>
      </c>
    </row>
    <row r="1396" s="2" customFormat="1" ht="33" customHeight="1">
      <c r="A1396" s="39"/>
      <c r="B1396" s="40"/>
      <c r="C1396" s="296" t="s">
        <v>1670</v>
      </c>
      <c r="D1396" s="296" t="s">
        <v>553</v>
      </c>
      <c r="E1396" s="297" t="s">
        <v>1671</v>
      </c>
      <c r="F1396" s="298" t="s">
        <v>1672</v>
      </c>
      <c r="G1396" s="299" t="s">
        <v>647</v>
      </c>
      <c r="H1396" s="300">
        <v>2</v>
      </c>
      <c r="I1396" s="301"/>
      <c r="J1396" s="302">
        <f>ROUND(I1396*H1396,2)</f>
        <v>0</v>
      </c>
      <c r="K1396" s="298" t="s">
        <v>352</v>
      </c>
      <c r="L1396" s="303"/>
      <c r="M1396" s="304" t="s">
        <v>1</v>
      </c>
      <c r="N1396" s="305" t="s">
        <v>46</v>
      </c>
      <c r="O1396" s="92"/>
      <c r="P1396" s="229">
        <f>O1396*H1396</f>
        <v>0</v>
      </c>
      <c r="Q1396" s="229">
        <v>0.023369999999999998</v>
      </c>
      <c r="R1396" s="229">
        <f>Q1396*H1396</f>
        <v>0.046739999999999997</v>
      </c>
      <c r="S1396" s="229">
        <v>0</v>
      </c>
      <c r="T1396" s="230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1" t="s">
        <v>239</v>
      </c>
      <c r="AT1396" s="231" t="s">
        <v>553</v>
      </c>
      <c r="AU1396" s="231" t="s">
        <v>215</v>
      </c>
      <c r="AY1396" s="18" t="s">
        <v>203</v>
      </c>
      <c r="BE1396" s="232">
        <f>IF(N1396="základní",J1396,0)</f>
        <v>0</v>
      </c>
      <c r="BF1396" s="232">
        <f>IF(N1396="snížená",J1396,0)</f>
        <v>0</v>
      </c>
      <c r="BG1396" s="232">
        <f>IF(N1396="zákl. přenesená",J1396,0)</f>
        <v>0</v>
      </c>
      <c r="BH1396" s="232">
        <f>IF(N1396="sníž. přenesená",J1396,0)</f>
        <v>0</v>
      </c>
      <c r="BI1396" s="232">
        <f>IF(N1396="nulová",J1396,0)</f>
        <v>0</v>
      </c>
      <c r="BJ1396" s="18" t="s">
        <v>88</v>
      </c>
      <c r="BK1396" s="232">
        <f>ROUND(I1396*H1396,2)</f>
        <v>0</v>
      </c>
      <c r="BL1396" s="18" t="s">
        <v>202</v>
      </c>
      <c r="BM1396" s="231" t="s">
        <v>1673</v>
      </c>
    </row>
    <row r="1397" s="13" customFormat="1">
      <c r="A1397" s="13"/>
      <c r="B1397" s="253"/>
      <c r="C1397" s="254"/>
      <c r="D1397" s="233" t="s">
        <v>357</v>
      </c>
      <c r="E1397" s="255" t="s">
        <v>1</v>
      </c>
      <c r="F1397" s="256" t="s">
        <v>1674</v>
      </c>
      <c r="G1397" s="254"/>
      <c r="H1397" s="255" t="s">
        <v>1</v>
      </c>
      <c r="I1397" s="257"/>
      <c r="J1397" s="254"/>
      <c r="K1397" s="254"/>
      <c r="L1397" s="258"/>
      <c r="M1397" s="259"/>
      <c r="N1397" s="260"/>
      <c r="O1397" s="260"/>
      <c r="P1397" s="260"/>
      <c r="Q1397" s="260"/>
      <c r="R1397" s="260"/>
      <c r="S1397" s="260"/>
      <c r="T1397" s="26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62" t="s">
        <v>357</v>
      </c>
      <c r="AU1397" s="262" t="s">
        <v>215</v>
      </c>
      <c r="AV1397" s="13" t="s">
        <v>88</v>
      </c>
      <c r="AW1397" s="13" t="s">
        <v>36</v>
      </c>
      <c r="AX1397" s="13" t="s">
        <v>81</v>
      </c>
      <c r="AY1397" s="262" t="s">
        <v>203</v>
      </c>
    </row>
    <row r="1398" s="14" customFormat="1">
      <c r="A1398" s="14"/>
      <c r="B1398" s="263"/>
      <c r="C1398" s="264"/>
      <c r="D1398" s="233" t="s">
        <v>357</v>
      </c>
      <c r="E1398" s="265" t="s">
        <v>1</v>
      </c>
      <c r="F1398" s="266" t="s">
        <v>90</v>
      </c>
      <c r="G1398" s="264"/>
      <c r="H1398" s="267">
        <v>2</v>
      </c>
      <c r="I1398" s="268"/>
      <c r="J1398" s="264"/>
      <c r="K1398" s="264"/>
      <c r="L1398" s="269"/>
      <c r="M1398" s="270"/>
      <c r="N1398" s="271"/>
      <c r="O1398" s="271"/>
      <c r="P1398" s="271"/>
      <c r="Q1398" s="271"/>
      <c r="R1398" s="271"/>
      <c r="S1398" s="271"/>
      <c r="T1398" s="27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73" t="s">
        <v>357</v>
      </c>
      <c r="AU1398" s="273" t="s">
        <v>215</v>
      </c>
      <c r="AV1398" s="14" t="s">
        <v>90</v>
      </c>
      <c r="AW1398" s="14" t="s">
        <v>36</v>
      </c>
      <c r="AX1398" s="14" t="s">
        <v>81</v>
      </c>
      <c r="AY1398" s="273" t="s">
        <v>203</v>
      </c>
    </row>
    <row r="1399" s="16" customFormat="1">
      <c r="A1399" s="16"/>
      <c r="B1399" s="285"/>
      <c r="C1399" s="286"/>
      <c r="D1399" s="233" t="s">
        <v>357</v>
      </c>
      <c r="E1399" s="287" t="s">
        <v>1</v>
      </c>
      <c r="F1399" s="288" t="s">
        <v>366</v>
      </c>
      <c r="G1399" s="286"/>
      <c r="H1399" s="289">
        <v>2</v>
      </c>
      <c r="I1399" s="290"/>
      <c r="J1399" s="286"/>
      <c r="K1399" s="286"/>
      <c r="L1399" s="291"/>
      <c r="M1399" s="292"/>
      <c r="N1399" s="293"/>
      <c r="O1399" s="293"/>
      <c r="P1399" s="293"/>
      <c r="Q1399" s="293"/>
      <c r="R1399" s="293"/>
      <c r="S1399" s="293"/>
      <c r="T1399" s="294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T1399" s="295" t="s">
        <v>357</v>
      </c>
      <c r="AU1399" s="295" t="s">
        <v>215</v>
      </c>
      <c r="AV1399" s="16" t="s">
        <v>202</v>
      </c>
      <c r="AW1399" s="16" t="s">
        <v>36</v>
      </c>
      <c r="AX1399" s="16" t="s">
        <v>88</v>
      </c>
      <c r="AY1399" s="295" t="s">
        <v>203</v>
      </c>
    </row>
    <row r="1400" s="2" customFormat="1" ht="33" customHeight="1">
      <c r="A1400" s="39"/>
      <c r="B1400" s="40"/>
      <c r="C1400" s="296" t="s">
        <v>1675</v>
      </c>
      <c r="D1400" s="296" t="s">
        <v>553</v>
      </c>
      <c r="E1400" s="297" t="s">
        <v>1676</v>
      </c>
      <c r="F1400" s="298" t="s">
        <v>1677</v>
      </c>
      <c r="G1400" s="299" t="s">
        <v>647</v>
      </c>
      <c r="H1400" s="300">
        <v>3</v>
      </c>
      <c r="I1400" s="301"/>
      <c r="J1400" s="302">
        <f>ROUND(I1400*H1400,2)</f>
        <v>0</v>
      </c>
      <c r="K1400" s="298" t="s">
        <v>352</v>
      </c>
      <c r="L1400" s="303"/>
      <c r="M1400" s="304" t="s">
        <v>1</v>
      </c>
      <c r="N1400" s="305" t="s">
        <v>46</v>
      </c>
      <c r="O1400" s="92"/>
      <c r="P1400" s="229">
        <f>O1400*H1400</f>
        <v>0</v>
      </c>
      <c r="Q1400" s="229">
        <v>0.023959999999999999</v>
      </c>
      <c r="R1400" s="229">
        <f>Q1400*H1400</f>
        <v>0.071879999999999999</v>
      </c>
      <c r="S1400" s="229">
        <v>0</v>
      </c>
      <c r="T1400" s="230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1" t="s">
        <v>239</v>
      </c>
      <c r="AT1400" s="231" t="s">
        <v>553</v>
      </c>
      <c r="AU1400" s="231" t="s">
        <v>215</v>
      </c>
      <c r="AY1400" s="18" t="s">
        <v>203</v>
      </c>
      <c r="BE1400" s="232">
        <f>IF(N1400="základní",J1400,0)</f>
        <v>0</v>
      </c>
      <c r="BF1400" s="232">
        <f>IF(N1400="snížená",J1400,0)</f>
        <v>0</v>
      </c>
      <c r="BG1400" s="232">
        <f>IF(N1400="zákl. přenesená",J1400,0)</f>
        <v>0</v>
      </c>
      <c r="BH1400" s="232">
        <f>IF(N1400="sníž. přenesená",J1400,0)</f>
        <v>0</v>
      </c>
      <c r="BI1400" s="232">
        <f>IF(N1400="nulová",J1400,0)</f>
        <v>0</v>
      </c>
      <c r="BJ1400" s="18" t="s">
        <v>88</v>
      </c>
      <c r="BK1400" s="232">
        <f>ROUND(I1400*H1400,2)</f>
        <v>0</v>
      </c>
      <c r="BL1400" s="18" t="s">
        <v>202</v>
      </c>
      <c r="BM1400" s="231" t="s">
        <v>1678</v>
      </c>
    </row>
    <row r="1401" s="13" customFormat="1">
      <c r="A1401" s="13"/>
      <c r="B1401" s="253"/>
      <c r="C1401" s="254"/>
      <c r="D1401" s="233" t="s">
        <v>357</v>
      </c>
      <c r="E1401" s="255" t="s">
        <v>1</v>
      </c>
      <c r="F1401" s="256" t="s">
        <v>1679</v>
      </c>
      <c r="G1401" s="254"/>
      <c r="H1401" s="255" t="s">
        <v>1</v>
      </c>
      <c r="I1401" s="257"/>
      <c r="J1401" s="254"/>
      <c r="K1401" s="254"/>
      <c r="L1401" s="258"/>
      <c r="M1401" s="259"/>
      <c r="N1401" s="260"/>
      <c r="O1401" s="260"/>
      <c r="P1401" s="260"/>
      <c r="Q1401" s="260"/>
      <c r="R1401" s="260"/>
      <c r="S1401" s="260"/>
      <c r="T1401" s="26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2" t="s">
        <v>357</v>
      </c>
      <c r="AU1401" s="262" t="s">
        <v>215</v>
      </c>
      <c r="AV1401" s="13" t="s">
        <v>88</v>
      </c>
      <c r="AW1401" s="13" t="s">
        <v>36</v>
      </c>
      <c r="AX1401" s="13" t="s">
        <v>81</v>
      </c>
      <c r="AY1401" s="262" t="s">
        <v>203</v>
      </c>
    </row>
    <row r="1402" s="14" customFormat="1">
      <c r="A1402" s="14"/>
      <c r="B1402" s="263"/>
      <c r="C1402" s="264"/>
      <c r="D1402" s="233" t="s">
        <v>357</v>
      </c>
      <c r="E1402" s="265" t="s">
        <v>1</v>
      </c>
      <c r="F1402" s="266" t="s">
        <v>215</v>
      </c>
      <c r="G1402" s="264"/>
      <c r="H1402" s="267">
        <v>3</v>
      </c>
      <c r="I1402" s="268"/>
      <c r="J1402" s="264"/>
      <c r="K1402" s="264"/>
      <c r="L1402" s="269"/>
      <c r="M1402" s="270"/>
      <c r="N1402" s="271"/>
      <c r="O1402" s="271"/>
      <c r="P1402" s="271"/>
      <c r="Q1402" s="271"/>
      <c r="R1402" s="271"/>
      <c r="S1402" s="271"/>
      <c r="T1402" s="27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73" t="s">
        <v>357</v>
      </c>
      <c r="AU1402" s="273" t="s">
        <v>215</v>
      </c>
      <c r="AV1402" s="14" t="s">
        <v>90</v>
      </c>
      <c r="AW1402" s="14" t="s">
        <v>36</v>
      </c>
      <c r="AX1402" s="14" t="s">
        <v>81</v>
      </c>
      <c r="AY1402" s="273" t="s">
        <v>203</v>
      </c>
    </row>
    <row r="1403" s="16" customFormat="1">
      <c r="A1403" s="16"/>
      <c r="B1403" s="285"/>
      <c r="C1403" s="286"/>
      <c r="D1403" s="233" t="s">
        <v>357</v>
      </c>
      <c r="E1403" s="287" t="s">
        <v>1</v>
      </c>
      <c r="F1403" s="288" t="s">
        <v>366</v>
      </c>
      <c r="G1403" s="286"/>
      <c r="H1403" s="289">
        <v>3</v>
      </c>
      <c r="I1403" s="290"/>
      <c r="J1403" s="286"/>
      <c r="K1403" s="286"/>
      <c r="L1403" s="291"/>
      <c r="M1403" s="292"/>
      <c r="N1403" s="293"/>
      <c r="O1403" s="293"/>
      <c r="P1403" s="293"/>
      <c r="Q1403" s="293"/>
      <c r="R1403" s="293"/>
      <c r="S1403" s="293"/>
      <c r="T1403" s="294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T1403" s="295" t="s">
        <v>357</v>
      </c>
      <c r="AU1403" s="295" t="s">
        <v>215</v>
      </c>
      <c r="AV1403" s="16" t="s">
        <v>202</v>
      </c>
      <c r="AW1403" s="16" t="s">
        <v>36</v>
      </c>
      <c r="AX1403" s="16" t="s">
        <v>88</v>
      </c>
      <c r="AY1403" s="295" t="s">
        <v>203</v>
      </c>
    </row>
    <row r="1404" s="11" customFormat="1" ht="22.8" customHeight="1">
      <c r="A1404" s="11"/>
      <c r="B1404" s="206"/>
      <c r="C1404" s="207"/>
      <c r="D1404" s="208" t="s">
        <v>80</v>
      </c>
      <c r="E1404" s="249" t="s">
        <v>244</v>
      </c>
      <c r="F1404" s="249" t="s">
        <v>1680</v>
      </c>
      <c r="G1404" s="207"/>
      <c r="H1404" s="207"/>
      <c r="I1404" s="210"/>
      <c r="J1404" s="250">
        <f>BK1404</f>
        <v>0</v>
      </c>
      <c r="K1404" s="207"/>
      <c r="L1404" s="212"/>
      <c r="M1404" s="213"/>
      <c r="N1404" s="214"/>
      <c r="O1404" s="214"/>
      <c r="P1404" s="215">
        <f>P1405+P1443</f>
        <v>0</v>
      </c>
      <c r="Q1404" s="214"/>
      <c r="R1404" s="215">
        <f>R1405+R1443</f>
        <v>48.234958400000004</v>
      </c>
      <c r="S1404" s="214"/>
      <c r="T1404" s="216">
        <f>T1405+T1443</f>
        <v>0</v>
      </c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R1404" s="217" t="s">
        <v>88</v>
      </c>
      <c r="AT1404" s="218" t="s">
        <v>80</v>
      </c>
      <c r="AU1404" s="218" t="s">
        <v>88</v>
      </c>
      <c r="AY1404" s="217" t="s">
        <v>203</v>
      </c>
      <c r="BK1404" s="219">
        <f>BK1405+BK1443</f>
        <v>0</v>
      </c>
    </row>
    <row r="1405" s="11" customFormat="1" ht="20.88" customHeight="1">
      <c r="A1405" s="11"/>
      <c r="B1405" s="206"/>
      <c r="C1405" s="207"/>
      <c r="D1405" s="208" t="s">
        <v>80</v>
      </c>
      <c r="E1405" s="249" t="s">
        <v>1114</v>
      </c>
      <c r="F1405" s="249" t="s">
        <v>1681</v>
      </c>
      <c r="G1405" s="207"/>
      <c r="H1405" s="207"/>
      <c r="I1405" s="210"/>
      <c r="J1405" s="250">
        <f>BK1405</f>
        <v>0</v>
      </c>
      <c r="K1405" s="207"/>
      <c r="L1405" s="212"/>
      <c r="M1405" s="213"/>
      <c r="N1405" s="214"/>
      <c r="O1405" s="214"/>
      <c r="P1405" s="215">
        <f>SUM(P1406:P1442)</f>
        <v>0</v>
      </c>
      <c r="Q1405" s="214"/>
      <c r="R1405" s="215">
        <f>SUM(R1406:R1442)</f>
        <v>0.068468399999999985</v>
      </c>
      <c r="S1405" s="214"/>
      <c r="T1405" s="216">
        <f>SUM(T1406:T1442)</f>
        <v>0</v>
      </c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R1405" s="217" t="s">
        <v>88</v>
      </c>
      <c r="AT1405" s="218" t="s">
        <v>80</v>
      </c>
      <c r="AU1405" s="218" t="s">
        <v>90</v>
      </c>
      <c r="AY1405" s="217" t="s">
        <v>203</v>
      </c>
      <c r="BK1405" s="219">
        <f>SUM(BK1406:BK1442)</f>
        <v>0</v>
      </c>
    </row>
    <row r="1406" s="2" customFormat="1" ht="33" customHeight="1">
      <c r="A1406" s="39"/>
      <c r="B1406" s="40"/>
      <c r="C1406" s="220" t="s">
        <v>1682</v>
      </c>
      <c r="D1406" s="220" t="s">
        <v>204</v>
      </c>
      <c r="E1406" s="221" t="s">
        <v>1683</v>
      </c>
      <c r="F1406" s="222" t="s">
        <v>1684</v>
      </c>
      <c r="G1406" s="223" t="s">
        <v>290</v>
      </c>
      <c r="H1406" s="224">
        <v>408</v>
      </c>
      <c r="I1406" s="225"/>
      <c r="J1406" s="226">
        <f>ROUND(I1406*H1406,2)</f>
        <v>0</v>
      </c>
      <c r="K1406" s="222" t="s">
        <v>352</v>
      </c>
      <c r="L1406" s="45"/>
      <c r="M1406" s="227" t="s">
        <v>1</v>
      </c>
      <c r="N1406" s="228" t="s">
        <v>46</v>
      </c>
      <c r="O1406" s="92"/>
      <c r="P1406" s="229">
        <f>O1406*H1406</f>
        <v>0</v>
      </c>
      <c r="Q1406" s="229">
        <v>0</v>
      </c>
      <c r="R1406" s="229">
        <f>Q1406*H1406</f>
        <v>0</v>
      </c>
      <c r="S1406" s="229">
        <v>0</v>
      </c>
      <c r="T1406" s="230">
        <f>S1406*H1406</f>
        <v>0</v>
      </c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R1406" s="231" t="s">
        <v>202</v>
      </c>
      <c r="AT1406" s="231" t="s">
        <v>204</v>
      </c>
      <c r="AU1406" s="231" t="s">
        <v>215</v>
      </c>
      <c r="AY1406" s="18" t="s">
        <v>203</v>
      </c>
      <c r="BE1406" s="232">
        <f>IF(N1406="základní",J1406,0)</f>
        <v>0</v>
      </c>
      <c r="BF1406" s="232">
        <f>IF(N1406="snížená",J1406,0)</f>
        <v>0</v>
      </c>
      <c r="BG1406" s="232">
        <f>IF(N1406="zákl. přenesená",J1406,0)</f>
        <v>0</v>
      </c>
      <c r="BH1406" s="232">
        <f>IF(N1406="sníž. přenesená",J1406,0)</f>
        <v>0</v>
      </c>
      <c r="BI1406" s="232">
        <f>IF(N1406="nulová",J1406,0)</f>
        <v>0</v>
      </c>
      <c r="BJ1406" s="18" t="s">
        <v>88</v>
      </c>
      <c r="BK1406" s="232">
        <f>ROUND(I1406*H1406,2)</f>
        <v>0</v>
      </c>
      <c r="BL1406" s="18" t="s">
        <v>202</v>
      </c>
      <c r="BM1406" s="231" t="s">
        <v>1685</v>
      </c>
    </row>
    <row r="1407" s="2" customFormat="1">
      <c r="A1407" s="39"/>
      <c r="B1407" s="40"/>
      <c r="C1407" s="41"/>
      <c r="D1407" s="233" t="s">
        <v>209</v>
      </c>
      <c r="E1407" s="41"/>
      <c r="F1407" s="234" t="s">
        <v>1686</v>
      </c>
      <c r="G1407" s="41"/>
      <c r="H1407" s="41"/>
      <c r="I1407" s="235"/>
      <c r="J1407" s="41"/>
      <c r="K1407" s="41"/>
      <c r="L1407" s="45"/>
      <c r="M1407" s="236"/>
      <c r="N1407" s="237"/>
      <c r="O1407" s="92"/>
      <c r="P1407" s="92"/>
      <c r="Q1407" s="92"/>
      <c r="R1407" s="92"/>
      <c r="S1407" s="92"/>
      <c r="T1407" s="93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T1407" s="18" t="s">
        <v>209</v>
      </c>
      <c r="AU1407" s="18" t="s">
        <v>215</v>
      </c>
    </row>
    <row r="1408" s="2" customFormat="1">
      <c r="A1408" s="39"/>
      <c r="B1408" s="40"/>
      <c r="C1408" s="41"/>
      <c r="D1408" s="251" t="s">
        <v>355</v>
      </c>
      <c r="E1408" s="41"/>
      <c r="F1408" s="252" t="s">
        <v>1687</v>
      </c>
      <c r="G1408" s="41"/>
      <c r="H1408" s="41"/>
      <c r="I1408" s="235"/>
      <c r="J1408" s="41"/>
      <c r="K1408" s="41"/>
      <c r="L1408" s="45"/>
      <c r="M1408" s="236"/>
      <c r="N1408" s="237"/>
      <c r="O1408" s="92"/>
      <c r="P1408" s="92"/>
      <c r="Q1408" s="92"/>
      <c r="R1408" s="92"/>
      <c r="S1408" s="92"/>
      <c r="T1408" s="93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T1408" s="18" t="s">
        <v>355</v>
      </c>
      <c r="AU1408" s="18" t="s">
        <v>215</v>
      </c>
    </row>
    <row r="1409" s="13" customFormat="1">
      <c r="A1409" s="13"/>
      <c r="B1409" s="253"/>
      <c r="C1409" s="254"/>
      <c r="D1409" s="233" t="s">
        <v>357</v>
      </c>
      <c r="E1409" s="255" t="s">
        <v>1</v>
      </c>
      <c r="F1409" s="256" t="s">
        <v>733</v>
      </c>
      <c r="G1409" s="254"/>
      <c r="H1409" s="255" t="s">
        <v>1</v>
      </c>
      <c r="I1409" s="257"/>
      <c r="J1409" s="254"/>
      <c r="K1409" s="254"/>
      <c r="L1409" s="258"/>
      <c r="M1409" s="259"/>
      <c r="N1409" s="260"/>
      <c r="O1409" s="260"/>
      <c r="P1409" s="260"/>
      <c r="Q1409" s="260"/>
      <c r="R1409" s="260"/>
      <c r="S1409" s="260"/>
      <c r="T1409" s="26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62" t="s">
        <v>357</v>
      </c>
      <c r="AU1409" s="262" t="s">
        <v>215</v>
      </c>
      <c r="AV1409" s="13" t="s">
        <v>88</v>
      </c>
      <c r="AW1409" s="13" t="s">
        <v>36</v>
      </c>
      <c r="AX1409" s="13" t="s">
        <v>81</v>
      </c>
      <c r="AY1409" s="262" t="s">
        <v>203</v>
      </c>
    </row>
    <row r="1410" s="14" customFormat="1">
      <c r="A1410" s="14"/>
      <c r="B1410" s="263"/>
      <c r="C1410" s="264"/>
      <c r="D1410" s="233" t="s">
        <v>357</v>
      </c>
      <c r="E1410" s="265" t="s">
        <v>1</v>
      </c>
      <c r="F1410" s="266" t="s">
        <v>1688</v>
      </c>
      <c r="G1410" s="264"/>
      <c r="H1410" s="267">
        <v>408</v>
      </c>
      <c r="I1410" s="268"/>
      <c r="J1410" s="264"/>
      <c r="K1410" s="264"/>
      <c r="L1410" s="269"/>
      <c r="M1410" s="270"/>
      <c r="N1410" s="271"/>
      <c r="O1410" s="271"/>
      <c r="P1410" s="271"/>
      <c r="Q1410" s="271"/>
      <c r="R1410" s="271"/>
      <c r="S1410" s="271"/>
      <c r="T1410" s="272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73" t="s">
        <v>357</v>
      </c>
      <c r="AU1410" s="273" t="s">
        <v>215</v>
      </c>
      <c r="AV1410" s="14" t="s">
        <v>90</v>
      </c>
      <c r="AW1410" s="14" t="s">
        <v>36</v>
      </c>
      <c r="AX1410" s="14" t="s">
        <v>81</v>
      </c>
      <c r="AY1410" s="273" t="s">
        <v>203</v>
      </c>
    </row>
    <row r="1411" s="16" customFormat="1">
      <c r="A1411" s="16"/>
      <c r="B1411" s="285"/>
      <c r="C1411" s="286"/>
      <c r="D1411" s="233" t="s">
        <v>357</v>
      </c>
      <c r="E1411" s="287" t="s">
        <v>1</v>
      </c>
      <c r="F1411" s="288" t="s">
        <v>366</v>
      </c>
      <c r="G1411" s="286"/>
      <c r="H1411" s="289">
        <v>408</v>
      </c>
      <c r="I1411" s="290"/>
      <c r="J1411" s="286"/>
      <c r="K1411" s="286"/>
      <c r="L1411" s="291"/>
      <c r="M1411" s="292"/>
      <c r="N1411" s="293"/>
      <c r="O1411" s="293"/>
      <c r="P1411" s="293"/>
      <c r="Q1411" s="293"/>
      <c r="R1411" s="293"/>
      <c r="S1411" s="293"/>
      <c r="T1411" s="294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95" t="s">
        <v>357</v>
      </c>
      <c r="AU1411" s="295" t="s">
        <v>215</v>
      </c>
      <c r="AV1411" s="16" t="s">
        <v>202</v>
      </c>
      <c r="AW1411" s="16" t="s">
        <v>36</v>
      </c>
      <c r="AX1411" s="16" t="s">
        <v>88</v>
      </c>
      <c r="AY1411" s="295" t="s">
        <v>203</v>
      </c>
    </row>
    <row r="1412" s="2" customFormat="1" ht="33" customHeight="1">
      <c r="A1412" s="39"/>
      <c r="B1412" s="40"/>
      <c r="C1412" s="220" t="s">
        <v>1689</v>
      </c>
      <c r="D1412" s="220" t="s">
        <v>204</v>
      </c>
      <c r="E1412" s="221" t="s">
        <v>1690</v>
      </c>
      <c r="F1412" s="222" t="s">
        <v>1691</v>
      </c>
      <c r="G1412" s="223" t="s">
        <v>290</v>
      </c>
      <c r="H1412" s="224">
        <v>110160</v>
      </c>
      <c r="I1412" s="225"/>
      <c r="J1412" s="226">
        <f>ROUND(I1412*H1412,2)</f>
        <v>0</v>
      </c>
      <c r="K1412" s="222" t="s">
        <v>352</v>
      </c>
      <c r="L1412" s="45"/>
      <c r="M1412" s="227" t="s">
        <v>1</v>
      </c>
      <c r="N1412" s="228" t="s">
        <v>46</v>
      </c>
      <c r="O1412" s="92"/>
      <c r="P1412" s="229">
        <f>O1412*H1412</f>
        <v>0</v>
      </c>
      <c r="Q1412" s="229">
        <v>0</v>
      </c>
      <c r="R1412" s="229">
        <f>Q1412*H1412</f>
        <v>0</v>
      </c>
      <c r="S1412" s="229">
        <v>0</v>
      </c>
      <c r="T1412" s="230">
        <f>S1412*H1412</f>
        <v>0</v>
      </c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R1412" s="231" t="s">
        <v>202</v>
      </c>
      <c r="AT1412" s="231" t="s">
        <v>204</v>
      </c>
      <c r="AU1412" s="231" t="s">
        <v>215</v>
      </c>
      <c r="AY1412" s="18" t="s">
        <v>203</v>
      </c>
      <c r="BE1412" s="232">
        <f>IF(N1412="základní",J1412,0)</f>
        <v>0</v>
      </c>
      <c r="BF1412" s="232">
        <f>IF(N1412="snížená",J1412,0)</f>
        <v>0</v>
      </c>
      <c r="BG1412" s="232">
        <f>IF(N1412="zákl. přenesená",J1412,0)</f>
        <v>0</v>
      </c>
      <c r="BH1412" s="232">
        <f>IF(N1412="sníž. přenesená",J1412,0)</f>
        <v>0</v>
      </c>
      <c r="BI1412" s="232">
        <f>IF(N1412="nulová",J1412,0)</f>
        <v>0</v>
      </c>
      <c r="BJ1412" s="18" t="s">
        <v>88</v>
      </c>
      <c r="BK1412" s="232">
        <f>ROUND(I1412*H1412,2)</f>
        <v>0</v>
      </c>
      <c r="BL1412" s="18" t="s">
        <v>202</v>
      </c>
      <c r="BM1412" s="231" t="s">
        <v>1692</v>
      </c>
    </row>
    <row r="1413" s="2" customFormat="1">
      <c r="A1413" s="39"/>
      <c r="B1413" s="40"/>
      <c r="C1413" s="41"/>
      <c r="D1413" s="233" t="s">
        <v>209</v>
      </c>
      <c r="E1413" s="41"/>
      <c r="F1413" s="234" t="s">
        <v>1693</v>
      </c>
      <c r="G1413" s="41"/>
      <c r="H1413" s="41"/>
      <c r="I1413" s="235"/>
      <c r="J1413" s="41"/>
      <c r="K1413" s="41"/>
      <c r="L1413" s="45"/>
      <c r="M1413" s="236"/>
      <c r="N1413" s="237"/>
      <c r="O1413" s="92"/>
      <c r="P1413" s="92"/>
      <c r="Q1413" s="92"/>
      <c r="R1413" s="92"/>
      <c r="S1413" s="92"/>
      <c r="T1413" s="93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T1413" s="18" t="s">
        <v>209</v>
      </c>
      <c r="AU1413" s="18" t="s">
        <v>215</v>
      </c>
    </row>
    <row r="1414" s="2" customFormat="1">
      <c r="A1414" s="39"/>
      <c r="B1414" s="40"/>
      <c r="C1414" s="41"/>
      <c r="D1414" s="251" t="s">
        <v>355</v>
      </c>
      <c r="E1414" s="41"/>
      <c r="F1414" s="252" t="s">
        <v>1694</v>
      </c>
      <c r="G1414" s="41"/>
      <c r="H1414" s="41"/>
      <c r="I1414" s="235"/>
      <c r="J1414" s="41"/>
      <c r="K1414" s="41"/>
      <c r="L1414" s="45"/>
      <c r="M1414" s="236"/>
      <c r="N1414" s="237"/>
      <c r="O1414" s="92"/>
      <c r="P1414" s="92"/>
      <c r="Q1414" s="92"/>
      <c r="R1414" s="92"/>
      <c r="S1414" s="92"/>
      <c r="T1414" s="93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T1414" s="18" t="s">
        <v>355</v>
      </c>
      <c r="AU1414" s="18" t="s">
        <v>215</v>
      </c>
    </row>
    <row r="1415" s="13" customFormat="1">
      <c r="A1415" s="13"/>
      <c r="B1415" s="253"/>
      <c r="C1415" s="254"/>
      <c r="D1415" s="233" t="s">
        <v>357</v>
      </c>
      <c r="E1415" s="255" t="s">
        <v>1</v>
      </c>
      <c r="F1415" s="256" t="s">
        <v>1695</v>
      </c>
      <c r="G1415" s="254"/>
      <c r="H1415" s="255" t="s">
        <v>1</v>
      </c>
      <c r="I1415" s="257"/>
      <c r="J1415" s="254"/>
      <c r="K1415" s="254"/>
      <c r="L1415" s="258"/>
      <c r="M1415" s="259"/>
      <c r="N1415" s="260"/>
      <c r="O1415" s="260"/>
      <c r="P1415" s="260"/>
      <c r="Q1415" s="260"/>
      <c r="R1415" s="260"/>
      <c r="S1415" s="260"/>
      <c r="T1415" s="261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2" t="s">
        <v>357</v>
      </c>
      <c r="AU1415" s="262" t="s">
        <v>215</v>
      </c>
      <c r="AV1415" s="13" t="s">
        <v>88</v>
      </c>
      <c r="AW1415" s="13" t="s">
        <v>36</v>
      </c>
      <c r="AX1415" s="13" t="s">
        <v>81</v>
      </c>
      <c r="AY1415" s="262" t="s">
        <v>203</v>
      </c>
    </row>
    <row r="1416" s="14" customFormat="1">
      <c r="A1416" s="14"/>
      <c r="B1416" s="263"/>
      <c r="C1416" s="264"/>
      <c r="D1416" s="233" t="s">
        <v>357</v>
      </c>
      <c r="E1416" s="265" t="s">
        <v>1</v>
      </c>
      <c r="F1416" s="266" t="s">
        <v>1696</v>
      </c>
      <c r="G1416" s="264"/>
      <c r="H1416" s="267">
        <v>110160</v>
      </c>
      <c r="I1416" s="268"/>
      <c r="J1416" s="264"/>
      <c r="K1416" s="264"/>
      <c r="L1416" s="269"/>
      <c r="M1416" s="270"/>
      <c r="N1416" s="271"/>
      <c r="O1416" s="271"/>
      <c r="P1416" s="271"/>
      <c r="Q1416" s="271"/>
      <c r="R1416" s="271"/>
      <c r="S1416" s="271"/>
      <c r="T1416" s="272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73" t="s">
        <v>357</v>
      </c>
      <c r="AU1416" s="273" t="s">
        <v>215</v>
      </c>
      <c r="AV1416" s="14" t="s">
        <v>90</v>
      </c>
      <c r="AW1416" s="14" t="s">
        <v>36</v>
      </c>
      <c r="AX1416" s="14" t="s">
        <v>81</v>
      </c>
      <c r="AY1416" s="273" t="s">
        <v>203</v>
      </c>
    </row>
    <row r="1417" s="16" customFormat="1">
      <c r="A1417" s="16"/>
      <c r="B1417" s="285"/>
      <c r="C1417" s="286"/>
      <c r="D1417" s="233" t="s">
        <v>357</v>
      </c>
      <c r="E1417" s="287" t="s">
        <v>1</v>
      </c>
      <c r="F1417" s="288" t="s">
        <v>366</v>
      </c>
      <c r="G1417" s="286"/>
      <c r="H1417" s="289">
        <v>110160</v>
      </c>
      <c r="I1417" s="290"/>
      <c r="J1417" s="286"/>
      <c r="K1417" s="286"/>
      <c r="L1417" s="291"/>
      <c r="M1417" s="292"/>
      <c r="N1417" s="293"/>
      <c r="O1417" s="293"/>
      <c r="P1417" s="293"/>
      <c r="Q1417" s="293"/>
      <c r="R1417" s="293"/>
      <c r="S1417" s="293"/>
      <c r="T1417" s="294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95" t="s">
        <v>357</v>
      </c>
      <c r="AU1417" s="295" t="s">
        <v>215</v>
      </c>
      <c r="AV1417" s="16" t="s">
        <v>202</v>
      </c>
      <c r="AW1417" s="16" t="s">
        <v>36</v>
      </c>
      <c r="AX1417" s="16" t="s">
        <v>88</v>
      </c>
      <c r="AY1417" s="295" t="s">
        <v>203</v>
      </c>
    </row>
    <row r="1418" s="2" customFormat="1" ht="33" customHeight="1">
      <c r="A1418" s="39"/>
      <c r="B1418" s="40"/>
      <c r="C1418" s="220" t="s">
        <v>1697</v>
      </c>
      <c r="D1418" s="220" t="s">
        <v>204</v>
      </c>
      <c r="E1418" s="221" t="s">
        <v>1698</v>
      </c>
      <c r="F1418" s="222" t="s">
        <v>1699</v>
      </c>
      <c r="G1418" s="223" t="s">
        <v>290</v>
      </c>
      <c r="H1418" s="224">
        <v>408</v>
      </c>
      <c r="I1418" s="225"/>
      <c r="J1418" s="226">
        <f>ROUND(I1418*H1418,2)</f>
        <v>0</v>
      </c>
      <c r="K1418" s="222" t="s">
        <v>352</v>
      </c>
      <c r="L1418" s="45"/>
      <c r="M1418" s="227" t="s">
        <v>1</v>
      </c>
      <c r="N1418" s="228" t="s">
        <v>46</v>
      </c>
      <c r="O1418" s="92"/>
      <c r="P1418" s="229">
        <f>O1418*H1418</f>
        <v>0</v>
      </c>
      <c r="Q1418" s="229">
        <v>0</v>
      </c>
      <c r="R1418" s="229">
        <f>Q1418*H1418</f>
        <v>0</v>
      </c>
      <c r="S1418" s="229">
        <v>0</v>
      </c>
      <c r="T1418" s="230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31" t="s">
        <v>202</v>
      </c>
      <c r="AT1418" s="231" t="s">
        <v>204</v>
      </c>
      <c r="AU1418" s="231" t="s">
        <v>215</v>
      </c>
      <c r="AY1418" s="18" t="s">
        <v>203</v>
      </c>
      <c r="BE1418" s="232">
        <f>IF(N1418="základní",J1418,0)</f>
        <v>0</v>
      </c>
      <c r="BF1418" s="232">
        <f>IF(N1418="snížená",J1418,0)</f>
        <v>0</v>
      </c>
      <c r="BG1418" s="232">
        <f>IF(N1418="zákl. přenesená",J1418,0)</f>
        <v>0</v>
      </c>
      <c r="BH1418" s="232">
        <f>IF(N1418="sníž. přenesená",J1418,0)</f>
        <v>0</v>
      </c>
      <c r="BI1418" s="232">
        <f>IF(N1418="nulová",J1418,0)</f>
        <v>0</v>
      </c>
      <c r="BJ1418" s="18" t="s">
        <v>88</v>
      </c>
      <c r="BK1418" s="232">
        <f>ROUND(I1418*H1418,2)</f>
        <v>0</v>
      </c>
      <c r="BL1418" s="18" t="s">
        <v>202</v>
      </c>
      <c r="BM1418" s="231" t="s">
        <v>1700</v>
      </c>
    </row>
    <row r="1419" s="2" customFormat="1">
      <c r="A1419" s="39"/>
      <c r="B1419" s="40"/>
      <c r="C1419" s="41"/>
      <c r="D1419" s="233" t="s">
        <v>209</v>
      </c>
      <c r="E1419" s="41"/>
      <c r="F1419" s="234" t="s">
        <v>1701</v>
      </c>
      <c r="G1419" s="41"/>
      <c r="H1419" s="41"/>
      <c r="I1419" s="235"/>
      <c r="J1419" s="41"/>
      <c r="K1419" s="41"/>
      <c r="L1419" s="45"/>
      <c r="M1419" s="236"/>
      <c r="N1419" s="237"/>
      <c r="O1419" s="92"/>
      <c r="P1419" s="92"/>
      <c r="Q1419" s="92"/>
      <c r="R1419" s="92"/>
      <c r="S1419" s="92"/>
      <c r="T1419" s="93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T1419" s="18" t="s">
        <v>209</v>
      </c>
      <c r="AU1419" s="18" t="s">
        <v>215</v>
      </c>
    </row>
    <row r="1420" s="2" customFormat="1">
      <c r="A1420" s="39"/>
      <c r="B1420" s="40"/>
      <c r="C1420" s="41"/>
      <c r="D1420" s="251" t="s">
        <v>355</v>
      </c>
      <c r="E1420" s="41"/>
      <c r="F1420" s="252" t="s">
        <v>1702</v>
      </c>
      <c r="G1420" s="41"/>
      <c r="H1420" s="41"/>
      <c r="I1420" s="235"/>
      <c r="J1420" s="41"/>
      <c r="K1420" s="41"/>
      <c r="L1420" s="45"/>
      <c r="M1420" s="236"/>
      <c r="N1420" s="237"/>
      <c r="O1420" s="92"/>
      <c r="P1420" s="92"/>
      <c r="Q1420" s="92"/>
      <c r="R1420" s="92"/>
      <c r="S1420" s="92"/>
      <c r="T1420" s="93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T1420" s="18" t="s">
        <v>355</v>
      </c>
      <c r="AU1420" s="18" t="s">
        <v>215</v>
      </c>
    </row>
    <row r="1421" s="2" customFormat="1" ht="16.5" customHeight="1">
      <c r="A1421" s="39"/>
      <c r="B1421" s="40"/>
      <c r="C1421" s="220" t="s">
        <v>1703</v>
      </c>
      <c r="D1421" s="220" t="s">
        <v>204</v>
      </c>
      <c r="E1421" s="221" t="s">
        <v>1704</v>
      </c>
      <c r="F1421" s="222" t="s">
        <v>1705</v>
      </c>
      <c r="G1421" s="223" t="s">
        <v>290</v>
      </c>
      <c r="H1421" s="224">
        <v>408</v>
      </c>
      <c r="I1421" s="225"/>
      <c r="J1421" s="226">
        <f>ROUND(I1421*H1421,2)</f>
        <v>0</v>
      </c>
      <c r="K1421" s="222" t="s">
        <v>352</v>
      </c>
      <c r="L1421" s="45"/>
      <c r="M1421" s="227" t="s">
        <v>1</v>
      </c>
      <c r="N1421" s="228" t="s">
        <v>46</v>
      </c>
      <c r="O1421" s="92"/>
      <c r="P1421" s="229">
        <f>O1421*H1421</f>
        <v>0</v>
      </c>
      <c r="Q1421" s="229">
        <v>0</v>
      </c>
      <c r="R1421" s="229">
        <f>Q1421*H1421</f>
        <v>0</v>
      </c>
      <c r="S1421" s="229">
        <v>0</v>
      </c>
      <c r="T1421" s="230">
        <f>S1421*H1421</f>
        <v>0</v>
      </c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R1421" s="231" t="s">
        <v>202</v>
      </c>
      <c r="AT1421" s="231" t="s">
        <v>204</v>
      </c>
      <c r="AU1421" s="231" t="s">
        <v>215</v>
      </c>
      <c r="AY1421" s="18" t="s">
        <v>203</v>
      </c>
      <c r="BE1421" s="232">
        <f>IF(N1421="základní",J1421,0)</f>
        <v>0</v>
      </c>
      <c r="BF1421" s="232">
        <f>IF(N1421="snížená",J1421,0)</f>
        <v>0</v>
      </c>
      <c r="BG1421" s="232">
        <f>IF(N1421="zákl. přenesená",J1421,0)</f>
        <v>0</v>
      </c>
      <c r="BH1421" s="232">
        <f>IF(N1421="sníž. přenesená",J1421,0)</f>
        <v>0</v>
      </c>
      <c r="BI1421" s="232">
        <f>IF(N1421="nulová",J1421,0)</f>
        <v>0</v>
      </c>
      <c r="BJ1421" s="18" t="s">
        <v>88</v>
      </c>
      <c r="BK1421" s="232">
        <f>ROUND(I1421*H1421,2)</f>
        <v>0</v>
      </c>
      <c r="BL1421" s="18" t="s">
        <v>202</v>
      </c>
      <c r="BM1421" s="231" t="s">
        <v>1706</v>
      </c>
    </row>
    <row r="1422" s="2" customFormat="1">
      <c r="A1422" s="39"/>
      <c r="B1422" s="40"/>
      <c r="C1422" s="41"/>
      <c r="D1422" s="233" t="s">
        <v>209</v>
      </c>
      <c r="E1422" s="41"/>
      <c r="F1422" s="234" t="s">
        <v>1707</v>
      </c>
      <c r="G1422" s="41"/>
      <c r="H1422" s="41"/>
      <c r="I1422" s="235"/>
      <c r="J1422" s="41"/>
      <c r="K1422" s="41"/>
      <c r="L1422" s="45"/>
      <c r="M1422" s="236"/>
      <c r="N1422" s="237"/>
      <c r="O1422" s="92"/>
      <c r="P1422" s="92"/>
      <c r="Q1422" s="92"/>
      <c r="R1422" s="92"/>
      <c r="S1422" s="92"/>
      <c r="T1422" s="93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T1422" s="18" t="s">
        <v>209</v>
      </c>
      <c r="AU1422" s="18" t="s">
        <v>215</v>
      </c>
    </row>
    <row r="1423" s="2" customFormat="1">
      <c r="A1423" s="39"/>
      <c r="B1423" s="40"/>
      <c r="C1423" s="41"/>
      <c r="D1423" s="251" t="s">
        <v>355</v>
      </c>
      <c r="E1423" s="41"/>
      <c r="F1423" s="252" t="s">
        <v>1708</v>
      </c>
      <c r="G1423" s="41"/>
      <c r="H1423" s="41"/>
      <c r="I1423" s="235"/>
      <c r="J1423" s="41"/>
      <c r="K1423" s="41"/>
      <c r="L1423" s="45"/>
      <c r="M1423" s="236"/>
      <c r="N1423" s="237"/>
      <c r="O1423" s="92"/>
      <c r="P1423" s="92"/>
      <c r="Q1423" s="92"/>
      <c r="R1423" s="92"/>
      <c r="S1423" s="92"/>
      <c r="T1423" s="93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T1423" s="18" t="s">
        <v>355</v>
      </c>
      <c r="AU1423" s="18" t="s">
        <v>215</v>
      </c>
    </row>
    <row r="1424" s="2" customFormat="1" ht="21.75" customHeight="1">
      <c r="A1424" s="39"/>
      <c r="B1424" s="40"/>
      <c r="C1424" s="220" t="s">
        <v>1709</v>
      </c>
      <c r="D1424" s="220" t="s">
        <v>204</v>
      </c>
      <c r="E1424" s="221" t="s">
        <v>1710</v>
      </c>
      <c r="F1424" s="222" t="s">
        <v>1711</v>
      </c>
      <c r="G1424" s="223" t="s">
        <v>290</v>
      </c>
      <c r="H1424" s="224">
        <v>110160</v>
      </c>
      <c r="I1424" s="225"/>
      <c r="J1424" s="226">
        <f>ROUND(I1424*H1424,2)</f>
        <v>0</v>
      </c>
      <c r="K1424" s="222" t="s">
        <v>352</v>
      </c>
      <c r="L1424" s="45"/>
      <c r="M1424" s="227" t="s">
        <v>1</v>
      </c>
      <c r="N1424" s="228" t="s">
        <v>46</v>
      </c>
      <c r="O1424" s="92"/>
      <c r="P1424" s="229">
        <f>O1424*H1424</f>
        <v>0</v>
      </c>
      <c r="Q1424" s="229">
        <v>0</v>
      </c>
      <c r="R1424" s="229">
        <f>Q1424*H1424</f>
        <v>0</v>
      </c>
      <c r="S1424" s="229">
        <v>0</v>
      </c>
      <c r="T1424" s="230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1" t="s">
        <v>202</v>
      </c>
      <c r="AT1424" s="231" t="s">
        <v>204</v>
      </c>
      <c r="AU1424" s="231" t="s">
        <v>215</v>
      </c>
      <c r="AY1424" s="18" t="s">
        <v>203</v>
      </c>
      <c r="BE1424" s="232">
        <f>IF(N1424="základní",J1424,0)</f>
        <v>0</v>
      </c>
      <c r="BF1424" s="232">
        <f>IF(N1424="snížená",J1424,0)</f>
        <v>0</v>
      </c>
      <c r="BG1424" s="232">
        <f>IF(N1424="zákl. přenesená",J1424,0)</f>
        <v>0</v>
      </c>
      <c r="BH1424" s="232">
        <f>IF(N1424="sníž. přenesená",J1424,0)</f>
        <v>0</v>
      </c>
      <c r="BI1424" s="232">
        <f>IF(N1424="nulová",J1424,0)</f>
        <v>0</v>
      </c>
      <c r="BJ1424" s="18" t="s">
        <v>88</v>
      </c>
      <c r="BK1424" s="232">
        <f>ROUND(I1424*H1424,2)</f>
        <v>0</v>
      </c>
      <c r="BL1424" s="18" t="s">
        <v>202</v>
      </c>
      <c r="BM1424" s="231" t="s">
        <v>1712</v>
      </c>
    </row>
    <row r="1425" s="2" customFormat="1">
      <c r="A1425" s="39"/>
      <c r="B1425" s="40"/>
      <c r="C1425" s="41"/>
      <c r="D1425" s="233" t="s">
        <v>209</v>
      </c>
      <c r="E1425" s="41"/>
      <c r="F1425" s="234" t="s">
        <v>1713</v>
      </c>
      <c r="G1425" s="41"/>
      <c r="H1425" s="41"/>
      <c r="I1425" s="235"/>
      <c r="J1425" s="41"/>
      <c r="K1425" s="41"/>
      <c r="L1425" s="45"/>
      <c r="M1425" s="236"/>
      <c r="N1425" s="237"/>
      <c r="O1425" s="92"/>
      <c r="P1425" s="92"/>
      <c r="Q1425" s="92"/>
      <c r="R1425" s="92"/>
      <c r="S1425" s="92"/>
      <c r="T1425" s="93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T1425" s="18" t="s">
        <v>209</v>
      </c>
      <c r="AU1425" s="18" t="s">
        <v>215</v>
      </c>
    </row>
    <row r="1426" s="2" customFormat="1">
      <c r="A1426" s="39"/>
      <c r="B1426" s="40"/>
      <c r="C1426" s="41"/>
      <c r="D1426" s="251" t="s">
        <v>355</v>
      </c>
      <c r="E1426" s="41"/>
      <c r="F1426" s="252" t="s">
        <v>1714</v>
      </c>
      <c r="G1426" s="41"/>
      <c r="H1426" s="41"/>
      <c r="I1426" s="235"/>
      <c r="J1426" s="41"/>
      <c r="K1426" s="41"/>
      <c r="L1426" s="45"/>
      <c r="M1426" s="236"/>
      <c r="N1426" s="237"/>
      <c r="O1426" s="92"/>
      <c r="P1426" s="92"/>
      <c r="Q1426" s="92"/>
      <c r="R1426" s="92"/>
      <c r="S1426" s="92"/>
      <c r="T1426" s="93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355</v>
      </c>
      <c r="AU1426" s="18" t="s">
        <v>215</v>
      </c>
    </row>
    <row r="1427" s="2" customFormat="1" ht="21.75" customHeight="1">
      <c r="A1427" s="39"/>
      <c r="B1427" s="40"/>
      <c r="C1427" s="220" t="s">
        <v>1715</v>
      </c>
      <c r="D1427" s="220" t="s">
        <v>204</v>
      </c>
      <c r="E1427" s="221" t="s">
        <v>1716</v>
      </c>
      <c r="F1427" s="222" t="s">
        <v>1717</v>
      </c>
      <c r="G1427" s="223" t="s">
        <v>290</v>
      </c>
      <c r="H1427" s="224">
        <v>408</v>
      </c>
      <c r="I1427" s="225"/>
      <c r="J1427" s="226">
        <f>ROUND(I1427*H1427,2)</f>
        <v>0</v>
      </c>
      <c r="K1427" s="222" t="s">
        <v>352</v>
      </c>
      <c r="L1427" s="45"/>
      <c r="M1427" s="227" t="s">
        <v>1</v>
      </c>
      <c r="N1427" s="228" t="s">
        <v>46</v>
      </c>
      <c r="O1427" s="92"/>
      <c r="P1427" s="229">
        <f>O1427*H1427</f>
        <v>0</v>
      </c>
      <c r="Q1427" s="229">
        <v>0</v>
      </c>
      <c r="R1427" s="229">
        <f>Q1427*H1427</f>
        <v>0</v>
      </c>
      <c r="S1427" s="229">
        <v>0</v>
      </c>
      <c r="T1427" s="230">
        <f>S1427*H1427</f>
        <v>0</v>
      </c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R1427" s="231" t="s">
        <v>202</v>
      </c>
      <c r="AT1427" s="231" t="s">
        <v>204</v>
      </c>
      <c r="AU1427" s="231" t="s">
        <v>215</v>
      </c>
      <c r="AY1427" s="18" t="s">
        <v>203</v>
      </c>
      <c r="BE1427" s="232">
        <f>IF(N1427="základní",J1427,0)</f>
        <v>0</v>
      </c>
      <c r="BF1427" s="232">
        <f>IF(N1427="snížená",J1427,0)</f>
        <v>0</v>
      </c>
      <c r="BG1427" s="232">
        <f>IF(N1427="zákl. přenesená",J1427,0)</f>
        <v>0</v>
      </c>
      <c r="BH1427" s="232">
        <f>IF(N1427="sníž. přenesená",J1427,0)</f>
        <v>0</v>
      </c>
      <c r="BI1427" s="232">
        <f>IF(N1427="nulová",J1427,0)</f>
        <v>0</v>
      </c>
      <c r="BJ1427" s="18" t="s">
        <v>88</v>
      </c>
      <c r="BK1427" s="232">
        <f>ROUND(I1427*H1427,2)</f>
        <v>0</v>
      </c>
      <c r="BL1427" s="18" t="s">
        <v>202</v>
      </c>
      <c r="BM1427" s="231" t="s">
        <v>1718</v>
      </c>
    </row>
    <row r="1428" s="2" customFormat="1">
      <c r="A1428" s="39"/>
      <c r="B1428" s="40"/>
      <c r="C1428" s="41"/>
      <c r="D1428" s="233" t="s">
        <v>209</v>
      </c>
      <c r="E1428" s="41"/>
      <c r="F1428" s="234" t="s">
        <v>1719</v>
      </c>
      <c r="G1428" s="41"/>
      <c r="H1428" s="41"/>
      <c r="I1428" s="235"/>
      <c r="J1428" s="41"/>
      <c r="K1428" s="41"/>
      <c r="L1428" s="45"/>
      <c r="M1428" s="236"/>
      <c r="N1428" s="237"/>
      <c r="O1428" s="92"/>
      <c r="P1428" s="92"/>
      <c r="Q1428" s="92"/>
      <c r="R1428" s="92"/>
      <c r="S1428" s="92"/>
      <c r="T1428" s="9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T1428" s="18" t="s">
        <v>209</v>
      </c>
      <c r="AU1428" s="18" t="s">
        <v>215</v>
      </c>
    </row>
    <row r="1429" s="2" customFormat="1">
      <c r="A1429" s="39"/>
      <c r="B1429" s="40"/>
      <c r="C1429" s="41"/>
      <c r="D1429" s="251" t="s">
        <v>355</v>
      </c>
      <c r="E1429" s="41"/>
      <c r="F1429" s="252" t="s">
        <v>1720</v>
      </c>
      <c r="G1429" s="41"/>
      <c r="H1429" s="41"/>
      <c r="I1429" s="235"/>
      <c r="J1429" s="41"/>
      <c r="K1429" s="41"/>
      <c r="L1429" s="45"/>
      <c r="M1429" s="236"/>
      <c r="N1429" s="237"/>
      <c r="O1429" s="92"/>
      <c r="P1429" s="92"/>
      <c r="Q1429" s="92"/>
      <c r="R1429" s="92"/>
      <c r="S1429" s="92"/>
      <c r="T1429" s="93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T1429" s="18" t="s">
        <v>355</v>
      </c>
      <c r="AU1429" s="18" t="s">
        <v>215</v>
      </c>
    </row>
    <row r="1430" s="2" customFormat="1" ht="33" customHeight="1">
      <c r="A1430" s="39"/>
      <c r="B1430" s="40"/>
      <c r="C1430" s="220" t="s">
        <v>1721</v>
      </c>
      <c r="D1430" s="220" t="s">
        <v>204</v>
      </c>
      <c r="E1430" s="221" t="s">
        <v>1722</v>
      </c>
      <c r="F1430" s="222" t="s">
        <v>1723</v>
      </c>
      <c r="G1430" s="223" t="s">
        <v>290</v>
      </c>
      <c r="H1430" s="224">
        <v>526.67999999999995</v>
      </c>
      <c r="I1430" s="225"/>
      <c r="J1430" s="226">
        <f>ROUND(I1430*H1430,2)</f>
        <v>0</v>
      </c>
      <c r="K1430" s="222" t="s">
        <v>352</v>
      </c>
      <c r="L1430" s="45"/>
      <c r="M1430" s="227" t="s">
        <v>1</v>
      </c>
      <c r="N1430" s="228" t="s">
        <v>46</v>
      </c>
      <c r="O1430" s="92"/>
      <c r="P1430" s="229">
        <f>O1430*H1430</f>
        <v>0</v>
      </c>
      <c r="Q1430" s="229">
        <v>0.00012999999999999999</v>
      </c>
      <c r="R1430" s="229">
        <f>Q1430*H1430</f>
        <v>0.068468399999999985</v>
      </c>
      <c r="S1430" s="229">
        <v>0</v>
      </c>
      <c r="T1430" s="230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31" t="s">
        <v>202</v>
      </c>
      <c r="AT1430" s="231" t="s">
        <v>204</v>
      </c>
      <c r="AU1430" s="231" t="s">
        <v>215</v>
      </c>
      <c r="AY1430" s="18" t="s">
        <v>203</v>
      </c>
      <c r="BE1430" s="232">
        <f>IF(N1430="základní",J1430,0)</f>
        <v>0</v>
      </c>
      <c r="BF1430" s="232">
        <f>IF(N1430="snížená",J1430,0)</f>
        <v>0</v>
      </c>
      <c r="BG1430" s="232">
        <f>IF(N1430="zákl. přenesená",J1430,0)</f>
        <v>0</v>
      </c>
      <c r="BH1430" s="232">
        <f>IF(N1430="sníž. přenesená",J1430,0)</f>
        <v>0</v>
      </c>
      <c r="BI1430" s="232">
        <f>IF(N1430="nulová",J1430,0)</f>
        <v>0</v>
      </c>
      <c r="BJ1430" s="18" t="s">
        <v>88</v>
      </c>
      <c r="BK1430" s="232">
        <f>ROUND(I1430*H1430,2)</f>
        <v>0</v>
      </c>
      <c r="BL1430" s="18" t="s">
        <v>202</v>
      </c>
      <c r="BM1430" s="231" t="s">
        <v>1724</v>
      </c>
    </row>
    <row r="1431" s="2" customFormat="1">
      <c r="A1431" s="39"/>
      <c r="B1431" s="40"/>
      <c r="C1431" s="41"/>
      <c r="D1431" s="233" t="s">
        <v>209</v>
      </c>
      <c r="E1431" s="41"/>
      <c r="F1431" s="234" t="s">
        <v>1725</v>
      </c>
      <c r="G1431" s="41"/>
      <c r="H1431" s="41"/>
      <c r="I1431" s="235"/>
      <c r="J1431" s="41"/>
      <c r="K1431" s="41"/>
      <c r="L1431" s="45"/>
      <c r="M1431" s="236"/>
      <c r="N1431" s="237"/>
      <c r="O1431" s="92"/>
      <c r="P1431" s="92"/>
      <c r="Q1431" s="92"/>
      <c r="R1431" s="92"/>
      <c r="S1431" s="92"/>
      <c r="T1431" s="93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T1431" s="18" t="s">
        <v>209</v>
      </c>
      <c r="AU1431" s="18" t="s">
        <v>215</v>
      </c>
    </row>
    <row r="1432" s="2" customFormat="1">
      <c r="A1432" s="39"/>
      <c r="B1432" s="40"/>
      <c r="C1432" s="41"/>
      <c r="D1432" s="251" t="s">
        <v>355</v>
      </c>
      <c r="E1432" s="41"/>
      <c r="F1432" s="252" t="s">
        <v>1726</v>
      </c>
      <c r="G1432" s="41"/>
      <c r="H1432" s="41"/>
      <c r="I1432" s="235"/>
      <c r="J1432" s="41"/>
      <c r="K1432" s="41"/>
      <c r="L1432" s="45"/>
      <c r="M1432" s="236"/>
      <c r="N1432" s="237"/>
      <c r="O1432" s="92"/>
      <c r="P1432" s="92"/>
      <c r="Q1432" s="92"/>
      <c r="R1432" s="92"/>
      <c r="S1432" s="92"/>
      <c r="T1432" s="93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T1432" s="18" t="s">
        <v>355</v>
      </c>
      <c r="AU1432" s="18" t="s">
        <v>215</v>
      </c>
    </row>
    <row r="1433" s="13" customFormat="1">
      <c r="A1433" s="13"/>
      <c r="B1433" s="253"/>
      <c r="C1433" s="254"/>
      <c r="D1433" s="233" t="s">
        <v>357</v>
      </c>
      <c r="E1433" s="255" t="s">
        <v>1</v>
      </c>
      <c r="F1433" s="256" t="s">
        <v>733</v>
      </c>
      <c r="G1433" s="254"/>
      <c r="H1433" s="255" t="s">
        <v>1</v>
      </c>
      <c r="I1433" s="257"/>
      <c r="J1433" s="254"/>
      <c r="K1433" s="254"/>
      <c r="L1433" s="258"/>
      <c r="M1433" s="259"/>
      <c r="N1433" s="260"/>
      <c r="O1433" s="260"/>
      <c r="P1433" s="260"/>
      <c r="Q1433" s="260"/>
      <c r="R1433" s="260"/>
      <c r="S1433" s="260"/>
      <c r="T1433" s="26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62" t="s">
        <v>357</v>
      </c>
      <c r="AU1433" s="262" t="s">
        <v>215</v>
      </c>
      <c r="AV1433" s="13" t="s">
        <v>88</v>
      </c>
      <c r="AW1433" s="13" t="s">
        <v>36</v>
      </c>
      <c r="AX1433" s="13" t="s">
        <v>81</v>
      </c>
      <c r="AY1433" s="262" t="s">
        <v>203</v>
      </c>
    </row>
    <row r="1434" s="14" customFormat="1">
      <c r="A1434" s="14"/>
      <c r="B1434" s="263"/>
      <c r="C1434" s="264"/>
      <c r="D1434" s="233" t="s">
        <v>357</v>
      </c>
      <c r="E1434" s="265" t="s">
        <v>1</v>
      </c>
      <c r="F1434" s="266" t="s">
        <v>1727</v>
      </c>
      <c r="G1434" s="264"/>
      <c r="H1434" s="267">
        <v>114.55</v>
      </c>
      <c r="I1434" s="268"/>
      <c r="J1434" s="264"/>
      <c r="K1434" s="264"/>
      <c r="L1434" s="269"/>
      <c r="M1434" s="270"/>
      <c r="N1434" s="271"/>
      <c r="O1434" s="271"/>
      <c r="P1434" s="271"/>
      <c r="Q1434" s="271"/>
      <c r="R1434" s="271"/>
      <c r="S1434" s="271"/>
      <c r="T1434" s="27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73" t="s">
        <v>357</v>
      </c>
      <c r="AU1434" s="273" t="s">
        <v>215</v>
      </c>
      <c r="AV1434" s="14" t="s">
        <v>90</v>
      </c>
      <c r="AW1434" s="14" t="s">
        <v>36</v>
      </c>
      <c r="AX1434" s="14" t="s">
        <v>81</v>
      </c>
      <c r="AY1434" s="273" t="s">
        <v>203</v>
      </c>
    </row>
    <row r="1435" s="14" customFormat="1">
      <c r="A1435" s="14"/>
      <c r="B1435" s="263"/>
      <c r="C1435" s="264"/>
      <c r="D1435" s="233" t="s">
        <v>357</v>
      </c>
      <c r="E1435" s="265" t="s">
        <v>1</v>
      </c>
      <c r="F1435" s="266" t="s">
        <v>1728</v>
      </c>
      <c r="G1435" s="264"/>
      <c r="H1435" s="267">
        <v>148.78999999999999</v>
      </c>
      <c r="I1435" s="268"/>
      <c r="J1435" s="264"/>
      <c r="K1435" s="264"/>
      <c r="L1435" s="269"/>
      <c r="M1435" s="270"/>
      <c r="N1435" s="271"/>
      <c r="O1435" s="271"/>
      <c r="P1435" s="271"/>
      <c r="Q1435" s="271"/>
      <c r="R1435" s="271"/>
      <c r="S1435" s="271"/>
      <c r="T1435" s="27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73" t="s">
        <v>357</v>
      </c>
      <c r="AU1435" s="273" t="s">
        <v>215</v>
      </c>
      <c r="AV1435" s="14" t="s">
        <v>90</v>
      </c>
      <c r="AW1435" s="14" t="s">
        <v>36</v>
      </c>
      <c r="AX1435" s="14" t="s">
        <v>81</v>
      </c>
      <c r="AY1435" s="273" t="s">
        <v>203</v>
      </c>
    </row>
    <row r="1436" s="15" customFormat="1">
      <c r="A1436" s="15"/>
      <c r="B1436" s="274"/>
      <c r="C1436" s="275"/>
      <c r="D1436" s="233" t="s">
        <v>357</v>
      </c>
      <c r="E1436" s="276" t="s">
        <v>1</v>
      </c>
      <c r="F1436" s="277" t="s">
        <v>364</v>
      </c>
      <c r="G1436" s="275"/>
      <c r="H1436" s="278">
        <v>263.33999999999997</v>
      </c>
      <c r="I1436" s="279"/>
      <c r="J1436" s="275"/>
      <c r="K1436" s="275"/>
      <c r="L1436" s="280"/>
      <c r="M1436" s="281"/>
      <c r="N1436" s="282"/>
      <c r="O1436" s="282"/>
      <c r="P1436" s="282"/>
      <c r="Q1436" s="282"/>
      <c r="R1436" s="282"/>
      <c r="S1436" s="282"/>
      <c r="T1436" s="283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4" t="s">
        <v>357</v>
      </c>
      <c r="AU1436" s="284" t="s">
        <v>215</v>
      </c>
      <c r="AV1436" s="15" t="s">
        <v>215</v>
      </c>
      <c r="AW1436" s="15" t="s">
        <v>36</v>
      </c>
      <c r="AX1436" s="15" t="s">
        <v>81</v>
      </c>
      <c r="AY1436" s="284" t="s">
        <v>203</v>
      </c>
    </row>
    <row r="1437" s="14" customFormat="1">
      <c r="A1437" s="14"/>
      <c r="B1437" s="263"/>
      <c r="C1437" s="264"/>
      <c r="D1437" s="233" t="s">
        <v>357</v>
      </c>
      <c r="E1437" s="265" t="s">
        <v>1</v>
      </c>
      <c r="F1437" s="266" t="s">
        <v>1729</v>
      </c>
      <c r="G1437" s="264"/>
      <c r="H1437" s="267">
        <v>263.33999999999997</v>
      </c>
      <c r="I1437" s="268"/>
      <c r="J1437" s="264"/>
      <c r="K1437" s="264"/>
      <c r="L1437" s="269"/>
      <c r="M1437" s="270"/>
      <c r="N1437" s="271"/>
      <c r="O1437" s="271"/>
      <c r="P1437" s="271"/>
      <c r="Q1437" s="271"/>
      <c r="R1437" s="271"/>
      <c r="S1437" s="271"/>
      <c r="T1437" s="27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73" t="s">
        <v>357</v>
      </c>
      <c r="AU1437" s="273" t="s">
        <v>215</v>
      </c>
      <c r="AV1437" s="14" t="s">
        <v>90</v>
      </c>
      <c r="AW1437" s="14" t="s">
        <v>36</v>
      </c>
      <c r="AX1437" s="14" t="s">
        <v>81</v>
      </c>
      <c r="AY1437" s="273" t="s">
        <v>203</v>
      </c>
    </row>
    <row r="1438" s="15" customFormat="1">
      <c r="A1438" s="15"/>
      <c r="B1438" s="274"/>
      <c r="C1438" s="275"/>
      <c r="D1438" s="233" t="s">
        <v>357</v>
      </c>
      <c r="E1438" s="276" t="s">
        <v>1</v>
      </c>
      <c r="F1438" s="277" t="s">
        <v>364</v>
      </c>
      <c r="G1438" s="275"/>
      <c r="H1438" s="278">
        <v>263.33999999999997</v>
      </c>
      <c r="I1438" s="279"/>
      <c r="J1438" s="275"/>
      <c r="K1438" s="275"/>
      <c r="L1438" s="280"/>
      <c r="M1438" s="281"/>
      <c r="N1438" s="282"/>
      <c r="O1438" s="282"/>
      <c r="P1438" s="282"/>
      <c r="Q1438" s="282"/>
      <c r="R1438" s="282"/>
      <c r="S1438" s="282"/>
      <c r="T1438" s="283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84" t="s">
        <v>357</v>
      </c>
      <c r="AU1438" s="284" t="s">
        <v>215</v>
      </c>
      <c r="AV1438" s="15" t="s">
        <v>215</v>
      </c>
      <c r="AW1438" s="15" t="s">
        <v>36</v>
      </c>
      <c r="AX1438" s="15" t="s">
        <v>81</v>
      </c>
      <c r="AY1438" s="284" t="s">
        <v>203</v>
      </c>
    </row>
    <row r="1439" s="16" customFormat="1">
      <c r="A1439" s="16"/>
      <c r="B1439" s="285"/>
      <c r="C1439" s="286"/>
      <c r="D1439" s="233" t="s">
        <v>357</v>
      </c>
      <c r="E1439" s="287" t="s">
        <v>1</v>
      </c>
      <c r="F1439" s="288" t="s">
        <v>366</v>
      </c>
      <c r="G1439" s="286"/>
      <c r="H1439" s="289">
        <v>526.67999999999995</v>
      </c>
      <c r="I1439" s="290"/>
      <c r="J1439" s="286"/>
      <c r="K1439" s="286"/>
      <c r="L1439" s="291"/>
      <c r="M1439" s="292"/>
      <c r="N1439" s="293"/>
      <c r="O1439" s="293"/>
      <c r="P1439" s="293"/>
      <c r="Q1439" s="293"/>
      <c r="R1439" s="293"/>
      <c r="S1439" s="293"/>
      <c r="T1439" s="294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T1439" s="295" t="s">
        <v>357</v>
      </c>
      <c r="AU1439" s="295" t="s">
        <v>215</v>
      </c>
      <c r="AV1439" s="16" t="s">
        <v>202</v>
      </c>
      <c r="AW1439" s="16" t="s">
        <v>36</v>
      </c>
      <c r="AX1439" s="16" t="s">
        <v>88</v>
      </c>
      <c r="AY1439" s="295" t="s">
        <v>203</v>
      </c>
    </row>
    <row r="1440" s="2" customFormat="1" ht="24.15" customHeight="1">
      <c r="A1440" s="39"/>
      <c r="B1440" s="40"/>
      <c r="C1440" s="220" t="s">
        <v>1730</v>
      </c>
      <c r="D1440" s="220" t="s">
        <v>204</v>
      </c>
      <c r="E1440" s="221" t="s">
        <v>1731</v>
      </c>
      <c r="F1440" s="222" t="s">
        <v>1732</v>
      </c>
      <c r="G1440" s="223" t="s">
        <v>290</v>
      </c>
      <c r="H1440" s="224">
        <v>408</v>
      </c>
      <c r="I1440" s="225"/>
      <c r="J1440" s="226">
        <f>ROUND(I1440*H1440,2)</f>
        <v>0</v>
      </c>
      <c r="K1440" s="222" t="s">
        <v>352</v>
      </c>
      <c r="L1440" s="45"/>
      <c r="M1440" s="227" t="s">
        <v>1</v>
      </c>
      <c r="N1440" s="228" t="s">
        <v>46</v>
      </c>
      <c r="O1440" s="92"/>
      <c r="P1440" s="229">
        <f>O1440*H1440</f>
        <v>0</v>
      </c>
      <c r="Q1440" s="229">
        <v>0</v>
      </c>
      <c r="R1440" s="229">
        <f>Q1440*H1440</f>
        <v>0</v>
      </c>
      <c r="S1440" s="229">
        <v>0</v>
      </c>
      <c r="T1440" s="230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231" t="s">
        <v>202</v>
      </c>
      <c r="AT1440" s="231" t="s">
        <v>204</v>
      </c>
      <c r="AU1440" s="231" t="s">
        <v>215</v>
      </c>
      <c r="AY1440" s="18" t="s">
        <v>203</v>
      </c>
      <c r="BE1440" s="232">
        <f>IF(N1440="základní",J1440,0)</f>
        <v>0</v>
      </c>
      <c r="BF1440" s="232">
        <f>IF(N1440="snížená",J1440,0)</f>
        <v>0</v>
      </c>
      <c r="BG1440" s="232">
        <f>IF(N1440="zákl. přenesená",J1440,0)</f>
        <v>0</v>
      </c>
      <c r="BH1440" s="232">
        <f>IF(N1440="sníž. přenesená",J1440,0)</f>
        <v>0</v>
      </c>
      <c r="BI1440" s="232">
        <f>IF(N1440="nulová",J1440,0)</f>
        <v>0</v>
      </c>
      <c r="BJ1440" s="18" t="s">
        <v>88</v>
      </c>
      <c r="BK1440" s="232">
        <f>ROUND(I1440*H1440,2)</f>
        <v>0</v>
      </c>
      <c r="BL1440" s="18" t="s">
        <v>202</v>
      </c>
      <c r="BM1440" s="231" t="s">
        <v>1733</v>
      </c>
    </row>
    <row r="1441" s="2" customFormat="1">
      <c r="A1441" s="39"/>
      <c r="B1441" s="40"/>
      <c r="C1441" s="41"/>
      <c r="D1441" s="233" t="s">
        <v>209</v>
      </c>
      <c r="E1441" s="41"/>
      <c r="F1441" s="234" t="s">
        <v>1734</v>
      </c>
      <c r="G1441" s="41"/>
      <c r="H1441" s="41"/>
      <c r="I1441" s="235"/>
      <c r="J1441" s="41"/>
      <c r="K1441" s="41"/>
      <c r="L1441" s="45"/>
      <c r="M1441" s="236"/>
      <c r="N1441" s="237"/>
      <c r="O1441" s="92"/>
      <c r="P1441" s="92"/>
      <c r="Q1441" s="92"/>
      <c r="R1441" s="92"/>
      <c r="S1441" s="92"/>
      <c r="T1441" s="93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T1441" s="18" t="s">
        <v>209</v>
      </c>
      <c r="AU1441" s="18" t="s">
        <v>215</v>
      </c>
    </row>
    <row r="1442" s="2" customFormat="1">
      <c r="A1442" s="39"/>
      <c r="B1442" s="40"/>
      <c r="C1442" s="41"/>
      <c r="D1442" s="251" t="s">
        <v>355</v>
      </c>
      <c r="E1442" s="41"/>
      <c r="F1442" s="252" t="s">
        <v>1735</v>
      </c>
      <c r="G1442" s="41"/>
      <c r="H1442" s="41"/>
      <c r="I1442" s="235"/>
      <c r="J1442" s="41"/>
      <c r="K1442" s="41"/>
      <c r="L1442" s="45"/>
      <c r="M1442" s="236"/>
      <c r="N1442" s="237"/>
      <c r="O1442" s="92"/>
      <c r="P1442" s="92"/>
      <c r="Q1442" s="92"/>
      <c r="R1442" s="92"/>
      <c r="S1442" s="92"/>
      <c r="T1442" s="93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T1442" s="18" t="s">
        <v>355</v>
      </c>
      <c r="AU1442" s="18" t="s">
        <v>215</v>
      </c>
    </row>
    <row r="1443" s="11" customFormat="1" ht="20.88" customHeight="1">
      <c r="A1443" s="11"/>
      <c r="B1443" s="206"/>
      <c r="C1443" s="207"/>
      <c r="D1443" s="208" t="s">
        <v>80</v>
      </c>
      <c r="E1443" s="249" t="s">
        <v>1120</v>
      </c>
      <c r="F1443" s="249" t="s">
        <v>1736</v>
      </c>
      <c r="G1443" s="207"/>
      <c r="H1443" s="207"/>
      <c r="I1443" s="210"/>
      <c r="J1443" s="250">
        <f>BK1443</f>
        <v>0</v>
      </c>
      <c r="K1443" s="207"/>
      <c r="L1443" s="212"/>
      <c r="M1443" s="213"/>
      <c r="N1443" s="214"/>
      <c r="O1443" s="214"/>
      <c r="P1443" s="215">
        <f>SUM(P1444:P1491)</f>
        <v>0</v>
      </c>
      <c r="Q1443" s="214"/>
      <c r="R1443" s="215">
        <f>SUM(R1444:R1491)</f>
        <v>48.166490000000003</v>
      </c>
      <c r="S1443" s="214"/>
      <c r="T1443" s="216">
        <f>SUM(T1444:T1491)</f>
        <v>0</v>
      </c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R1443" s="217" t="s">
        <v>88</v>
      </c>
      <c r="AT1443" s="218" t="s">
        <v>80</v>
      </c>
      <c r="AU1443" s="218" t="s">
        <v>90</v>
      </c>
      <c r="AY1443" s="217" t="s">
        <v>203</v>
      </c>
      <c r="BK1443" s="219">
        <f>SUM(BK1444:BK1491)</f>
        <v>0</v>
      </c>
    </row>
    <row r="1444" s="2" customFormat="1" ht="24.15" customHeight="1">
      <c r="A1444" s="39"/>
      <c r="B1444" s="40"/>
      <c r="C1444" s="220" t="s">
        <v>1737</v>
      </c>
      <c r="D1444" s="220" t="s">
        <v>204</v>
      </c>
      <c r="E1444" s="221" t="s">
        <v>1738</v>
      </c>
      <c r="F1444" s="222" t="s">
        <v>1739</v>
      </c>
      <c r="G1444" s="223" t="s">
        <v>647</v>
      </c>
      <c r="H1444" s="224">
        <v>1</v>
      </c>
      <c r="I1444" s="225"/>
      <c r="J1444" s="226">
        <f>ROUND(I1444*H1444,2)</f>
        <v>0</v>
      </c>
      <c r="K1444" s="222" t="s">
        <v>352</v>
      </c>
      <c r="L1444" s="45"/>
      <c r="M1444" s="227" t="s">
        <v>1</v>
      </c>
      <c r="N1444" s="228" t="s">
        <v>46</v>
      </c>
      <c r="O1444" s="92"/>
      <c r="P1444" s="229">
        <f>O1444*H1444</f>
        <v>0</v>
      </c>
      <c r="Q1444" s="229">
        <v>0.00080000000000000004</v>
      </c>
      <c r="R1444" s="229">
        <f>Q1444*H1444</f>
        <v>0.00080000000000000004</v>
      </c>
      <c r="S1444" s="229">
        <v>0</v>
      </c>
      <c r="T1444" s="230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31" t="s">
        <v>202</v>
      </c>
      <c r="AT1444" s="231" t="s">
        <v>204</v>
      </c>
      <c r="AU1444" s="231" t="s">
        <v>215</v>
      </c>
      <c r="AY1444" s="18" t="s">
        <v>203</v>
      </c>
      <c r="BE1444" s="232">
        <f>IF(N1444="základní",J1444,0)</f>
        <v>0</v>
      </c>
      <c r="BF1444" s="232">
        <f>IF(N1444="snížená",J1444,0)</f>
        <v>0</v>
      </c>
      <c r="BG1444" s="232">
        <f>IF(N1444="zákl. přenesená",J1444,0)</f>
        <v>0</v>
      </c>
      <c r="BH1444" s="232">
        <f>IF(N1444="sníž. přenesená",J1444,0)</f>
        <v>0</v>
      </c>
      <c r="BI1444" s="232">
        <f>IF(N1444="nulová",J1444,0)</f>
        <v>0</v>
      </c>
      <c r="BJ1444" s="18" t="s">
        <v>88</v>
      </c>
      <c r="BK1444" s="232">
        <f>ROUND(I1444*H1444,2)</f>
        <v>0</v>
      </c>
      <c r="BL1444" s="18" t="s">
        <v>202</v>
      </c>
      <c r="BM1444" s="231" t="s">
        <v>1740</v>
      </c>
    </row>
    <row r="1445" s="2" customFormat="1">
      <c r="A1445" s="39"/>
      <c r="B1445" s="40"/>
      <c r="C1445" s="41"/>
      <c r="D1445" s="233" t="s">
        <v>209</v>
      </c>
      <c r="E1445" s="41"/>
      <c r="F1445" s="234" t="s">
        <v>1741</v>
      </c>
      <c r="G1445" s="41"/>
      <c r="H1445" s="41"/>
      <c r="I1445" s="235"/>
      <c r="J1445" s="41"/>
      <c r="K1445" s="41"/>
      <c r="L1445" s="45"/>
      <c r="M1445" s="236"/>
      <c r="N1445" s="237"/>
      <c r="O1445" s="92"/>
      <c r="P1445" s="92"/>
      <c r="Q1445" s="92"/>
      <c r="R1445" s="92"/>
      <c r="S1445" s="92"/>
      <c r="T1445" s="93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T1445" s="18" t="s">
        <v>209</v>
      </c>
      <c r="AU1445" s="18" t="s">
        <v>215</v>
      </c>
    </row>
    <row r="1446" s="2" customFormat="1">
      <c r="A1446" s="39"/>
      <c r="B1446" s="40"/>
      <c r="C1446" s="41"/>
      <c r="D1446" s="251" t="s">
        <v>355</v>
      </c>
      <c r="E1446" s="41"/>
      <c r="F1446" s="252" t="s">
        <v>1742</v>
      </c>
      <c r="G1446" s="41"/>
      <c r="H1446" s="41"/>
      <c r="I1446" s="235"/>
      <c r="J1446" s="41"/>
      <c r="K1446" s="41"/>
      <c r="L1446" s="45"/>
      <c r="M1446" s="236"/>
      <c r="N1446" s="237"/>
      <c r="O1446" s="92"/>
      <c r="P1446" s="92"/>
      <c r="Q1446" s="92"/>
      <c r="R1446" s="92"/>
      <c r="S1446" s="92"/>
      <c r="T1446" s="93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T1446" s="18" t="s">
        <v>355</v>
      </c>
      <c r="AU1446" s="18" t="s">
        <v>215</v>
      </c>
    </row>
    <row r="1447" s="2" customFormat="1" ht="24.15" customHeight="1">
      <c r="A1447" s="39"/>
      <c r="B1447" s="40"/>
      <c r="C1447" s="296" t="s">
        <v>1743</v>
      </c>
      <c r="D1447" s="296" t="s">
        <v>553</v>
      </c>
      <c r="E1447" s="297" t="s">
        <v>1744</v>
      </c>
      <c r="F1447" s="298" t="s">
        <v>1745</v>
      </c>
      <c r="G1447" s="299" t="s">
        <v>647</v>
      </c>
      <c r="H1447" s="300">
        <v>1</v>
      </c>
      <c r="I1447" s="301"/>
      <c r="J1447" s="302">
        <f>ROUND(I1447*H1447,2)</f>
        <v>0</v>
      </c>
      <c r="K1447" s="298" t="s">
        <v>1</v>
      </c>
      <c r="L1447" s="303"/>
      <c r="M1447" s="304" t="s">
        <v>1</v>
      </c>
      <c r="N1447" s="305" t="s">
        <v>46</v>
      </c>
      <c r="O1447" s="92"/>
      <c r="P1447" s="229">
        <f>O1447*H1447</f>
        <v>0</v>
      </c>
      <c r="Q1447" s="229">
        <v>0.02</v>
      </c>
      <c r="R1447" s="229">
        <f>Q1447*H1447</f>
        <v>0.02</v>
      </c>
      <c r="S1447" s="229">
        <v>0</v>
      </c>
      <c r="T1447" s="230">
        <f>S1447*H1447</f>
        <v>0</v>
      </c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R1447" s="231" t="s">
        <v>239</v>
      </c>
      <c r="AT1447" s="231" t="s">
        <v>553</v>
      </c>
      <c r="AU1447" s="231" t="s">
        <v>215</v>
      </c>
      <c r="AY1447" s="18" t="s">
        <v>203</v>
      </c>
      <c r="BE1447" s="232">
        <f>IF(N1447="základní",J1447,0)</f>
        <v>0</v>
      </c>
      <c r="BF1447" s="232">
        <f>IF(N1447="snížená",J1447,0)</f>
        <v>0</v>
      </c>
      <c r="BG1447" s="232">
        <f>IF(N1447="zákl. přenesená",J1447,0)</f>
        <v>0</v>
      </c>
      <c r="BH1447" s="232">
        <f>IF(N1447="sníž. přenesená",J1447,0)</f>
        <v>0</v>
      </c>
      <c r="BI1447" s="232">
        <f>IF(N1447="nulová",J1447,0)</f>
        <v>0</v>
      </c>
      <c r="BJ1447" s="18" t="s">
        <v>88</v>
      </c>
      <c r="BK1447" s="232">
        <f>ROUND(I1447*H1447,2)</f>
        <v>0</v>
      </c>
      <c r="BL1447" s="18" t="s">
        <v>202</v>
      </c>
      <c r="BM1447" s="231" t="s">
        <v>1746</v>
      </c>
    </row>
    <row r="1448" s="2" customFormat="1" ht="24.15" customHeight="1">
      <c r="A1448" s="39"/>
      <c r="B1448" s="40"/>
      <c r="C1448" s="220" t="s">
        <v>1747</v>
      </c>
      <c r="D1448" s="220" t="s">
        <v>204</v>
      </c>
      <c r="E1448" s="221" t="s">
        <v>1748</v>
      </c>
      <c r="F1448" s="222" t="s">
        <v>1749</v>
      </c>
      <c r="G1448" s="223" t="s">
        <v>290</v>
      </c>
      <c r="H1448" s="224">
        <v>324</v>
      </c>
      <c r="I1448" s="225"/>
      <c r="J1448" s="226">
        <f>ROUND(I1448*H1448,2)</f>
        <v>0</v>
      </c>
      <c r="K1448" s="222" t="s">
        <v>352</v>
      </c>
      <c r="L1448" s="45"/>
      <c r="M1448" s="227" t="s">
        <v>1</v>
      </c>
      <c r="N1448" s="228" t="s">
        <v>46</v>
      </c>
      <c r="O1448" s="92"/>
      <c r="P1448" s="229">
        <f>O1448*H1448</f>
        <v>0</v>
      </c>
      <c r="Q1448" s="229">
        <v>4.0000000000000003E-05</v>
      </c>
      <c r="R1448" s="229">
        <f>Q1448*H1448</f>
        <v>0.012960000000000001</v>
      </c>
      <c r="S1448" s="229">
        <v>0</v>
      </c>
      <c r="T1448" s="230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31" t="s">
        <v>202</v>
      </c>
      <c r="AT1448" s="231" t="s">
        <v>204</v>
      </c>
      <c r="AU1448" s="231" t="s">
        <v>215</v>
      </c>
      <c r="AY1448" s="18" t="s">
        <v>203</v>
      </c>
      <c r="BE1448" s="232">
        <f>IF(N1448="základní",J1448,0)</f>
        <v>0</v>
      </c>
      <c r="BF1448" s="232">
        <f>IF(N1448="snížená",J1448,0)</f>
        <v>0</v>
      </c>
      <c r="BG1448" s="232">
        <f>IF(N1448="zákl. přenesená",J1448,0)</f>
        <v>0</v>
      </c>
      <c r="BH1448" s="232">
        <f>IF(N1448="sníž. přenesená",J1448,0)</f>
        <v>0</v>
      </c>
      <c r="BI1448" s="232">
        <f>IF(N1448="nulová",J1448,0)</f>
        <v>0</v>
      </c>
      <c r="BJ1448" s="18" t="s">
        <v>88</v>
      </c>
      <c r="BK1448" s="232">
        <f>ROUND(I1448*H1448,2)</f>
        <v>0</v>
      </c>
      <c r="BL1448" s="18" t="s">
        <v>202</v>
      </c>
      <c r="BM1448" s="231" t="s">
        <v>1750</v>
      </c>
    </row>
    <row r="1449" s="2" customFormat="1">
      <c r="A1449" s="39"/>
      <c r="B1449" s="40"/>
      <c r="C1449" s="41"/>
      <c r="D1449" s="233" t="s">
        <v>209</v>
      </c>
      <c r="E1449" s="41"/>
      <c r="F1449" s="234" t="s">
        <v>1751</v>
      </c>
      <c r="G1449" s="41"/>
      <c r="H1449" s="41"/>
      <c r="I1449" s="235"/>
      <c r="J1449" s="41"/>
      <c r="K1449" s="41"/>
      <c r="L1449" s="45"/>
      <c r="M1449" s="236"/>
      <c r="N1449" s="237"/>
      <c r="O1449" s="92"/>
      <c r="P1449" s="92"/>
      <c r="Q1449" s="92"/>
      <c r="R1449" s="92"/>
      <c r="S1449" s="92"/>
      <c r="T1449" s="93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T1449" s="18" t="s">
        <v>209</v>
      </c>
      <c r="AU1449" s="18" t="s">
        <v>215</v>
      </c>
    </row>
    <row r="1450" s="2" customFormat="1">
      <c r="A1450" s="39"/>
      <c r="B1450" s="40"/>
      <c r="C1450" s="41"/>
      <c r="D1450" s="251" t="s">
        <v>355</v>
      </c>
      <c r="E1450" s="41"/>
      <c r="F1450" s="252" t="s">
        <v>1752</v>
      </c>
      <c r="G1450" s="41"/>
      <c r="H1450" s="41"/>
      <c r="I1450" s="235"/>
      <c r="J1450" s="41"/>
      <c r="K1450" s="41"/>
      <c r="L1450" s="45"/>
      <c r="M1450" s="236"/>
      <c r="N1450" s="237"/>
      <c r="O1450" s="92"/>
      <c r="P1450" s="92"/>
      <c r="Q1450" s="92"/>
      <c r="R1450" s="92"/>
      <c r="S1450" s="92"/>
      <c r="T1450" s="93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T1450" s="18" t="s">
        <v>355</v>
      </c>
      <c r="AU1450" s="18" t="s">
        <v>215</v>
      </c>
    </row>
    <row r="1451" s="13" customFormat="1">
      <c r="A1451" s="13"/>
      <c r="B1451" s="253"/>
      <c r="C1451" s="254"/>
      <c r="D1451" s="233" t="s">
        <v>357</v>
      </c>
      <c r="E1451" s="255" t="s">
        <v>1</v>
      </c>
      <c r="F1451" s="256" t="s">
        <v>733</v>
      </c>
      <c r="G1451" s="254"/>
      <c r="H1451" s="255" t="s">
        <v>1</v>
      </c>
      <c r="I1451" s="257"/>
      <c r="J1451" s="254"/>
      <c r="K1451" s="254"/>
      <c r="L1451" s="258"/>
      <c r="M1451" s="259"/>
      <c r="N1451" s="260"/>
      <c r="O1451" s="260"/>
      <c r="P1451" s="260"/>
      <c r="Q1451" s="260"/>
      <c r="R1451" s="260"/>
      <c r="S1451" s="260"/>
      <c r="T1451" s="261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2" t="s">
        <v>357</v>
      </c>
      <c r="AU1451" s="262" t="s">
        <v>215</v>
      </c>
      <c r="AV1451" s="13" t="s">
        <v>88</v>
      </c>
      <c r="AW1451" s="13" t="s">
        <v>36</v>
      </c>
      <c r="AX1451" s="13" t="s">
        <v>81</v>
      </c>
      <c r="AY1451" s="262" t="s">
        <v>203</v>
      </c>
    </row>
    <row r="1452" s="14" customFormat="1">
      <c r="A1452" s="14"/>
      <c r="B1452" s="263"/>
      <c r="C1452" s="264"/>
      <c r="D1452" s="233" t="s">
        <v>357</v>
      </c>
      <c r="E1452" s="265" t="s">
        <v>1</v>
      </c>
      <c r="F1452" s="266" t="s">
        <v>1753</v>
      </c>
      <c r="G1452" s="264"/>
      <c r="H1452" s="267">
        <v>324</v>
      </c>
      <c r="I1452" s="268"/>
      <c r="J1452" s="264"/>
      <c r="K1452" s="264"/>
      <c r="L1452" s="269"/>
      <c r="M1452" s="270"/>
      <c r="N1452" s="271"/>
      <c r="O1452" s="271"/>
      <c r="P1452" s="271"/>
      <c r="Q1452" s="271"/>
      <c r="R1452" s="271"/>
      <c r="S1452" s="271"/>
      <c r="T1452" s="272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3" t="s">
        <v>357</v>
      </c>
      <c r="AU1452" s="273" t="s">
        <v>215</v>
      </c>
      <c r="AV1452" s="14" t="s">
        <v>90</v>
      </c>
      <c r="AW1452" s="14" t="s">
        <v>36</v>
      </c>
      <c r="AX1452" s="14" t="s">
        <v>81</v>
      </c>
      <c r="AY1452" s="273" t="s">
        <v>203</v>
      </c>
    </row>
    <row r="1453" s="16" customFormat="1">
      <c r="A1453" s="16"/>
      <c r="B1453" s="285"/>
      <c r="C1453" s="286"/>
      <c r="D1453" s="233" t="s">
        <v>357</v>
      </c>
      <c r="E1453" s="287" t="s">
        <v>1</v>
      </c>
      <c r="F1453" s="288" t="s">
        <v>366</v>
      </c>
      <c r="G1453" s="286"/>
      <c r="H1453" s="289">
        <v>324</v>
      </c>
      <c r="I1453" s="290"/>
      <c r="J1453" s="286"/>
      <c r="K1453" s="286"/>
      <c r="L1453" s="291"/>
      <c r="M1453" s="292"/>
      <c r="N1453" s="293"/>
      <c r="O1453" s="293"/>
      <c r="P1453" s="293"/>
      <c r="Q1453" s="293"/>
      <c r="R1453" s="293"/>
      <c r="S1453" s="293"/>
      <c r="T1453" s="294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T1453" s="295" t="s">
        <v>357</v>
      </c>
      <c r="AU1453" s="295" t="s">
        <v>215</v>
      </c>
      <c r="AV1453" s="16" t="s">
        <v>202</v>
      </c>
      <c r="AW1453" s="16" t="s">
        <v>36</v>
      </c>
      <c r="AX1453" s="16" t="s">
        <v>88</v>
      </c>
      <c r="AY1453" s="295" t="s">
        <v>203</v>
      </c>
    </row>
    <row r="1454" s="2" customFormat="1" ht="21.75" customHeight="1">
      <c r="A1454" s="39"/>
      <c r="B1454" s="40"/>
      <c r="C1454" s="220" t="s">
        <v>1754</v>
      </c>
      <c r="D1454" s="220" t="s">
        <v>204</v>
      </c>
      <c r="E1454" s="221" t="s">
        <v>1755</v>
      </c>
      <c r="F1454" s="222" t="s">
        <v>1756</v>
      </c>
      <c r="G1454" s="223" t="s">
        <v>647</v>
      </c>
      <c r="H1454" s="224">
        <v>2</v>
      </c>
      <c r="I1454" s="225"/>
      <c r="J1454" s="226">
        <f>ROUND(I1454*H1454,2)</f>
        <v>0</v>
      </c>
      <c r="K1454" s="222" t="s">
        <v>352</v>
      </c>
      <c r="L1454" s="45"/>
      <c r="M1454" s="227" t="s">
        <v>1</v>
      </c>
      <c r="N1454" s="228" t="s">
        <v>46</v>
      </c>
      <c r="O1454" s="92"/>
      <c r="P1454" s="229">
        <f>O1454*H1454</f>
        <v>0</v>
      </c>
      <c r="Q1454" s="229">
        <v>0.00044000000000000002</v>
      </c>
      <c r="R1454" s="229">
        <f>Q1454*H1454</f>
        <v>0.00088000000000000003</v>
      </c>
      <c r="S1454" s="229">
        <v>0</v>
      </c>
      <c r="T1454" s="230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1" t="s">
        <v>202</v>
      </c>
      <c r="AT1454" s="231" t="s">
        <v>204</v>
      </c>
      <c r="AU1454" s="231" t="s">
        <v>215</v>
      </c>
      <c r="AY1454" s="18" t="s">
        <v>203</v>
      </c>
      <c r="BE1454" s="232">
        <f>IF(N1454="základní",J1454,0)</f>
        <v>0</v>
      </c>
      <c r="BF1454" s="232">
        <f>IF(N1454="snížená",J1454,0)</f>
        <v>0</v>
      </c>
      <c r="BG1454" s="232">
        <f>IF(N1454="zákl. přenesená",J1454,0)</f>
        <v>0</v>
      </c>
      <c r="BH1454" s="232">
        <f>IF(N1454="sníž. přenesená",J1454,0)</f>
        <v>0</v>
      </c>
      <c r="BI1454" s="232">
        <f>IF(N1454="nulová",J1454,0)</f>
        <v>0</v>
      </c>
      <c r="BJ1454" s="18" t="s">
        <v>88</v>
      </c>
      <c r="BK1454" s="232">
        <f>ROUND(I1454*H1454,2)</f>
        <v>0</v>
      </c>
      <c r="BL1454" s="18" t="s">
        <v>202</v>
      </c>
      <c r="BM1454" s="231" t="s">
        <v>1757</v>
      </c>
    </row>
    <row r="1455" s="2" customFormat="1">
      <c r="A1455" s="39"/>
      <c r="B1455" s="40"/>
      <c r="C1455" s="41"/>
      <c r="D1455" s="233" t="s">
        <v>209</v>
      </c>
      <c r="E1455" s="41"/>
      <c r="F1455" s="234" t="s">
        <v>1758</v>
      </c>
      <c r="G1455" s="41"/>
      <c r="H1455" s="41"/>
      <c r="I1455" s="235"/>
      <c r="J1455" s="41"/>
      <c r="K1455" s="41"/>
      <c r="L1455" s="45"/>
      <c r="M1455" s="236"/>
      <c r="N1455" s="237"/>
      <c r="O1455" s="92"/>
      <c r="P1455" s="92"/>
      <c r="Q1455" s="92"/>
      <c r="R1455" s="92"/>
      <c r="S1455" s="92"/>
      <c r="T1455" s="93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T1455" s="18" t="s">
        <v>209</v>
      </c>
      <c r="AU1455" s="18" t="s">
        <v>215</v>
      </c>
    </row>
    <row r="1456" s="2" customFormat="1">
      <c r="A1456" s="39"/>
      <c r="B1456" s="40"/>
      <c r="C1456" s="41"/>
      <c r="D1456" s="251" t="s">
        <v>355</v>
      </c>
      <c r="E1456" s="41"/>
      <c r="F1456" s="252" t="s">
        <v>1759</v>
      </c>
      <c r="G1456" s="41"/>
      <c r="H1456" s="41"/>
      <c r="I1456" s="235"/>
      <c r="J1456" s="41"/>
      <c r="K1456" s="41"/>
      <c r="L1456" s="45"/>
      <c r="M1456" s="236"/>
      <c r="N1456" s="237"/>
      <c r="O1456" s="92"/>
      <c r="P1456" s="92"/>
      <c r="Q1456" s="92"/>
      <c r="R1456" s="92"/>
      <c r="S1456" s="92"/>
      <c r="T1456" s="93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T1456" s="18" t="s">
        <v>355</v>
      </c>
      <c r="AU1456" s="18" t="s">
        <v>215</v>
      </c>
    </row>
    <row r="1457" s="13" customFormat="1">
      <c r="A1457" s="13"/>
      <c r="B1457" s="253"/>
      <c r="C1457" s="254"/>
      <c r="D1457" s="233" t="s">
        <v>357</v>
      </c>
      <c r="E1457" s="255" t="s">
        <v>1</v>
      </c>
      <c r="F1457" s="256" t="s">
        <v>733</v>
      </c>
      <c r="G1457" s="254"/>
      <c r="H1457" s="255" t="s">
        <v>1</v>
      </c>
      <c r="I1457" s="257"/>
      <c r="J1457" s="254"/>
      <c r="K1457" s="254"/>
      <c r="L1457" s="258"/>
      <c r="M1457" s="259"/>
      <c r="N1457" s="260"/>
      <c r="O1457" s="260"/>
      <c r="P1457" s="260"/>
      <c r="Q1457" s="260"/>
      <c r="R1457" s="260"/>
      <c r="S1457" s="260"/>
      <c r="T1457" s="261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62" t="s">
        <v>357</v>
      </c>
      <c r="AU1457" s="262" t="s">
        <v>215</v>
      </c>
      <c r="AV1457" s="13" t="s">
        <v>88</v>
      </c>
      <c r="AW1457" s="13" t="s">
        <v>36</v>
      </c>
      <c r="AX1457" s="13" t="s">
        <v>81</v>
      </c>
      <c r="AY1457" s="262" t="s">
        <v>203</v>
      </c>
    </row>
    <row r="1458" s="13" customFormat="1">
      <c r="A1458" s="13"/>
      <c r="B1458" s="253"/>
      <c r="C1458" s="254"/>
      <c r="D1458" s="233" t="s">
        <v>357</v>
      </c>
      <c r="E1458" s="255" t="s">
        <v>1</v>
      </c>
      <c r="F1458" s="256" t="s">
        <v>1760</v>
      </c>
      <c r="G1458" s="254"/>
      <c r="H1458" s="255" t="s">
        <v>1</v>
      </c>
      <c r="I1458" s="257"/>
      <c r="J1458" s="254"/>
      <c r="K1458" s="254"/>
      <c r="L1458" s="258"/>
      <c r="M1458" s="259"/>
      <c r="N1458" s="260"/>
      <c r="O1458" s="260"/>
      <c r="P1458" s="260"/>
      <c r="Q1458" s="260"/>
      <c r="R1458" s="260"/>
      <c r="S1458" s="260"/>
      <c r="T1458" s="261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62" t="s">
        <v>357</v>
      </c>
      <c r="AU1458" s="262" t="s">
        <v>215</v>
      </c>
      <c r="AV1458" s="13" t="s">
        <v>88</v>
      </c>
      <c r="AW1458" s="13" t="s">
        <v>36</v>
      </c>
      <c r="AX1458" s="13" t="s">
        <v>81</v>
      </c>
      <c r="AY1458" s="262" t="s">
        <v>203</v>
      </c>
    </row>
    <row r="1459" s="14" customFormat="1">
      <c r="A1459" s="14"/>
      <c r="B1459" s="263"/>
      <c r="C1459" s="264"/>
      <c r="D1459" s="233" t="s">
        <v>357</v>
      </c>
      <c r="E1459" s="265" t="s">
        <v>1</v>
      </c>
      <c r="F1459" s="266" t="s">
        <v>90</v>
      </c>
      <c r="G1459" s="264"/>
      <c r="H1459" s="267">
        <v>2</v>
      </c>
      <c r="I1459" s="268"/>
      <c r="J1459" s="264"/>
      <c r="K1459" s="264"/>
      <c r="L1459" s="269"/>
      <c r="M1459" s="270"/>
      <c r="N1459" s="271"/>
      <c r="O1459" s="271"/>
      <c r="P1459" s="271"/>
      <c r="Q1459" s="271"/>
      <c r="R1459" s="271"/>
      <c r="S1459" s="271"/>
      <c r="T1459" s="27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73" t="s">
        <v>357</v>
      </c>
      <c r="AU1459" s="273" t="s">
        <v>215</v>
      </c>
      <c r="AV1459" s="14" t="s">
        <v>90</v>
      </c>
      <c r="AW1459" s="14" t="s">
        <v>36</v>
      </c>
      <c r="AX1459" s="14" t="s">
        <v>81</v>
      </c>
      <c r="AY1459" s="273" t="s">
        <v>203</v>
      </c>
    </row>
    <row r="1460" s="16" customFormat="1">
      <c r="A1460" s="16"/>
      <c r="B1460" s="285"/>
      <c r="C1460" s="286"/>
      <c r="D1460" s="233" t="s">
        <v>357</v>
      </c>
      <c r="E1460" s="287" t="s">
        <v>1</v>
      </c>
      <c r="F1460" s="288" t="s">
        <v>366</v>
      </c>
      <c r="G1460" s="286"/>
      <c r="H1460" s="289">
        <v>2</v>
      </c>
      <c r="I1460" s="290"/>
      <c r="J1460" s="286"/>
      <c r="K1460" s="286"/>
      <c r="L1460" s="291"/>
      <c r="M1460" s="292"/>
      <c r="N1460" s="293"/>
      <c r="O1460" s="293"/>
      <c r="P1460" s="293"/>
      <c r="Q1460" s="293"/>
      <c r="R1460" s="293"/>
      <c r="S1460" s="293"/>
      <c r="T1460" s="294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T1460" s="295" t="s">
        <v>357</v>
      </c>
      <c r="AU1460" s="295" t="s">
        <v>215</v>
      </c>
      <c r="AV1460" s="16" t="s">
        <v>202</v>
      </c>
      <c r="AW1460" s="16" t="s">
        <v>36</v>
      </c>
      <c r="AX1460" s="16" t="s">
        <v>88</v>
      </c>
      <c r="AY1460" s="295" t="s">
        <v>203</v>
      </c>
    </row>
    <row r="1461" s="2" customFormat="1" ht="24.15" customHeight="1">
      <c r="A1461" s="39"/>
      <c r="B1461" s="40"/>
      <c r="C1461" s="296" t="s">
        <v>1761</v>
      </c>
      <c r="D1461" s="296" t="s">
        <v>553</v>
      </c>
      <c r="E1461" s="297" t="s">
        <v>951</v>
      </c>
      <c r="F1461" s="298" t="s">
        <v>952</v>
      </c>
      <c r="G1461" s="299" t="s">
        <v>493</v>
      </c>
      <c r="H1461" s="300">
        <v>0.048000000000000001</v>
      </c>
      <c r="I1461" s="301"/>
      <c r="J1461" s="302">
        <f>ROUND(I1461*H1461,2)</f>
        <v>0</v>
      </c>
      <c r="K1461" s="298" t="s">
        <v>352</v>
      </c>
      <c r="L1461" s="303"/>
      <c r="M1461" s="304" t="s">
        <v>1</v>
      </c>
      <c r="N1461" s="305" t="s">
        <v>46</v>
      </c>
      <c r="O1461" s="92"/>
      <c r="P1461" s="229">
        <f>O1461*H1461</f>
        <v>0</v>
      </c>
      <c r="Q1461" s="229">
        <v>1</v>
      </c>
      <c r="R1461" s="229">
        <f>Q1461*H1461</f>
        <v>0.048000000000000001</v>
      </c>
      <c r="S1461" s="229">
        <v>0</v>
      </c>
      <c r="T1461" s="230">
        <f>S1461*H1461</f>
        <v>0</v>
      </c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R1461" s="231" t="s">
        <v>239</v>
      </c>
      <c r="AT1461" s="231" t="s">
        <v>553</v>
      </c>
      <c r="AU1461" s="231" t="s">
        <v>215</v>
      </c>
      <c r="AY1461" s="18" t="s">
        <v>203</v>
      </c>
      <c r="BE1461" s="232">
        <f>IF(N1461="základní",J1461,0)</f>
        <v>0</v>
      </c>
      <c r="BF1461" s="232">
        <f>IF(N1461="snížená",J1461,0)</f>
        <v>0</v>
      </c>
      <c r="BG1461" s="232">
        <f>IF(N1461="zákl. přenesená",J1461,0)</f>
        <v>0</v>
      </c>
      <c r="BH1461" s="232">
        <f>IF(N1461="sníž. přenesená",J1461,0)</f>
        <v>0</v>
      </c>
      <c r="BI1461" s="232">
        <f>IF(N1461="nulová",J1461,0)</f>
        <v>0</v>
      </c>
      <c r="BJ1461" s="18" t="s">
        <v>88</v>
      </c>
      <c r="BK1461" s="232">
        <f>ROUND(I1461*H1461,2)</f>
        <v>0</v>
      </c>
      <c r="BL1461" s="18" t="s">
        <v>202</v>
      </c>
      <c r="BM1461" s="231" t="s">
        <v>1762</v>
      </c>
    </row>
    <row r="1462" s="14" customFormat="1">
      <c r="A1462" s="14"/>
      <c r="B1462" s="263"/>
      <c r="C1462" s="264"/>
      <c r="D1462" s="233" t="s">
        <v>357</v>
      </c>
      <c r="E1462" s="265" t="s">
        <v>1</v>
      </c>
      <c r="F1462" s="266" t="s">
        <v>1763</v>
      </c>
      <c r="G1462" s="264"/>
      <c r="H1462" s="267">
        <v>0.02</v>
      </c>
      <c r="I1462" s="268"/>
      <c r="J1462" s="264"/>
      <c r="K1462" s="264"/>
      <c r="L1462" s="269"/>
      <c r="M1462" s="270"/>
      <c r="N1462" s="271"/>
      <c r="O1462" s="271"/>
      <c r="P1462" s="271"/>
      <c r="Q1462" s="271"/>
      <c r="R1462" s="271"/>
      <c r="S1462" s="271"/>
      <c r="T1462" s="27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73" t="s">
        <v>357</v>
      </c>
      <c r="AU1462" s="273" t="s">
        <v>215</v>
      </c>
      <c r="AV1462" s="14" t="s">
        <v>90</v>
      </c>
      <c r="AW1462" s="14" t="s">
        <v>36</v>
      </c>
      <c r="AX1462" s="14" t="s">
        <v>81</v>
      </c>
      <c r="AY1462" s="273" t="s">
        <v>203</v>
      </c>
    </row>
    <row r="1463" s="14" customFormat="1">
      <c r="A1463" s="14"/>
      <c r="B1463" s="263"/>
      <c r="C1463" s="264"/>
      <c r="D1463" s="233" t="s">
        <v>357</v>
      </c>
      <c r="E1463" s="265" t="s">
        <v>1</v>
      </c>
      <c r="F1463" s="266" t="s">
        <v>1764</v>
      </c>
      <c r="G1463" s="264"/>
      <c r="H1463" s="267">
        <v>0.0040000000000000001</v>
      </c>
      <c r="I1463" s="268"/>
      <c r="J1463" s="264"/>
      <c r="K1463" s="264"/>
      <c r="L1463" s="269"/>
      <c r="M1463" s="270"/>
      <c r="N1463" s="271"/>
      <c r="O1463" s="271"/>
      <c r="P1463" s="271"/>
      <c r="Q1463" s="271"/>
      <c r="R1463" s="271"/>
      <c r="S1463" s="271"/>
      <c r="T1463" s="27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73" t="s">
        <v>357</v>
      </c>
      <c r="AU1463" s="273" t="s">
        <v>215</v>
      </c>
      <c r="AV1463" s="14" t="s">
        <v>90</v>
      </c>
      <c r="AW1463" s="14" t="s">
        <v>36</v>
      </c>
      <c r="AX1463" s="14" t="s">
        <v>81</v>
      </c>
      <c r="AY1463" s="273" t="s">
        <v>203</v>
      </c>
    </row>
    <row r="1464" s="15" customFormat="1">
      <c r="A1464" s="15"/>
      <c r="B1464" s="274"/>
      <c r="C1464" s="275"/>
      <c r="D1464" s="233" t="s">
        <v>357</v>
      </c>
      <c r="E1464" s="276" t="s">
        <v>1</v>
      </c>
      <c r="F1464" s="277" t="s">
        <v>364</v>
      </c>
      <c r="G1464" s="275"/>
      <c r="H1464" s="278">
        <v>0.024</v>
      </c>
      <c r="I1464" s="279"/>
      <c r="J1464" s="275"/>
      <c r="K1464" s="275"/>
      <c r="L1464" s="280"/>
      <c r="M1464" s="281"/>
      <c r="N1464" s="282"/>
      <c r="O1464" s="282"/>
      <c r="P1464" s="282"/>
      <c r="Q1464" s="282"/>
      <c r="R1464" s="282"/>
      <c r="S1464" s="282"/>
      <c r="T1464" s="283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T1464" s="284" t="s">
        <v>357</v>
      </c>
      <c r="AU1464" s="284" t="s">
        <v>215</v>
      </c>
      <c r="AV1464" s="15" t="s">
        <v>215</v>
      </c>
      <c r="AW1464" s="15" t="s">
        <v>36</v>
      </c>
      <c r="AX1464" s="15" t="s">
        <v>81</v>
      </c>
      <c r="AY1464" s="284" t="s">
        <v>203</v>
      </c>
    </row>
    <row r="1465" s="14" customFormat="1">
      <c r="A1465" s="14"/>
      <c r="B1465" s="263"/>
      <c r="C1465" s="264"/>
      <c r="D1465" s="233" t="s">
        <v>357</v>
      </c>
      <c r="E1465" s="265" t="s">
        <v>1</v>
      </c>
      <c r="F1465" s="266" t="s">
        <v>1765</v>
      </c>
      <c r="G1465" s="264"/>
      <c r="H1465" s="267">
        <v>0.024</v>
      </c>
      <c r="I1465" s="268"/>
      <c r="J1465" s="264"/>
      <c r="K1465" s="264"/>
      <c r="L1465" s="269"/>
      <c r="M1465" s="270"/>
      <c r="N1465" s="271"/>
      <c r="O1465" s="271"/>
      <c r="P1465" s="271"/>
      <c r="Q1465" s="271"/>
      <c r="R1465" s="271"/>
      <c r="S1465" s="271"/>
      <c r="T1465" s="27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73" t="s">
        <v>357</v>
      </c>
      <c r="AU1465" s="273" t="s">
        <v>215</v>
      </c>
      <c r="AV1465" s="14" t="s">
        <v>90</v>
      </c>
      <c r="AW1465" s="14" t="s">
        <v>36</v>
      </c>
      <c r="AX1465" s="14" t="s">
        <v>81</v>
      </c>
      <c r="AY1465" s="273" t="s">
        <v>203</v>
      </c>
    </row>
    <row r="1466" s="16" customFormat="1">
      <c r="A1466" s="16"/>
      <c r="B1466" s="285"/>
      <c r="C1466" s="286"/>
      <c r="D1466" s="233" t="s">
        <v>357</v>
      </c>
      <c r="E1466" s="287" t="s">
        <v>1</v>
      </c>
      <c r="F1466" s="288" t="s">
        <v>366</v>
      </c>
      <c r="G1466" s="286"/>
      <c r="H1466" s="289">
        <v>0.048000000000000001</v>
      </c>
      <c r="I1466" s="290"/>
      <c r="J1466" s="286"/>
      <c r="K1466" s="286"/>
      <c r="L1466" s="291"/>
      <c r="M1466" s="292"/>
      <c r="N1466" s="293"/>
      <c r="O1466" s="293"/>
      <c r="P1466" s="293"/>
      <c r="Q1466" s="293"/>
      <c r="R1466" s="293"/>
      <c r="S1466" s="293"/>
      <c r="T1466" s="294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T1466" s="295" t="s">
        <v>357</v>
      </c>
      <c r="AU1466" s="295" t="s">
        <v>215</v>
      </c>
      <c r="AV1466" s="16" t="s">
        <v>202</v>
      </c>
      <c r="AW1466" s="16" t="s">
        <v>36</v>
      </c>
      <c r="AX1466" s="16" t="s">
        <v>88</v>
      </c>
      <c r="AY1466" s="295" t="s">
        <v>203</v>
      </c>
    </row>
    <row r="1467" s="2" customFormat="1" ht="16.5" customHeight="1">
      <c r="A1467" s="39"/>
      <c r="B1467" s="40"/>
      <c r="C1467" s="296" t="s">
        <v>1766</v>
      </c>
      <c r="D1467" s="296" t="s">
        <v>553</v>
      </c>
      <c r="E1467" s="297" t="s">
        <v>1767</v>
      </c>
      <c r="F1467" s="298" t="s">
        <v>1768</v>
      </c>
      <c r="G1467" s="299" t="s">
        <v>1102</v>
      </c>
      <c r="H1467" s="300">
        <v>48</v>
      </c>
      <c r="I1467" s="301"/>
      <c r="J1467" s="302">
        <f>ROUND(I1467*H1467,2)</f>
        <v>0</v>
      </c>
      <c r="K1467" s="298" t="s">
        <v>1</v>
      </c>
      <c r="L1467" s="303"/>
      <c r="M1467" s="304" t="s">
        <v>1</v>
      </c>
      <c r="N1467" s="305" t="s">
        <v>46</v>
      </c>
      <c r="O1467" s="92"/>
      <c r="P1467" s="229">
        <f>O1467*H1467</f>
        <v>0</v>
      </c>
      <c r="Q1467" s="229">
        <v>1</v>
      </c>
      <c r="R1467" s="229">
        <f>Q1467*H1467</f>
        <v>48</v>
      </c>
      <c r="S1467" s="229">
        <v>0</v>
      </c>
      <c r="T1467" s="230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31" t="s">
        <v>239</v>
      </c>
      <c r="AT1467" s="231" t="s">
        <v>553</v>
      </c>
      <c r="AU1467" s="231" t="s">
        <v>215</v>
      </c>
      <c r="AY1467" s="18" t="s">
        <v>203</v>
      </c>
      <c r="BE1467" s="232">
        <f>IF(N1467="základní",J1467,0)</f>
        <v>0</v>
      </c>
      <c r="BF1467" s="232">
        <f>IF(N1467="snížená",J1467,0)</f>
        <v>0</v>
      </c>
      <c r="BG1467" s="232">
        <f>IF(N1467="zákl. přenesená",J1467,0)</f>
        <v>0</v>
      </c>
      <c r="BH1467" s="232">
        <f>IF(N1467="sníž. přenesená",J1467,0)</f>
        <v>0</v>
      </c>
      <c r="BI1467" s="232">
        <f>IF(N1467="nulová",J1467,0)</f>
        <v>0</v>
      </c>
      <c r="BJ1467" s="18" t="s">
        <v>88</v>
      </c>
      <c r="BK1467" s="232">
        <f>ROUND(I1467*H1467,2)</f>
        <v>0</v>
      </c>
      <c r="BL1467" s="18" t="s">
        <v>202</v>
      </c>
      <c r="BM1467" s="231" t="s">
        <v>1769</v>
      </c>
    </row>
    <row r="1468" s="2" customFormat="1" ht="16.5" customHeight="1">
      <c r="A1468" s="39"/>
      <c r="B1468" s="40"/>
      <c r="C1468" s="220" t="s">
        <v>1770</v>
      </c>
      <c r="D1468" s="220" t="s">
        <v>204</v>
      </c>
      <c r="E1468" s="221" t="s">
        <v>1771</v>
      </c>
      <c r="F1468" s="222" t="s">
        <v>1772</v>
      </c>
      <c r="G1468" s="223" t="s">
        <v>647</v>
      </c>
      <c r="H1468" s="224">
        <v>7</v>
      </c>
      <c r="I1468" s="225"/>
      <c r="J1468" s="226">
        <f>ROUND(I1468*H1468,2)</f>
        <v>0</v>
      </c>
      <c r="K1468" s="222" t="s">
        <v>352</v>
      </c>
      <c r="L1468" s="45"/>
      <c r="M1468" s="227" t="s">
        <v>1</v>
      </c>
      <c r="N1468" s="228" t="s">
        <v>46</v>
      </c>
      <c r="O1468" s="92"/>
      <c r="P1468" s="229">
        <f>O1468*H1468</f>
        <v>0</v>
      </c>
      <c r="Q1468" s="229">
        <v>0.00018000000000000001</v>
      </c>
      <c r="R1468" s="229">
        <f>Q1468*H1468</f>
        <v>0.0012600000000000001</v>
      </c>
      <c r="S1468" s="229">
        <v>0</v>
      </c>
      <c r="T1468" s="230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31" t="s">
        <v>202</v>
      </c>
      <c r="AT1468" s="231" t="s">
        <v>204</v>
      </c>
      <c r="AU1468" s="231" t="s">
        <v>215</v>
      </c>
      <c r="AY1468" s="18" t="s">
        <v>203</v>
      </c>
      <c r="BE1468" s="232">
        <f>IF(N1468="základní",J1468,0)</f>
        <v>0</v>
      </c>
      <c r="BF1468" s="232">
        <f>IF(N1468="snížená",J1468,0)</f>
        <v>0</v>
      </c>
      <c r="BG1468" s="232">
        <f>IF(N1468="zákl. přenesená",J1468,0)</f>
        <v>0</v>
      </c>
      <c r="BH1468" s="232">
        <f>IF(N1468="sníž. přenesená",J1468,0)</f>
        <v>0</v>
      </c>
      <c r="BI1468" s="232">
        <f>IF(N1468="nulová",J1468,0)</f>
        <v>0</v>
      </c>
      <c r="BJ1468" s="18" t="s">
        <v>88</v>
      </c>
      <c r="BK1468" s="232">
        <f>ROUND(I1468*H1468,2)</f>
        <v>0</v>
      </c>
      <c r="BL1468" s="18" t="s">
        <v>202</v>
      </c>
      <c r="BM1468" s="231" t="s">
        <v>1773</v>
      </c>
    </row>
    <row r="1469" s="2" customFormat="1">
      <c r="A1469" s="39"/>
      <c r="B1469" s="40"/>
      <c r="C1469" s="41"/>
      <c r="D1469" s="233" t="s">
        <v>209</v>
      </c>
      <c r="E1469" s="41"/>
      <c r="F1469" s="234" t="s">
        <v>1774</v>
      </c>
      <c r="G1469" s="41"/>
      <c r="H1469" s="41"/>
      <c r="I1469" s="235"/>
      <c r="J1469" s="41"/>
      <c r="K1469" s="41"/>
      <c r="L1469" s="45"/>
      <c r="M1469" s="236"/>
      <c r="N1469" s="237"/>
      <c r="O1469" s="92"/>
      <c r="P1469" s="92"/>
      <c r="Q1469" s="92"/>
      <c r="R1469" s="92"/>
      <c r="S1469" s="92"/>
      <c r="T1469" s="93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T1469" s="18" t="s">
        <v>209</v>
      </c>
      <c r="AU1469" s="18" t="s">
        <v>215</v>
      </c>
    </row>
    <row r="1470" s="2" customFormat="1">
      <c r="A1470" s="39"/>
      <c r="B1470" s="40"/>
      <c r="C1470" s="41"/>
      <c r="D1470" s="251" t="s">
        <v>355</v>
      </c>
      <c r="E1470" s="41"/>
      <c r="F1470" s="252" t="s">
        <v>1775</v>
      </c>
      <c r="G1470" s="41"/>
      <c r="H1470" s="41"/>
      <c r="I1470" s="235"/>
      <c r="J1470" s="41"/>
      <c r="K1470" s="41"/>
      <c r="L1470" s="45"/>
      <c r="M1470" s="236"/>
      <c r="N1470" s="237"/>
      <c r="O1470" s="92"/>
      <c r="P1470" s="92"/>
      <c r="Q1470" s="92"/>
      <c r="R1470" s="92"/>
      <c r="S1470" s="92"/>
      <c r="T1470" s="93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T1470" s="18" t="s">
        <v>355</v>
      </c>
      <c r="AU1470" s="18" t="s">
        <v>215</v>
      </c>
    </row>
    <row r="1471" s="2" customFormat="1" ht="16.5" customHeight="1">
      <c r="A1471" s="39"/>
      <c r="B1471" s="40"/>
      <c r="C1471" s="296" t="s">
        <v>1776</v>
      </c>
      <c r="D1471" s="296" t="s">
        <v>553</v>
      </c>
      <c r="E1471" s="297" t="s">
        <v>1777</v>
      </c>
      <c r="F1471" s="298" t="s">
        <v>1778</v>
      </c>
      <c r="G1471" s="299" t="s">
        <v>647</v>
      </c>
      <c r="H1471" s="300">
        <v>5</v>
      </c>
      <c r="I1471" s="301"/>
      <c r="J1471" s="302">
        <f>ROUND(I1471*H1471,2)</f>
        <v>0</v>
      </c>
      <c r="K1471" s="298" t="s">
        <v>352</v>
      </c>
      <c r="L1471" s="303"/>
      <c r="M1471" s="304" t="s">
        <v>1</v>
      </c>
      <c r="N1471" s="305" t="s">
        <v>46</v>
      </c>
      <c r="O1471" s="92"/>
      <c r="P1471" s="229">
        <f>O1471*H1471</f>
        <v>0</v>
      </c>
      <c r="Q1471" s="229">
        <v>0.012</v>
      </c>
      <c r="R1471" s="229">
        <f>Q1471*H1471</f>
        <v>0.059999999999999998</v>
      </c>
      <c r="S1471" s="229">
        <v>0</v>
      </c>
      <c r="T1471" s="230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31" t="s">
        <v>239</v>
      </c>
      <c r="AT1471" s="231" t="s">
        <v>553</v>
      </c>
      <c r="AU1471" s="231" t="s">
        <v>215</v>
      </c>
      <c r="AY1471" s="18" t="s">
        <v>203</v>
      </c>
      <c r="BE1471" s="232">
        <f>IF(N1471="základní",J1471,0)</f>
        <v>0</v>
      </c>
      <c r="BF1471" s="232">
        <f>IF(N1471="snížená",J1471,0)</f>
        <v>0</v>
      </c>
      <c r="BG1471" s="232">
        <f>IF(N1471="zákl. přenesená",J1471,0)</f>
        <v>0</v>
      </c>
      <c r="BH1471" s="232">
        <f>IF(N1471="sníž. přenesená",J1471,0)</f>
        <v>0</v>
      </c>
      <c r="BI1471" s="232">
        <f>IF(N1471="nulová",J1471,0)</f>
        <v>0</v>
      </c>
      <c r="BJ1471" s="18" t="s">
        <v>88</v>
      </c>
      <c r="BK1471" s="232">
        <f>ROUND(I1471*H1471,2)</f>
        <v>0</v>
      </c>
      <c r="BL1471" s="18" t="s">
        <v>202</v>
      </c>
      <c r="BM1471" s="231" t="s">
        <v>1779</v>
      </c>
    </row>
    <row r="1472" s="2" customFormat="1" ht="16.5" customHeight="1">
      <c r="A1472" s="39"/>
      <c r="B1472" s="40"/>
      <c r="C1472" s="296" t="s">
        <v>1780</v>
      </c>
      <c r="D1472" s="296" t="s">
        <v>553</v>
      </c>
      <c r="E1472" s="297" t="s">
        <v>1781</v>
      </c>
      <c r="F1472" s="298" t="s">
        <v>1782</v>
      </c>
      <c r="G1472" s="299" t="s">
        <v>647</v>
      </c>
      <c r="H1472" s="300">
        <v>2</v>
      </c>
      <c r="I1472" s="301"/>
      <c r="J1472" s="302">
        <f>ROUND(I1472*H1472,2)</f>
        <v>0</v>
      </c>
      <c r="K1472" s="298" t="s">
        <v>352</v>
      </c>
      <c r="L1472" s="303"/>
      <c r="M1472" s="304" t="s">
        <v>1</v>
      </c>
      <c r="N1472" s="305" t="s">
        <v>46</v>
      </c>
      <c r="O1472" s="92"/>
      <c r="P1472" s="229">
        <f>O1472*H1472</f>
        <v>0</v>
      </c>
      <c r="Q1472" s="229">
        <v>0.0080000000000000002</v>
      </c>
      <c r="R1472" s="229">
        <f>Q1472*H1472</f>
        <v>0.016</v>
      </c>
      <c r="S1472" s="229">
        <v>0</v>
      </c>
      <c r="T1472" s="230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31" t="s">
        <v>239</v>
      </c>
      <c r="AT1472" s="231" t="s">
        <v>553</v>
      </c>
      <c r="AU1472" s="231" t="s">
        <v>215</v>
      </c>
      <c r="AY1472" s="18" t="s">
        <v>203</v>
      </c>
      <c r="BE1472" s="232">
        <f>IF(N1472="základní",J1472,0)</f>
        <v>0</v>
      </c>
      <c r="BF1472" s="232">
        <f>IF(N1472="snížená",J1472,0)</f>
        <v>0</v>
      </c>
      <c r="BG1472" s="232">
        <f>IF(N1472="zákl. přenesená",J1472,0)</f>
        <v>0</v>
      </c>
      <c r="BH1472" s="232">
        <f>IF(N1472="sníž. přenesená",J1472,0)</f>
        <v>0</v>
      </c>
      <c r="BI1472" s="232">
        <f>IF(N1472="nulová",J1472,0)</f>
        <v>0</v>
      </c>
      <c r="BJ1472" s="18" t="s">
        <v>88</v>
      </c>
      <c r="BK1472" s="232">
        <f>ROUND(I1472*H1472,2)</f>
        <v>0</v>
      </c>
      <c r="BL1472" s="18" t="s">
        <v>202</v>
      </c>
      <c r="BM1472" s="231" t="s">
        <v>1783</v>
      </c>
    </row>
    <row r="1473" s="2" customFormat="1" ht="16.5" customHeight="1">
      <c r="A1473" s="39"/>
      <c r="B1473" s="40"/>
      <c r="C1473" s="220" t="s">
        <v>1784</v>
      </c>
      <c r="D1473" s="220" t="s">
        <v>204</v>
      </c>
      <c r="E1473" s="221" t="s">
        <v>1785</v>
      </c>
      <c r="F1473" s="222" t="s">
        <v>1786</v>
      </c>
      <c r="G1473" s="223" t="s">
        <v>647</v>
      </c>
      <c r="H1473" s="224">
        <v>1</v>
      </c>
      <c r="I1473" s="225"/>
      <c r="J1473" s="226">
        <f>ROUND(I1473*H1473,2)</f>
        <v>0</v>
      </c>
      <c r="K1473" s="222" t="s">
        <v>352</v>
      </c>
      <c r="L1473" s="45"/>
      <c r="M1473" s="227" t="s">
        <v>1</v>
      </c>
      <c r="N1473" s="228" t="s">
        <v>46</v>
      </c>
      <c r="O1473" s="92"/>
      <c r="P1473" s="229">
        <f>O1473*H1473</f>
        <v>0</v>
      </c>
      <c r="Q1473" s="229">
        <v>0.00018000000000000001</v>
      </c>
      <c r="R1473" s="229">
        <f>Q1473*H1473</f>
        <v>0.00018000000000000001</v>
      </c>
      <c r="S1473" s="229">
        <v>0</v>
      </c>
      <c r="T1473" s="230">
        <f>S1473*H1473</f>
        <v>0</v>
      </c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R1473" s="231" t="s">
        <v>202</v>
      </c>
      <c r="AT1473" s="231" t="s">
        <v>204</v>
      </c>
      <c r="AU1473" s="231" t="s">
        <v>215</v>
      </c>
      <c r="AY1473" s="18" t="s">
        <v>203</v>
      </c>
      <c r="BE1473" s="232">
        <f>IF(N1473="základní",J1473,0)</f>
        <v>0</v>
      </c>
      <c r="BF1473" s="232">
        <f>IF(N1473="snížená",J1473,0)</f>
        <v>0</v>
      </c>
      <c r="BG1473" s="232">
        <f>IF(N1473="zákl. přenesená",J1473,0)</f>
        <v>0</v>
      </c>
      <c r="BH1473" s="232">
        <f>IF(N1473="sníž. přenesená",J1473,0)</f>
        <v>0</v>
      </c>
      <c r="BI1473" s="232">
        <f>IF(N1473="nulová",J1473,0)</f>
        <v>0</v>
      </c>
      <c r="BJ1473" s="18" t="s">
        <v>88</v>
      </c>
      <c r="BK1473" s="232">
        <f>ROUND(I1473*H1473,2)</f>
        <v>0</v>
      </c>
      <c r="BL1473" s="18" t="s">
        <v>202</v>
      </c>
      <c r="BM1473" s="231" t="s">
        <v>1787</v>
      </c>
    </row>
    <row r="1474" s="2" customFormat="1">
      <c r="A1474" s="39"/>
      <c r="B1474" s="40"/>
      <c r="C1474" s="41"/>
      <c r="D1474" s="233" t="s">
        <v>209</v>
      </c>
      <c r="E1474" s="41"/>
      <c r="F1474" s="234" t="s">
        <v>1788</v>
      </c>
      <c r="G1474" s="41"/>
      <c r="H1474" s="41"/>
      <c r="I1474" s="235"/>
      <c r="J1474" s="41"/>
      <c r="K1474" s="41"/>
      <c r="L1474" s="45"/>
      <c r="M1474" s="236"/>
      <c r="N1474" s="237"/>
      <c r="O1474" s="92"/>
      <c r="P1474" s="92"/>
      <c r="Q1474" s="92"/>
      <c r="R1474" s="92"/>
      <c r="S1474" s="92"/>
      <c r="T1474" s="9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T1474" s="18" t="s">
        <v>209</v>
      </c>
      <c r="AU1474" s="18" t="s">
        <v>215</v>
      </c>
    </row>
    <row r="1475" s="2" customFormat="1">
      <c r="A1475" s="39"/>
      <c r="B1475" s="40"/>
      <c r="C1475" s="41"/>
      <c r="D1475" s="251" t="s">
        <v>355</v>
      </c>
      <c r="E1475" s="41"/>
      <c r="F1475" s="252" t="s">
        <v>1789</v>
      </c>
      <c r="G1475" s="41"/>
      <c r="H1475" s="41"/>
      <c r="I1475" s="235"/>
      <c r="J1475" s="41"/>
      <c r="K1475" s="41"/>
      <c r="L1475" s="45"/>
      <c r="M1475" s="236"/>
      <c r="N1475" s="237"/>
      <c r="O1475" s="92"/>
      <c r="P1475" s="92"/>
      <c r="Q1475" s="92"/>
      <c r="R1475" s="92"/>
      <c r="S1475" s="92"/>
      <c r="T1475" s="93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T1475" s="18" t="s">
        <v>355</v>
      </c>
      <c r="AU1475" s="18" t="s">
        <v>215</v>
      </c>
    </row>
    <row r="1476" s="2" customFormat="1" ht="21.75" customHeight="1">
      <c r="A1476" s="39"/>
      <c r="B1476" s="40"/>
      <c r="C1476" s="296" t="s">
        <v>1790</v>
      </c>
      <c r="D1476" s="296" t="s">
        <v>553</v>
      </c>
      <c r="E1476" s="297" t="s">
        <v>1791</v>
      </c>
      <c r="F1476" s="298" t="s">
        <v>1792</v>
      </c>
      <c r="G1476" s="299" t="s">
        <v>647</v>
      </c>
      <c r="H1476" s="300">
        <v>1</v>
      </c>
      <c r="I1476" s="301"/>
      <c r="J1476" s="302">
        <f>ROUND(I1476*H1476,2)</f>
        <v>0</v>
      </c>
      <c r="K1476" s="298" t="s">
        <v>1</v>
      </c>
      <c r="L1476" s="303"/>
      <c r="M1476" s="304" t="s">
        <v>1</v>
      </c>
      <c r="N1476" s="305" t="s">
        <v>46</v>
      </c>
      <c r="O1476" s="92"/>
      <c r="P1476" s="229">
        <f>O1476*H1476</f>
        <v>0</v>
      </c>
      <c r="Q1476" s="229">
        <v>0.0050000000000000001</v>
      </c>
      <c r="R1476" s="229">
        <f>Q1476*H1476</f>
        <v>0.0050000000000000001</v>
      </c>
      <c r="S1476" s="229">
        <v>0</v>
      </c>
      <c r="T1476" s="230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31" t="s">
        <v>239</v>
      </c>
      <c r="AT1476" s="231" t="s">
        <v>553</v>
      </c>
      <c r="AU1476" s="231" t="s">
        <v>215</v>
      </c>
      <c r="AY1476" s="18" t="s">
        <v>203</v>
      </c>
      <c r="BE1476" s="232">
        <f>IF(N1476="základní",J1476,0)</f>
        <v>0</v>
      </c>
      <c r="BF1476" s="232">
        <f>IF(N1476="snížená",J1476,0)</f>
        <v>0</v>
      </c>
      <c r="BG1476" s="232">
        <f>IF(N1476="zákl. přenesená",J1476,0)</f>
        <v>0</v>
      </c>
      <c r="BH1476" s="232">
        <f>IF(N1476="sníž. přenesená",J1476,0)</f>
        <v>0</v>
      </c>
      <c r="BI1476" s="232">
        <f>IF(N1476="nulová",J1476,0)</f>
        <v>0</v>
      </c>
      <c r="BJ1476" s="18" t="s">
        <v>88</v>
      </c>
      <c r="BK1476" s="232">
        <f>ROUND(I1476*H1476,2)</f>
        <v>0</v>
      </c>
      <c r="BL1476" s="18" t="s">
        <v>202</v>
      </c>
      <c r="BM1476" s="231" t="s">
        <v>1793</v>
      </c>
    </row>
    <row r="1477" s="2" customFormat="1">
      <c r="A1477" s="39"/>
      <c r="B1477" s="40"/>
      <c r="C1477" s="41"/>
      <c r="D1477" s="233" t="s">
        <v>209</v>
      </c>
      <c r="E1477" s="41"/>
      <c r="F1477" s="234" t="s">
        <v>1794</v>
      </c>
      <c r="G1477" s="41"/>
      <c r="H1477" s="41"/>
      <c r="I1477" s="235"/>
      <c r="J1477" s="41"/>
      <c r="K1477" s="41"/>
      <c r="L1477" s="45"/>
      <c r="M1477" s="236"/>
      <c r="N1477" s="237"/>
      <c r="O1477" s="92"/>
      <c r="P1477" s="92"/>
      <c r="Q1477" s="92"/>
      <c r="R1477" s="92"/>
      <c r="S1477" s="92"/>
      <c r="T1477" s="93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T1477" s="18" t="s">
        <v>209</v>
      </c>
      <c r="AU1477" s="18" t="s">
        <v>215</v>
      </c>
    </row>
    <row r="1478" s="2" customFormat="1" ht="24.15" customHeight="1">
      <c r="A1478" s="39"/>
      <c r="B1478" s="40"/>
      <c r="C1478" s="220" t="s">
        <v>1795</v>
      </c>
      <c r="D1478" s="220" t="s">
        <v>204</v>
      </c>
      <c r="E1478" s="221" t="s">
        <v>1796</v>
      </c>
      <c r="F1478" s="222" t="s">
        <v>1797</v>
      </c>
      <c r="G1478" s="223" t="s">
        <v>647</v>
      </c>
      <c r="H1478" s="224">
        <v>6</v>
      </c>
      <c r="I1478" s="225"/>
      <c r="J1478" s="226">
        <f>ROUND(I1478*H1478,2)</f>
        <v>0</v>
      </c>
      <c r="K1478" s="222" t="s">
        <v>352</v>
      </c>
      <c r="L1478" s="45"/>
      <c r="M1478" s="227" t="s">
        <v>1</v>
      </c>
      <c r="N1478" s="228" t="s">
        <v>46</v>
      </c>
      <c r="O1478" s="92"/>
      <c r="P1478" s="229">
        <f>O1478*H1478</f>
        <v>0</v>
      </c>
      <c r="Q1478" s="229">
        <v>4.0000000000000003E-05</v>
      </c>
      <c r="R1478" s="229">
        <f>Q1478*H1478</f>
        <v>0.00024000000000000003</v>
      </c>
      <c r="S1478" s="229">
        <v>0</v>
      </c>
      <c r="T1478" s="230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31" t="s">
        <v>202</v>
      </c>
      <c r="AT1478" s="231" t="s">
        <v>204</v>
      </c>
      <c r="AU1478" s="231" t="s">
        <v>215</v>
      </c>
      <c r="AY1478" s="18" t="s">
        <v>203</v>
      </c>
      <c r="BE1478" s="232">
        <f>IF(N1478="základní",J1478,0)</f>
        <v>0</v>
      </c>
      <c r="BF1478" s="232">
        <f>IF(N1478="snížená",J1478,0)</f>
        <v>0</v>
      </c>
      <c r="BG1478" s="232">
        <f>IF(N1478="zákl. přenesená",J1478,0)</f>
        <v>0</v>
      </c>
      <c r="BH1478" s="232">
        <f>IF(N1478="sníž. přenesená",J1478,0)</f>
        <v>0</v>
      </c>
      <c r="BI1478" s="232">
        <f>IF(N1478="nulová",J1478,0)</f>
        <v>0</v>
      </c>
      <c r="BJ1478" s="18" t="s">
        <v>88</v>
      </c>
      <c r="BK1478" s="232">
        <f>ROUND(I1478*H1478,2)</f>
        <v>0</v>
      </c>
      <c r="BL1478" s="18" t="s">
        <v>202</v>
      </c>
      <c r="BM1478" s="231" t="s">
        <v>1798</v>
      </c>
    </row>
    <row r="1479" s="2" customFormat="1">
      <c r="A1479" s="39"/>
      <c r="B1479" s="40"/>
      <c r="C1479" s="41"/>
      <c r="D1479" s="233" t="s">
        <v>209</v>
      </c>
      <c r="E1479" s="41"/>
      <c r="F1479" s="234" t="s">
        <v>1799</v>
      </c>
      <c r="G1479" s="41"/>
      <c r="H1479" s="41"/>
      <c r="I1479" s="235"/>
      <c r="J1479" s="41"/>
      <c r="K1479" s="41"/>
      <c r="L1479" s="45"/>
      <c r="M1479" s="236"/>
      <c r="N1479" s="237"/>
      <c r="O1479" s="92"/>
      <c r="P1479" s="92"/>
      <c r="Q1479" s="92"/>
      <c r="R1479" s="92"/>
      <c r="S1479" s="92"/>
      <c r="T1479" s="93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T1479" s="18" t="s">
        <v>209</v>
      </c>
      <c r="AU1479" s="18" t="s">
        <v>215</v>
      </c>
    </row>
    <row r="1480" s="2" customFormat="1">
      <c r="A1480" s="39"/>
      <c r="B1480" s="40"/>
      <c r="C1480" s="41"/>
      <c r="D1480" s="251" t="s">
        <v>355</v>
      </c>
      <c r="E1480" s="41"/>
      <c r="F1480" s="252" t="s">
        <v>1800</v>
      </c>
      <c r="G1480" s="41"/>
      <c r="H1480" s="41"/>
      <c r="I1480" s="235"/>
      <c r="J1480" s="41"/>
      <c r="K1480" s="41"/>
      <c r="L1480" s="45"/>
      <c r="M1480" s="236"/>
      <c r="N1480" s="237"/>
      <c r="O1480" s="92"/>
      <c r="P1480" s="92"/>
      <c r="Q1480" s="92"/>
      <c r="R1480" s="92"/>
      <c r="S1480" s="92"/>
      <c r="T1480" s="93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T1480" s="18" t="s">
        <v>355</v>
      </c>
      <c r="AU1480" s="18" t="s">
        <v>215</v>
      </c>
    </row>
    <row r="1481" s="13" customFormat="1">
      <c r="A1481" s="13"/>
      <c r="B1481" s="253"/>
      <c r="C1481" s="254"/>
      <c r="D1481" s="233" t="s">
        <v>357</v>
      </c>
      <c r="E1481" s="255" t="s">
        <v>1</v>
      </c>
      <c r="F1481" s="256" t="s">
        <v>1801</v>
      </c>
      <c r="G1481" s="254"/>
      <c r="H1481" s="255" t="s">
        <v>1</v>
      </c>
      <c r="I1481" s="257"/>
      <c r="J1481" s="254"/>
      <c r="K1481" s="254"/>
      <c r="L1481" s="258"/>
      <c r="M1481" s="259"/>
      <c r="N1481" s="260"/>
      <c r="O1481" s="260"/>
      <c r="P1481" s="260"/>
      <c r="Q1481" s="260"/>
      <c r="R1481" s="260"/>
      <c r="S1481" s="260"/>
      <c r="T1481" s="261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2" t="s">
        <v>357</v>
      </c>
      <c r="AU1481" s="262" t="s">
        <v>215</v>
      </c>
      <c r="AV1481" s="13" t="s">
        <v>88</v>
      </c>
      <c r="AW1481" s="13" t="s">
        <v>36</v>
      </c>
      <c r="AX1481" s="13" t="s">
        <v>81</v>
      </c>
      <c r="AY1481" s="262" t="s">
        <v>203</v>
      </c>
    </row>
    <row r="1482" s="14" customFormat="1">
      <c r="A1482" s="14"/>
      <c r="B1482" s="263"/>
      <c r="C1482" s="264"/>
      <c r="D1482" s="233" t="s">
        <v>357</v>
      </c>
      <c r="E1482" s="265" t="s">
        <v>1</v>
      </c>
      <c r="F1482" s="266" t="s">
        <v>229</v>
      </c>
      <c r="G1482" s="264"/>
      <c r="H1482" s="267">
        <v>6</v>
      </c>
      <c r="I1482" s="268"/>
      <c r="J1482" s="264"/>
      <c r="K1482" s="264"/>
      <c r="L1482" s="269"/>
      <c r="M1482" s="270"/>
      <c r="N1482" s="271"/>
      <c r="O1482" s="271"/>
      <c r="P1482" s="271"/>
      <c r="Q1482" s="271"/>
      <c r="R1482" s="271"/>
      <c r="S1482" s="271"/>
      <c r="T1482" s="27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73" t="s">
        <v>357</v>
      </c>
      <c r="AU1482" s="273" t="s">
        <v>215</v>
      </c>
      <c r="AV1482" s="14" t="s">
        <v>90</v>
      </c>
      <c r="AW1482" s="14" t="s">
        <v>36</v>
      </c>
      <c r="AX1482" s="14" t="s">
        <v>81</v>
      </c>
      <c r="AY1482" s="273" t="s">
        <v>203</v>
      </c>
    </row>
    <row r="1483" s="16" customFormat="1">
      <c r="A1483" s="16"/>
      <c r="B1483" s="285"/>
      <c r="C1483" s="286"/>
      <c r="D1483" s="233" t="s">
        <v>357</v>
      </c>
      <c r="E1483" s="287" t="s">
        <v>1</v>
      </c>
      <c r="F1483" s="288" t="s">
        <v>366</v>
      </c>
      <c r="G1483" s="286"/>
      <c r="H1483" s="289">
        <v>6</v>
      </c>
      <c r="I1483" s="290"/>
      <c r="J1483" s="286"/>
      <c r="K1483" s="286"/>
      <c r="L1483" s="291"/>
      <c r="M1483" s="292"/>
      <c r="N1483" s="293"/>
      <c r="O1483" s="293"/>
      <c r="P1483" s="293"/>
      <c r="Q1483" s="293"/>
      <c r="R1483" s="293"/>
      <c r="S1483" s="293"/>
      <c r="T1483" s="294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T1483" s="295" t="s">
        <v>357</v>
      </c>
      <c r="AU1483" s="295" t="s">
        <v>215</v>
      </c>
      <c r="AV1483" s="16" t="s">
        <v>202</v>
      </c>
      <c r="AW1483" s="16" t="s">
        <v>36</v>
      </c>
      <c r="AX1483" s="16" t="s">
        <v>88</v>
      </c>
      <c r="AY1483" s="295" t="s">
        <v>203</v>
      </c>
    </row>
    <row r="1484" s="2" customFormat="1" ht="16.5" customHeight="1">
      <c r="A1484" s="39"/>
      <c r="B1484" s="40"/>
      <c r="C1484" s="296" t="s">
        <v>1802</v>
      </c>
      <c r="D1484" s="296" t="s">
        <v>553</v>
      </c>
      <c r="E1484" s="297" t="s">
        <v>1803</v>
      </c>
      <c r="F1484" s="298" t="s">
        <v>1804</v>
      </c>
      <c r="G1484" s="299" t="s">
        <v>415</v>
      </c>
      <c r="H1484" s="300">
        <v>1.5</v>
      </c>
      <c r="I1484" s="301"/>
      <c r="J1484" s="302">
        <f>ROUND(I1484*H1484,2)</f>
        <v>0</v>
      </c>
      <c r="K1484" s="298" t="s">
        <v>352</v>
      </c>
      <c r="L1484" s="303"/>
      <c r="M1484" s="304" t="s">
        <v>1</v>
      </c>
      <c r="N1484" s="305" t="s">
        <v>46</v>
      </c>
      <c r="O1484" s="92"/>
      <c r="P1484" s="229">
        <f>O1484*H1484</f>
        <v>0</v>
      </c>
      <c r="Q1484" s="229">
        <v>0.00077999999999999999</v>
      </c>
      <c r="R1484" s="229">
        <f>Q1484*H1484</f>
        <v>0.00117</v>
      </c>
      <c r="S1484" s="229">
        <v>0</v>
      </c>
      <c r="T1484" s="230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1" t="s">
        <v>239</v>
      </c>
      <c r="AT1484" s="231" t="s">
        <v>553</v>
      </c>
      <c r="AU1484" s="231" t="s">
        <v>215</v>
      </c>
      <c r="AY1484" s="18" t="s">
        <v>203</v>
      </c>
      <c r="BE1484" s="232">
        <f>IF(N1484="základní",J1484,0)</f>
        <v>0</v>
      </c>
      <c r="BF1484" s="232">
        <f>IF(N1484="snížená",J1484,0)</f>
        <v>0</v>
      </c>
      <c r="BG1484" s="232">
        <f>IF(N1484="zákl. přenesená",J1484,0)</f>
        <v>0</v>
      </c>
      <c r="BH1484" s="232">
        <f>IF(N1484="sníž. přenesená",J1484,0)</f>
        <v>0</v>
      </c>
      <c r="BI1484" s="232">
        <f>IF(N1484="nulová",J1484,0)</f>
        <v>0</v>
      </c>
      <c r="BJ1484" s="18" t="s">
        <v>88</v>
      </c>
      <c r="BK1484" s="232">
        <f>ROUND(I1484*H1484,2)</f>
        <v>0</v>
      </c>
      <c r="BL1484" s="18" t="s">
        <v>202</v>
      </c>
      <c r="BM1484" s="231" t="s">
        <v>1805</v>
      </c>
    </row>
    <row r="1485" s="2" customFormat="1">
      <c r="A1485" s="39"/>
      <c r="B1485" s="40"/>
      <c r="C1485" s="41"/>
      <c r="D1485" s="233" t="s">
        <v>209</v>
      </c>
      <c r="E1485" s="41"/>
      <c r="F1485" s="234" t="s">
        <v>1804</v>
      </c>
      <c r="G1485" s="41"/>
      <c r="H1485" s="41"/>
      <c r="I1485" s="235"/>
      <c r="J1485" s="41"/>
      <c r="K1485" s="41"/>
      <c r="L1485" s="45"/>
      <c r="M1485" s="236"/>
      <c r="N1485" s="237"/>
      <c r="O1485" s="92"/>
      <c r="P1485" s="92"/>
      <c r="Q1485" s="92"/>
      <c r="R1485" s="92"/>
      <c r="S1485" s="92"/>
      <c r="T1485" s="93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T1485" s="18" t="s">
        <v>209</v>
      </c>
      <c r="AU1485" s="18" t="s">
        <v>215</v>
      </c>
    </row>
    <row r="1486" s="14" customFormat="1">
      <c r="A1486" s="14"/>
      <c r="B1486" s="263"/>
      <c r="C1486" s="264"/>
      <c r="D1486" s="233" t="s">
        <v>357</v>
      </c>
      <c r="E1486" s="265" t="s">
        <v>1</v>
      </c>
      <c r="F1486" s="266" t="s">
        <v>1806</v>
      </c>
      <c r="G1486" s="264"/>
      <c r="H1486" s="267">
        <v>1.5</v>
      </c>
      <c r="I1486" s="268"/>
      <c r="J1486" s="264"/>
      <c r="K1486" s="264"/>
      <c r="L1486" s="269"/>
      <c r="M1486" s="270"/>
      <c r="N1486" s="271"/>
      <c r="O1486" s="271"/>
      <c r="P1486" s="271"/>
      <c r="Q1486" s="271"/>
      <c r="R1486" s="271"/>
      <c r="S1486" s="271"/>
      <c r="T1486" s="27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73" t="s">
        <v>357</v>
      </c>
      <c r="AU1486" s="273" t="s">
        <v>215</v>
      </c>
      <c r="AV1486" s="14" t="s">
        <v>90</v>
      </c>
      <c r="AW1486" s="14" t="s">
        <v>36</v>
      </c>
      <c r="AX1486" s="14" t="s">
        <v>81</v>
      </c>
      <c r="AY1486" s="273" t="s">
        <v>203</v>
      </c>
    </row>
    <row r="1487" s="16" customFormat="1">
      <c r="A1487" s="16"/>
      <c r="B1487" s="285"/>
      <c r="C1487" s="286"/>
      <c r="D1487" s="233" t="s">
        <v>357</v>
      </c>
      <c r="E1487" s="287" t="s">
        <v>1</v>
      </c>
      <c r="F1487" s="288" t="s">
        <v>366</v>
      </c>
      <c r="G1487" s="286"/>
      <c r="H1487" s="289">
        <v>1.5</v>
      </c>
      <c r="I1487" s="290"/>
      <c r="J1487" s="286"/>
      <c r="K1487" s="286"/>
      <c r="L1487" s="291"/>
      <c r="M1487" s="292"/>
      <c r="N1487" s="293"/>
      <c r="O1487" s="293"/>
      <c r="P1487" s="293"/>
      <c r="Q1487" s="293"/>
      <c r="R1487" s="293"/>
      <c r="S1487" s="293"/>
      <c r="T1487" s="294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T1487" s="295" t="s">
        <v>357</v>
      </c>
      <c r="AU1487" s="295" t="s">
        <v>215</v>
      </c>
      <c r="AV1487" s="16" t="s">
        <v>202</v>
      </c>
      <c r="AW1487" s="16" t="s">
        <v>36</v>
      </c>
      <c r="AX1487" s="16" t="s">
        <v>88</v>
      </c>
      <c r="AY1487" s="295" t="s">
        <v>203</v>
      </c>
    </row>
    <row r="1488" s="2" customFormat="1" ht="24.15" customHeight="1">
      <c r="A1488" s="39"/>
      <c r="B1488" s="40"/>
      <c r="C1488" s="220" t="s">
        <v>1807</v>
      </c>
      <c r="D1488" s="220" t="s">
        <v>204</v>
      </c>
      <c r="E1488" s="221" t="s">
        <v>1808</v>
      </c>
      <c r="F1488" s="222" t="s">
        <v>1809</v>
      </c>
      <c r="G1488" s="223" t="s">
        <v>647</v>
      </c>
      <c r="H1488" s="224">
        <v>50</v>
      </c>
      <c r="I1488" s="225"/>
      <c r="J1488" s="226">
        <f>ROUND(I1488*H1488,2)</f>
        <v>0</v>
      </c>
      <c r="K1488" s="222" t="s">
        <v>352</v>
      </c>
      <c r="L1488" s="45"/>
      <c r="M1488" s="227" t="s">
        <v>1</v>
      </c>
      <c r="N1488" s="228" t="s">
        <v>46</v>
      </c>
      <c r="O1488" s="92"/>
      <c r="P1488" s="229">
        <f>O1488*H1488</f>
        <v>0</v>
      </c>
      <c r="Q1488" s="229">
        <v>0</v>
      </c>
      <c r="R1488" s="229">
        <f>Q1488*H1488</f>
        <v>0</v>
      </c>
      <c r="S1488" s="229">
        <v>0</v>
      </c>
      <c r="T1488" s="230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31" t="s">
        <v>202</v>
      </c>
      <c r="AT1488" s="231" t="s">
        <v>204</v>
      </c>
      <c r="AU1488" s="231" t="s">
        <v>215</v>
      </c>
      <c r="AY1488" s="18" t="s">
        <v>203</v>
      </c>
      <c r="BE1488" s="232">
        <f>IF(N1488="základní",J1488,0)</f>
        <v>0</v>
      </c>
      <c r="BF1488" s="232">
        <f>IF(N1488="snížená",J1488,0)</f>
        <v>0</v>
      </c>
      <c r="BG1488" s="232">
        <f>IF(N1488="zákl. přenesená",J1488,0)</f>
        <v>0</v>
      </c>
      <c r="BH1488" s="232">
        <f>IF(N1488="sníž. přenesená",J1488,0)</f>
        <v>0</v>
      </c>
      <c r="BI1488" s="232">
        <f>IF(N1488="nulová",J1488,0)</f>
        <v>0</v>
      </c>
      <c r="BJ1488" s="18" t="s">
        <v>88</v>
      </c>
      <c r="BK1488" s="232">
        <f>ROUND(I1488*H1488,2)</f>
        <v>0</v>
      </c>
      <c r="BL1488" s="18" t="s">
        <v>202</v>
      </c>
      <c r="BM1488" s="231" t="s">
        <v>1810</v>
      </c>
    </row>
    <row r="1489" s="2" customFormat="1">
      <c r="A1489" s="39"/>
      <c r="B1489" s="40"/>
      <c r="C1489" s="41"/>
      <c r="D1489" s="233" t="s">
        <v>209</v>
      </c>
      <c r="E1489" s="41"/>
      <c r="F1489" s="234" t="s">
        <v>1809</v>
      </c>
      <c r="G1489" s="41"/>
      <c r="H1489" s="41"/>
      <c r="I1489" s="235"/>
      <c r="J1489" s="41"/>
      <c r="K1489" s="41"/>
      <c r="L1489" s="45"/>
      <c r="M1489" s="236"/>
      <c r="N1489" s="237"/>
      <c r="O1489" s="92"/>
      <c r="P1489" s="92"/>
      <c r="Q1489" s="92"/>
      <c r="R1489" s="92"/>
      <c r="S1489" s="92"/>
      <c r="T1489" s="93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T1489" s="18" t="s">
        <v>209</v>
      </c>
      <c r="AU1489" s="18" t="s">
        <v>215</v>
      </c>
    </row>
    <row r="1490" s="2" customFormat="1">
      <c r="A1490" s="39"/>
      <c r="B1490" s="40"/>
      <c r="C1490" s="41"/>
      <c r="D1490" s="251" t="s">
        <v>355</v>
      </c>
      <c r="E1490" s="41"/>
      <c r="F1490" s="252" t="s">
        <v>1811</v>
      </c>
      <c r="G1490" s="41"/>
      <c r="H1490" s="41"/>
      <c r="I1490" s="235"/>
      <c r="J1490" s="41"/>
      <c r="K1490" s="41"/>
      <c r="L1490" s="45"/>
      <c r="M1490" s="236"/>
      <c r="N1490" s="237"/>
      <c r="O1490" s="92"/>
      <c r="P1490" s="92"/>
      <c r="Q1490" s="92"/>
      <c r="R1490" s="92"/>
      <c r="S1490" s="92"/>
      <c r="T1490" s="93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T1490" s="18" t="s">
        <v>355</v>
      </c>
      <c r="AU1490" s="18" t="s">
        <v>215</v>
      </c>
    </row>
    <row r="1491" s="2" customFormat="1" ht="16.5" customHeight="1">
      <c r="A1491" s="39"/>
      <c r="B1491" s="40"/>
      <c r="C1491" s="296" t="s">
        <v>1812</v>
      </c>
      <c r="D1491" s="296" t="s">
        <v>553</v>
      </c>
      <c r="E1491" s="297" t="s">
        <v>1813</v>
      </c>
      <c r="F1491" s="298" t="s">
        <v>1814</v>
      </c>
      <c r="G1491" s="299" t="s">
        <v>647</v>
      </c>
      <c r="H1491" s="300">
        <v>50</v>
      </c>
      <c r="I1491" s="301"/>
      <c r="J1491" s="302">
        <f>ROUND(I1491*H1491,2)</f>
        <v>0</v>
      </c>
      <c r="K1491" s="298" t="s">
        <v>352</v>
      </c>
      <c r="L1491" s="303"/>
      <c r="M1491" s="304" t="s">
        <v>1</v>
      </c>
      <c r="N1491" s="305" t="s">
        <v>46</v>
      </c>
      <c r="O1491" s="92"/>
      <c r="P1491" s="229">
        <f>O1491*H1491</f>
        <v>0</v>
      </c>
      <c r="Q1491" s="229">
        <v>0</v>
      </c>
      <c r="R1491" s="229">
        <f>Q1491*H1491</f>
        <v>0</v>
      </c>
      <c r="S1491" s="229">
        <v>0</v>
      </c>
      <c r="T1491" s="230">
        <f>S1491*H1491</f>
        <v>0</v>
      </c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R1491" s="231" t="s">
        <v>239</v>
      </c>
      <c r="AT1491" s="231" t="s">
        <v>553</v>
      </c>
      <c r="AU1491" s="231" t="s">
        <v>215</v>
      </c>
      <c r="AY1491" s="18" t="s">
        <v>203</v>
      </c>
      <c r="BE1491" s="232">
        <f>IF(N1491="základní",J1491,0)</f>
        <v>0</v>
      </c>
      <c r="BF1491" s="232">
        <f>IF(N1491="snížená",J1491,0)</f>
        <v>0</v>
      </c>
      <c r="BG1491" s="232">
        <f>IF(N1491="zákl. přenesená",J1491,0)</f>
        <v>0</v>
      </c>
      <c r="BH1491" s="232">
        <f>IF(N1491="sníž. přenesená",J1491,0)</f>
        <v>0</v>
      </c>
      <c r="BI1491" s="232">
        <f>IF(N1491="nulová",J1491,0)</f>
        <v>0</v>
      </c>
      <c r="BJ1491" s="18" t="s">
        <v>88</v>
      </c>
      <c r="BK1491" s="232">
        <f>ROUND(I1491*H1491,2)</f>
        <v>0</v>
      </c>
      <c r="BL1491" s="18" t="s">
        <v>202</v>
      </c>
      <c r="BM1491" s="231" t="s">
        <v>1815</v>
      </c>
    </row>
    <row r="1492" s="11" customFormat="1" ht="22.8" customHeight="1">
      <c r="A1492" s="11"/>
      <c r="B1492" s="206"/>
      <c r="C1492" s="207"/>
      <c r="D1492" s="208" t="s">
        <v>80</v>
      </c>
      <c r="E1492" s="249" t="s">
        <v>1816</v>
      </c>
      <c r="F1492" s="249" t="s">
        <v>1817</v>
      </c>
      <c r="G1492" s="207"/>
      <c r="H1492" s="207"/>
      <c r="I1492" s="210"/>
      <c r="J1492" s="250">
        <f>BK1492</f>
        <v>0</v>
      </c>
      <c r="K1492" s="207"/>
      <c r="L1492" s="212"/>
      <c r="M1492" s="213"/>
      <c r="N1492" s="214"/>
      <c r="O1492" s="214"/>
      <c r="P1492" s="215">
        <f>SUM(P1493:P1495)</f>
        <v>0</v>
      </c>
      <c r="Q1492" s="214"/>
      <c r="R1492" s="215">
        <f>SUM(R1493:R1495)</f>
        <v>0</v>
      </c>
      <c r="S1492" s="214"/>
      <c r="T1492" s="216">
        <f>SUM(T1493:T1495)</f>
        <v>0</v>
      </c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R1492" s="217" t="s">
        <v>88</v>
      </c>
      <c r="AT1492" s="218" t="s">
        <v>80</v>
      </c>
      <c r="AU1492" s="218" t="s">
        <v>88</v>
      </c>
      <c r="AY1492" s="217" t="s">
        <v>203</v>
      </c>
      <c r="BK1492" s="219">
        <f>SUM(BK1493:BK1495)</f>
        <v>0</v>
      </c>
    </row>
    <row r="1493" s="2" customFormat="1" ht="16.5" customHeight="1">
      <c r="A1493" s="39"/>
      <c r="B1493" s="40"/>
      <c r="C1493" s="220" t="s">
        <v>1818</v>
      </c>
      <c r="D1493" s="220" t="s">
        <v>204</v>
      </c>
      <c r="E1493" s="221" t="s">
        <v>1819</v>
      </c>
      <c r="F1493" s="222" t="s">
        <v>1820</v>
      </c>
      <c r="G1493" s="223" t="s">
        <v>493</v>
      </c>
      <c r="H1493" s="224">
        <v>999.66800000000001</v>
      </c>
      <c r="I1493" s="225"/>
      <c r="J1493" s="226">
        <f>ROUND(I1493*H1493,2)</f>
        <v>0</v>
      </c>
      <c r="K1493" s="222" t="s">
        <v>352</v>
      </c>
      <c r="L1493" s="45"/>
      <c r="M1493" s="227" t="s">
        <v>1</v>
      </c>
      <c r="N1493" s="228" t="s">
        <v>46</v>
      </c>
      <c r="O1493" s="92"/>
      <c r="P1493" s="229">
        <f>O1493*H1493</f>
        <v>0</v>
      </c>
      <c r="Q1493" s="229">
        <v>0</v>
      </c>
      <c r="R1493" s="229">
        <f>Q1493*H1493</f>
        <v>0</v>
      </c>
      <c r="S1493" s="229">
        <v>0</v>
      </c>
      <c r="T1493" s="230">
        <f>S1493*H1493</f>
        <v>0</v>
      </c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R1493" s="231" t="s">
        <v>202</v>
      </c>
      <c r="AT1493" s="231" t="s">
        <v>204</v>
      </c>
      <c r="AU1493" s="231" t="s">
        <v>90</v>
      </c>
      <c r="AY1493" s="18" t="s">
        <v>203</v>
      </c>
      <c r="BE1493" s="232">
        <f>IF(N1493="základní",J1493,0)</f>
        <v>0</v>
      </c>
      <c r="BF1493" s="232">
        <f>IF(N1493="snížená",J1493,0)</f>
        <v>0</v>
      </c>
      <c r="BG1493" s="232">
        <f>IF(N1493="zákl. přenesená",J1493,0)</f>
        <v>0</v>
      </c>
      <c r="BH1493" s="232">
        <f>IF(N1493="sníž. přenesená",J1493,0)</f>
        <v>0</v>
      </c>
      <c r="BI1493" s="232">
        <f>IF(N1493="nulová",J1493,0)</f>
        <v>0</v>
      </c>
      <c r="BJ1493" s="18" t="s">
        <v>88</v>
      </c>
      <c r="BK1493" s="232">
        <f>ROUND(I1493*H1493,2)</f>
        <v>0</v>
      </c>
      <c r="BL1493" s="18" t="s">
        <v>202</v>
      </c>
      <c r="BM1493" s="231" t="s">
        <v>1821</v>
      </c>
    </row>
    <row r="1494" s="2" customFormat="1">
      <c r="A1494" s="39"/>
      <c r="B1494" s="40"/>
      <c r="C1494" s="41"/>
      <c r="D1494" s="233" t="s">
        <v>209</v>
      </c>
      <c r="E1494" s="41"/>
      <c r="F1494" s="234" t="s">
        <v>1822</v>
      </c>
      <c r="G1494" s="41"/>
      <c r="H1494" s="41"/>
      <c r="I1494" s="235"/>
      <c r="J1494" s="41"/>
      <c r="K1494" s="41"/>
      <c r="L1494" s="45"/>
      <c r="M1494" s="236"/>
      <c r="N1494" s="237"/>
      <c r="O1494" s="92"/>
      <c r="P1494" s="92"/>
      <c r="Q1494" s="92"/>
      <c r="R1494" s="92"/>
      <c r="S1494" s="92"/>
      <c r="T1494" s="93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T1494" s="18" t="s">
        <v>209</v>
      </c>
      <c r="AU1494" s="18" t="s">
        <v>90</v>
      </c>
    </row>
    <row r="1495" s="2" customFormat="1">
      <c r="A1495" s="39"/>
      <c r="B1495" s="40"/>
      <c r="C1495" s="41"/>
      <c r="D1495" s="251" t="s">
        <v>355</v>
      </c>
      <c r="E1495" s="41"/>
      <c r="F1495" s="252" t="s">
        <v>1823</v>
      </c>
      <c r="G1495" s="41"/>
      <c r="H1495" s="41"/>
      <c r="I1495" s="235"/>
      <c r="J1495" s="41"/>
      <c r="K1495" s="41"/>
      <c r="L1495" s="45"/>
      <c r="M1495" s="236"/>
      <c r="N1495" s="237"/>
      <c r="O1495" s="92"/>
      <c r="P1495" s="92"/>
      <c r="Q1495" s="92"/>
      <c r="R1495" s="92"/>
      <c r="S1495" s="92"/>
      <c r="T1495" s="93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T1495" s="18" t="s">
        <v>355</v>
      </c>
      <c r="AU1495" s="18" t="s">
        <v>90</v>
      </c>
    </row>
    <row r="1496" s="11" customFormat="1" ht="25.92" customHeight="1">
      <c r="A1496" s="11"/>
      <c r="B1496" s="206"/>
      <c r="C1496" s="207"/>
      <c r="D1496" s="208" t="s">
        <v>80</v>
      </c>
      <c r="E1496" s="209" t="s">
        <v>1824</v>
      </c>
      <c r="F1496" s="209" t="s">
        <v>1825</v>
      </c>
      <c r="G1496" s="207"/>
      <c r="H1496" s="207"/>
      <c r="I1496" s="210"/>
      <c r="J1496" s="211">
        <f>BK1496</f>
        <v>0</v>
      </c>
      <c r="K1496" s="207"/>
      <c r="L1496" s="212"/>
      <c r="M1496" s="213"/>
      <c r="N1496" s="214"/>
      <c r="O1496" s="214"/>
      <c r="P1496" s="215">
        <f>P1497+P1560+P1653+P1747+P1764+P1775+P1788+P1847+P1873+P2031+P2121+P2174+P2232+P2269+P2379+P2447+P2489</f>
        <v>0</v>
      </c>
      <c r="Q1496" s="214"/>
      <c r="R1496" s="215">
        <f>R1497+R1560+R1653+R1747+R1764+R1775+R1788+R1847+R1873+R2031+R2121+R2174+R2232+R2269+R2379+R2447+R2489</f>
        <v>35.618652460000007</v>
      </c>
      <c r="S1496" s="214"/>
      <c r="T1496" s="216">
        <f>T1497+T1560+T1653+T1747+T1764+T1775+T1788+T1847+T1873+T2031+T2121+T2174+T2232+T2269+T2379+T2447+T2489</f>
        <v>0</v>
      </c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R1496" s="217" t="s">
        <v>90</v>
      </c>
      <c r="AT1496" s="218" t="s">
        <v>80</v>
      </c>
      <c r="AU1496" s="218" t="s">
        <v>81</v>
      </c>
      <c r="AY1496" s="217" t="s">
        <v>203</v>
      </c>
      <c r="BK1496" s="219">
        <f>BK1497+BK1560+BK1653+BK1747+BK1764+BK1775+BK1788+BK1847+BK1873+BK2031+BK2121+BK2174+BK2232+BK2269+BK2379+BK2447+BK2489</f>
        <v>0</v>
      </c>
    </row>
    <row r="1497" s="11" customFormat="1" ht="22.8" customHeight="1">
      <c r="A1497" s="11"/>
      <c r="B1497" s="206"/>
      <c r="C1497" s="207"/>
      <c r="D1497" s="208" t="s">
        <v>80</v>
      </c>
      <c r="E1497" s="249" t="s">
        <v>1826</v>
      </c>
      <c r="F1497" s="249" t="s">
        <v>1827</v>
      </c>
      <c r="G1497" s="207"/>
      <c r="H1497" s="207"/>
      <c r="I1497" s="210"/>
      <c r="J1497" s="250">
        <f>BK1497</f>
        <v>0</v>
      </c>
      <c r="K1497" s="207"/>
      <c r="L1497" s="212"/>
      <c r="M1497" s="213"/>
      <c r="N1497" s="214"/>
      <c r="O1497" s="214"/>
      <c r="P1497" s="215">
        <f>SUM(P1498:P1559)</f>
        <v>0</v>
      </c>
      <c r="Q1497" s="214"/>
      <c r="R1497" s="215">
        <f>SUM(R1498:R1559)</f>
        <v>5.9414252000000003</v>
      </c>
      <c r="S1497" s="214"/>
      <c r="T1497" s="216">
        <f>SUM(T1498:T1559)</f>
        <v>0</v>
      </c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R1497" s="217" t="s">
        <v>90</v>
      </c>
      <c r="AT1497" s="218" t="s">
        <v>80</v>
      </c>
      <c r="AU1497" s="218" t="s">
        <v>88</v>
      </c>
      <c r="AY1497" s="217" t="s">
        <v>203</v>
      </c>
      <c r="BK1497" s="219">
        <f>SUM(BK1498:BK1559)</f>
        <v>0</v>
      </c>
    </row>
    <row r="1498" s="2" customFormat="1" ht="24.15" customHeight="1">
      <c r="A1498" s="39"/>
      <c r="B1498" s="40"/>
      <c r="C1498" s="220" t="s">
        <v>1828</v>
      </c>
      <c r="D1498" s="220" t="s">
        <v>204</v>
      </c>
      <c r="E1498" s="221" t="s">
        <v>1829</v>
      </c>
      <c r="F1498" s="222" t="s">
        <v>1830</v>
      </c>
      <c r="G1498" s="223" t="s">
        <v>290</v>
      </c>
      <c r="H1498" s="224">
        <v>330.48000000000002</v>
      </c>
      <c r="I1498" s="225"/>
      <c r="J1498" s="226">
        <f>ROUND(I1498*H1498,2)</f>
        <v>0</v>
      </c>
      <c r="K1498" s="222" t="s">
        <v>352</v>
      </c>
      <c r="L1498" s="45"/>
      <c r="M1498" s="227" t="s">
        <v>1</v>
      </c>
      <c r="N1498" s="228" t="s">
        <v>46</v>
      </c>
      <c r="O1498" s="92"/>
      <c r="P1498" s="229">
        <f>O1498*H1498</f>
        <v>0</v>
      </c>
      <c r="Q1498" s="229">
        <v>0</v>
      </c>
      <c r="R1498" s="229">
        <f>Q1498*H1498</f>
        <v>0</v>
      </c>
      <c r="S1498" s="229">
        <v>0</v>
      </c>
      <c r="T1498" s="230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31" t="s">
        <v>279</v>
      </c>
      <c r="AT1498" s="231" t="s">
        <v>204</v>
      </c>
      <c r="AU1498" s="231" t="s">
        <v>90</v>
      </c>
      <c r="AY1498" s="18" t="s">
        <v>203</v>
      </c>
      <c r="BE1498" s="232">
        <f>IF(N1498="základní",J1498,0)</f>
        <v>0</v>
      </c>
      <c r="BF1498" s="232">
        <f>IF(N1498="snížená",J1498,0)</f>
        <v>0</v>
      </c>
      <c r="BG1498" s="232">
        <f>IF(N1498="zákl. přenesená",J1498,0)</f>
        <v>0</v>
      </c>
      <c r="BH1498" s="232">
        <f>IF(N1498="sníž. přenesená",J1498,0)</f>
        <v>0</v>
      </c>
      <c r="BI1498" s="232">
        <f>IF(N1498="nulová",J1498,0)</f>
        <v>0</v>
      </c>
      <c r="BJ1498" s="18" t="s">
        <v>88</v>
      </c>
      <c r="BK1498" s="232">
        <f>ROUND(I1498*H1498,2)</f>
        <v>0</v>
      </c>
      <c r="BL1498" s="18" t="s">
        <v>279</v>
      </c>
      <c r="BM1498" s="231" t="s">
        <v>1831</v>
      </c>
    </row>
    <row r="1499" s="2" customFormat="1">
      <c r="A1499" s="39"/>
      <c r="B1499" s="40"/>
      <c r="C1499" s="41"/>
      <c r="D1499" s="233" t="s">
        <v>209</v>
      </c>
      <c r="E1499" s="41"/>
      <c r="F1499" s="234" t="s">
        <v>1832</v>
      </c>
      <c r="G1499" s="41"/>
      <c r="H1499" s="41"/>
      <c r="I1499" s="235"/>
      <c r="J1499" s="41"/>
      <c r="K1499" s="41"/>
      <c r="L1499" s="45"/>
      <c r="M1499" s="236"/>
      <c r="N1499" s="237"/>
      <c r="O1499" s="92"/>
      <c r="P1499" s="92"/>
      <c r="Q1499" s="92"/>
      <c r="R1499" s="92"/>
      <c r="S1499" s="92"/>
      <c r="T1499" s="93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T1499" s="18" t="s">
        <v>209</v>
      </c>
      <c r="AU1499" s="18" t="s">
        <v>90</v>
      </c>
    </row>
    <row r="1500" s="2" customFormat="1">
      <c r="A1500" s="39"/>
      <c r="B1500" s="40"/>
      <c r="C1500" s="41"/>
      <c r="D1500" s="251" t="s">
        <v>355</v>
      </c>
      <c r="E1500" s="41"/>
      <c r="F1500" s="252" t="s">
        <v>1833</v>
      </c>
      <c r="G1500" s="41"/>
      <c r="H1500" s="41"/>
      <c r="I1500" s="235"/>
      <c r="J1500" s="41"/>
      <c r="K1500" s="41"/>
      <c r="L1500" s="45"/>
      <c r="M1500" s="236"/>
      <c r="N1500" s="237"/>
      <c r="O1500" s="92"/>
      <c r="P1500" s="92"/>
      <c r="Q1500" s="92"/>
      <c r="R1500" s="92"/>
      <c r="S1500" s="92"/>
      <c r="T1500" s="93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T1500" s="18" t="s">
        <v>355</v>
      </c>
      <c r="AU1500" s="18" t="s">
        <v>90</v>
      </c>
    </row>
    <row r="1501" s="13" customFormat="1">
      <c r="A1501" s="13"/>
      <c r="B1501" s="253"/>
      <c r="C1501" s="254"/>
      <c r="D1501" s="233" t="s">
        <v>357</v>
      </c>
      <c r="E1501" s="255" t="s">
        <v>1</v>
      </c>
      <c r="F1501" s="256" t="s">
        <v>358</v>
      </c>
      <c r="G1501" s="254"/>
      <c r="H1501" s="255" t="s">
        <v>1</v>
      </c>
      <c r="I1501" s="257"/>
      <c r="J1501" s="254"/>
      <c r="K1501" s="254"/>
      <c r="L1501" s="258"/>
      <c r="M1501" s="259"/>
      <c r="N1501" s="260"/>
      <c r="O1501" s="260"/>
      <c r="P1501" s="260"/>
      <c r="Q1501" s="260"/>
      <c r="R1501" s="260"/>
      <c r="S1501" s="260"/>
      <c r="T1501" s="261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2" t="s">
        <v>357</v>
      </c>
      <c r="AU1501" s="262" t="s">
        <v>90</v>
      </c>
      <c r="AV1501" s="13" t="s">
        <v>88</v>
      </c>
      <c r="AW1501" s="13" t="s">
        <v>36</v>
      </c>
      <c r="AX1501" s="13" t="s">
        <v>81</v>
      </c>
      <c r="AY1501" s="262" t="s">
        <v>203</v>
      </c>
    </row>
    <row r="1502" s="14" customFormat="1">
      <c r="A1502" s="14"/>
      <c r="B1502" s="263"/>
      <c r="C1502" s="264"/>
      <c r="D1502" s="233" t="s">
        <v>357</v>
      </c>
      <c r="E1502" s="265" t="s">
        <v>1</v>
      </c>
      <c r="F1502" s="266" t="s">
        <v>1834</v>
      </c>
      <c r="G1502" s="264"/>
      <c r="H1502" s="267">
        <v>330.48000000000002</v>
      </c>
      <c r="I1502" s="268"/>
      <c r="J1502" s="264"/>
      <c r="K1502" s="264"/>
      <c r="L1502" s="269"/>
      <c r="M1502" s="270"/>
      <c r="N1502" s="271"/>
      <c r="O1502" s="271"/>
      <c r="P1502" s="271"/>
      <c r="Q1502" s="271"/>
      <c r="R1502" s="271"/>
      <c r="S1502" s="271"/>
      <c r="T1502" s="27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73" t="s">
        <v>357</v>
      </c>
      <c r="AU1502" s="273" t="s">
        <v>90</v>
      </c>
      <c r="AV1502" s="14" t="s">
        <v>90</v>
      </c>
      <c r="AW1502" s="14" t="s">
        <v>36</v>
      </c>
      <c r="AX1502" s="14" t="s">
        <v>81</v>
      </c>
      <c r="AY1502" s="273" t="s">
        <v>203</v>
      </c>
    </row>
    <row r="1503" s="16" customFormat="1">
      <c r="A1503" s="16"/>
      <c r="B1503" s="285"/>
      <c r="C1503" s="286"/>
      <c r="D1503" s="233" t="s">
        <v>357</v>
      </c>
      <c r="E1503" s="287" t="s">
        <v>1</v>
      </c>
      <c r="F1503" s="288" t="s">
        <v>366</v>
      </c>
      <c r="G1503" s="286"/>
      <c r="H1503" s="289">
        <v>330.48000000000002</v>
      </c>
      <c r="I1503" s="290"/>
      <c r="J1503" s="286"/>
      <c r="K1503" s="286"/>
      <c r="L1503" s="291"/>
      <c r="M1503" s="292"/>
      <c r="N1503" s="293"/>
      <c r="O1503" s="293"/>
      <c r="P1503" s="293"/>
      <c r="Q1503" s="293"/>
      <c r="R1503" s="293"/>
      <c r="S1503" s="293"/>
      <c r="T1503" s="294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T1503" s="295" t="s">
        <v>357</v>
      </c>
      <c r="AU1503" s="295" t="s">
        <v>90</v>
      </c>
      <c r="AV1503" s="16" t="s">
        <v>202</v>
      </c>
      <c r="AW1503" s="16" t="s">
        <v>36</v>
      </c>
      <c r="AX1503" s="16" t="s">
        <v>88</v>
      </c>
      <c r="AY1503" s="295" t="s">
        <v>203</v>
      </c>
    </row>
    <row r="1504" s="2" customFormat="1" ht="24.15" customHeight="1">
      <c r="A1504" s="39"/>
      <c r="B1504" s="40"/>
      <c r="C1504" s="220" t="s">
        <v>1835</v>
      </c>
      <c r="D1504" s="220" t="s">
        <v>204</v>
      </c>
      <c r="E1504" s="221" t="s">
        <v>1836</v>
      </c>
      <c r="F1504" s="222" t="s">
        <v>1837</v>
      </c>
      <c r="G1504" s="223" t="s">
        <v>290</v>
      </c>
      <c r="H1504" s="224">
        <v>112.3</v>
      </c>
      <c r="I1504" s="225"/>
      <c r="J1504" s="226">
        <f>ROUND(I1504*H1504,2)</f>
        <v>0</v>
      </c>
      <c r="K1504" s="222" t="s">
        <v>352</v>
      </c>
      <c r="L1504" s="45"/>
      <c r="M1504" s="227" t="s">
        <v>1</v>
      </c>
      <c r="N1504" s="228" t="s">
        <v>46</v>
      </c>
      <c r="O1504" s="92"/>
      <c r="P1504" s="229">
        <f>O1504*H1504</f>
        <v>0</v>
      </c>
      <c r="Q1504" s="229">
        <v>0</v>
      </c>
      <c r="R1504" s="229">
        <f>Q1504*H1504</f>
        <v>0</v>
      </c>
      <c r="S1504" s="229">
        <v>0</v>
      </c>
      <c r="T1504" s="230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31" t="s">
        <v>279</v>
      </c>
      <c r="AT1504" s="231" t="s">
        <v>204</v>
      </c>
      <c r="AU1504" s="231" t="s">
        <v>90</v>
      </c>
      <c r="AY1504" s="18" t="s">
        <v>203</v>
      </c>
      <c r="BE1504" s="232">
        <f>IF(N1504="základní",J1504,0)</f>
        <v>0</v>
      </c>
      <c r="BF1504" s="232">
        <f>IF(N1504="snížená",J1504,0)</f>
        <v>0</v>
      </c>
      <c r="BG1504" s="232">
        <f>IF(N1504="zákl. přenesená",J1504,0)</f>
        <v>0</v>
      </c>
      <c r="BH1504" s="232">
        <f>IF(N1504="sníž. přenesená",J1504,0)</f>
        <v>0</v>
      </c>
      <c r="BI1504" s="232">
        <f>IF(N1504="nulová",J1504,0)</f>
        <v>0</v>
      </c>
      <c r="BJ1504" s="18" t="s">
        <v>88</v>
      </c>
      <c r="BK1504" s="232">
        <f>ROUND(I1504*H1504,2)</f>
        <v>0</v>
      </c>
      <c r="BL1504" s="18" t="s">
        <v>279</v>
      </c>
      <c r="BM1504" s="231" t="s">
        <v>1838</v>
      </c>
    </row>
    <row r="1505" s="2" customFormat="1">
      <c r="A1505" s="39"/>
      <c r="B1505" s="40"/>
      <c r="C1505" s="41"/>
      <c r="D1505" s="233" t="s">
        <v>209</v>
      </c>
      <c r="E1505" s="41"/>
      <c r="F1505" s="234" t="s">
        <v>1839</v>
      </c>
      <c r="G1505" s="41"/>
      <c r="H1505" s="41"/>
      <c r="I1505" s="235"/>
      <c r="J1505" s="41"/>
      <c r="K1505" s="41"/>
      <c r="L1505" s="45"/>
      <c r="M1505" s="236"/>
      <c r="N1505" s="237"/>
      <c r="O1505" s="92"/>
      <c r="P1505" s="92"/>
      <c r="Q1505" s="92"/>
      <c r="R1505" s="92"/>
      <c r="S1505" s="92"/>
      <c r="T1505" s="93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T1505" s="18" t="s">
        <v>209</v>
      </c>
      <c r="AU1505" s="18" t="s">
        <v>90</v>
      </c>
    </row>
    <row r="1506" s="2" customFormat="1">
      <c r="A1506" s="39"/>
      <c r="B1506" s="40"/>
      <c r="C1506" s="41"/>
      <c r="D1506" s="251" t="s">
        <v>355</v>
      </c>
      <c r="E1506" s="41"/>
      <c r="F1506" s="252" t="s">
        <v>1840</v>
      </c>
      <c r="G1506" s="41"/>
      <c r="H1506" s="41"/>
      <c r="I1506" s="235"/>
      <c r="J1506" s="41"/>
      <c r="K1506" s="41"/>
      <c r="L1506" s="45"/>
      <c r="M1506" s="236"/>
      <c r="N1506" s="237"/>
      <c r="O1506" s="92"/>
      <c r="P1506" s="92"/>
      <c r="Q1506" s="92"/>
      <c r="R1506" s="92"/>
      <c r="S1506" s="92"/>
      <c r="T1506" s="93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T1506" s="18" t="s">
        <v>355</v>
      </c>
      <c r="AU1506" s="18" t="s">
        <v>90</v>
      </c>
    </row>
    <row r="1507" s="13" customFormat="1">
      <c r="A1507" s="13"/>
      <c r="B1507" s="253"/>
      <c r="C1507" s="254"/>
      <c r="D1507" s="233" t="s">
        <v>357</v>
      </c>
      <c r="E1507" s="255" t="s">
        <v>1</v>
      </c>
      <c r="F1507" s="256" t="s">
        <v>1841</v>
      </c>
      <c r="G1507" s="254"/>
      <c r="H1507" s="255" t="s">
        <v>1</v>
      </c>
      <c r="I1507" s="257"/>
      <c r="J1507" s="254"/>
      <c r="K1507" s="254"/>
      <c r="L1507" s="258"/>
      <c r="M1507" s="259"/>
      <c r="N1507" s="260"/>
      <c r="O1507" s="260"/>
      <c r="P1507" s="260"/>
      <c r="Q1507" s="260"/>
      <c r="R1507" s="260"/>
      <c r="S1507" s="260"/>
      <c r="T1507" s="26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62" t="s">
        <v>357</v>
      </c>
      <c r="AU1507" s="262" t="s">
        <v>90</v>
      </c>
      <c r="AV1507" s="13" t="s">
        <v>88</v>
      </c>
      <c r="AW1507" s="13" t="s">
        <v>36</v>
      </c>
      <c r="AX1507" s="13" t="s">
        <v>81</v>
      </c>
      <c r="AY1507" s="262" t="s">
        <v>203</v>
      </c>
    </row>
    <row r="1508" s="14" customFormat="1">
      <c r="A1508" s="14"/>
      <c r="B1508" s="263"/>
      <c r="C1508" s="264"/>
      <c r="D1508" s="233" t="s">
        <v>357</v>
      </c>
      <c r="E1508" s="265" t="s">
        <v>1</v>
      </c>
      <c r="F1508" s="266" t="s">
        <v>1842</v>
      </c>
      <c r="G1508" s="264"/>
      <c r="H1508" s="267">
        <v>3.8999999999999999</v>
      </c>
      <c r="I1508" s="268"/>
      <c r="J1508" s="264"/>
      <c r="K1508" s="264"/>
      <c r="L1508" s="269"/>
      <c r="M1508" s="270"/>
      <c r="N1508" s="271"/>
      <c r="O1508" s="271"/>
      <c r="P1508" s="271"/>
      <c r="Q1508" s="271"/>
      <c r="R1508" s="271"/>
      <c r="S1508" s="271"/>
      <c r="T1508" s="27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73" t="s">
        <v>357</v>
      </c>
      <c r="AU1508" s="273" t="s">
        <v>90</v>
      </c>
      <c r="AV1508" s="14" t="s">
        <v>90</v>
      </c>
      <c r="AW1508" s="14" t="s">
        <v>36</v>
      </c>
      <c r="AX1508" s="14" t="s">
        <v>81</v>
      </c>
      <c r="AY1508" s="273" t="s">
        <v>203</v>
      </c>
    </row>
    <row r="1509" s="13" customFormat="1">
      <c r="A1509" s="13"/>
      <c r="B1509" s="253"/>
      <c r="C1509" s="254"/>
      <c r="D1509" s="233" t="s">
        <v>357</v>
      </c>
      <c r="E1509" s="255" t="s">
        <v>1</v>
      </c>
      <c r="F1509" s="256" t="s">
        <v>358</v>
      </c>
      <c r="G1509" s="254"/>
      <c r="H1509" s="255" t="s">
        <v>1</v>
      </c>
      <c r="I1509" s="257"/>
      <c r="J1509" s="254"/>
      <c r="K1509" s="254"/>
      <c r="L1509" s="258"/>
      <c r="M1509" s="259"/>
      <c r="N1509" s="260"/>
      <c r="O1509" s="260"/>
      <c r="P1509" s="260"/>
      <c r="Q1509" s="260"/>
      <c r="R1509" s="260"/>
      <c r="S1509" s="260"/>
      <c r="T1509" s="261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2" t="s">
        <v>357</v>
      </c>
      <c r="AU1509" s="262" t="s">
        <v>90</v>
      </c>
      <c r="AV1509" s="13" t="s">
        <v>88</v>
      </c>
      <c r="AW1509" s="13" t="s">
        <v>36</v>
      </c>
      <c r="AX1509" s="13" t="s">
        <v>81</v>
      </c>
      <c r="AY1509" s="262" t="s">
        <v>203</v>
      </c>
    </row>
    <row r="1510" s="13" customFormat="1">
      <c r="A1510" s="13"/>
      <c r="B1510" s="253"/>
      <c r="C1510" s="254"/>
      <c r="D1510" s="233" t="s">
        <v>357</v>
      </c>
      <c r="E1510" s="255" t="s">
        <v>1</v>
      </c>
      <c r="F1510" s="256" t="s">
        <v>1474</v>
      </c>
      <c r="G1510" s="254"/>
      <c r="H1510" s="255" t="s">
        <v>1</v>
      </c>
      <c r="I1510" s="257"/>
      <c r="J1510" s="254"/>
      <c r="K1510" s="254"/>
      <c r="L1510" s="258"/>
      <c r="M1510" s="259"/>
      <c r="N1510" s="260"/>
      <c r="O1510" s="260"/>
      <c r="P1510" s="260"/>
      <c r="Q1510" s="260"/>
      <c r="R1510" s="260"/>
      <c r="S1510" s="260"/>
      <c r="T1510" s="261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2" t="s">
        <v>357</v>
      </c>
      <c r="AU1510" s="262" t="s">
        <v>90</v>
      </c>
      <c r="AV1510" s="13" t="s">
        <v>88</v>
      </c>
      <c r="AW1510" s="13" t="s">
        <v>36</v>
      </c>
      <c r="AX1510" s="13" t="s">
        <v>81</v>
      </c>
      <c r="AY1510" s="262" t="s">
        <v>203</v>
      </c>
    </row>
    <row r="1511" s="14" customFormat="1">
      <c r="A1511" s="14"/>
      <c r="B1511" s="263"/>
      <c r="C1511" s="264"/>
      <c r="D1511" s="233" t="s">
        <v>357</v>
      </c>
      <c r="E1511" s="265" t="s">
        <v>1</v>
      </c>
      <c r="F1511" s="266" t="s">
        <v>1843</v>
      </c>
      <c r="G1511" s="264"/>
      <c r="H1511" s="267">
        <v>93.599999999999994</v>
      </c>
      <c r="I1511" s="268"/>
      <c r="J1511" s="264"/>
      <c r="K1511" s="264"/>
      <c r="L1511" s="269"/>
      <c r="M1511" s="270"/>
      <c r="N1511" s="271"/>
      <c r="O1511" s="271"/>
      <c r="P1511" s="271"/>
      <c r="Q1511" s="271"/>
      <c r="R1511" s="271"/>
      <c r="S1511" s="271"/>
      <c r="T1511" s="27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73" t="s">
        <v>357</v>
      </c>
      <c r="AU1511" s="273" t="s">
        <v>90</v>
      </c>
      <c r="AV1511" s="14" t="s">
        <v>90</v>
      </c>
      <c r="AW1511" s="14" t="s">
        <v>36</v>
      </c>
      <c r="AX1511" s="14" t="s">
        <v>81</v>
      </c>
      <c r="AY1511" s="273" t="s">
        <v>203</v>
      </c>
    </row>
    <row r="1512" s="13" customFormat="1">
      <c r="A1512" s="13"/>
      <c r="B1512" s="253"/>
      <c r="C1512" s="254"/>
      <c r="D1512" s="233" t="s">
        <v>357</v>
      </c>
      <c r="E1512" s="255" t="s">
        <v>1</v>
      </c>
      <c r="F1512" s="256" t="s">
        <v>1844</v>
      </c>
      <c r="G1512" s="254"/>
      <c r="H1512" s="255" t="s">
        <v>1</v>
      </c>
      <c r="I1512" s="257"/>
      <c r="J1512" s="254"/>
      <c r="K1512" s="254"/>
      <c r="L1512" s="258"/>
      <c r="M1512" s="259"/>
      <c r="N1512" s="260"/>
      <c r="O1512" s="260"/>
      <c r="P1512" s="260"/>
      <c r="Q1512" s="260"/>
      <c r="R1512" s="260"/>
      <c r="S1512" s="260"/>
      <c r="T1512" s="26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2" t="s">
        <v>357</v>
      </c>
      <c r="AU1512" s="262" t="s">
        <v>90</v>
      </c>
      <c r="AV1512" s="13" t="s">
        <v>88</v>
      </c>
      <c r="AW1512" s="13" t="s">
        <v>36</v>
      </c>
      <c r="AX1512" s="13" t="s">
        <v>81</v>
      </c>
      <c r="AY1512" s="262" t="s">
        <v>203</v>
      </c>
    </row>
    <row r="1513" s="14" customFormat="1">
      <c r="A1513" s="14"/>
      <c r="B1513" s="263"/>
      <c r="C1513" s="264"/>
      <c r="D1513" s="233" t="s">
        <v>357</v>
      </c>
      <c r="E1513" s="265" t="s">
        <v>1</v>
      </c>
      <c r="F1513" s="266" t="s">
        <v>1845</v>
      </c>
      <c r="G1513" s="264"/>
      <c r="H1513" s="267">
        <v>14.800000000000001</v>
      </c>
      <c r="I1513" s="268"/>
      <c r="J1513" s="264"/>
      <c r="K1513" s="264"/>
      <c r="L1513" s="269"/>
      <c r="M1513" s="270"/>
      <c r="N1513" s="271"/>
      <c r="O1513" s="271"/>
      <c r="P1513" s="271"/>
      <c r="Q1513" s="271"/>
      <c r="R1513" s="271"/>
      <c r="S1513" s="271"/>
      <c r="T1513" s="27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73" t="s">
        <v>357</v>
      </c>
      <c r="AU1513" s="273" t="s">
        <v>90</v>
      </c>
      <c r="AV1513" s="14" t="s">
        <v>90</v>
      </c>
      <c r="AW1513" s="14" t="s">
        <v>36</v>
      </c>
      <c r="AX1513" s="14" t="s">
        <v>81</v>
      </c>
      <c r="AY1513" s="273" t="s">
        <v>203</v>
      </c>
    </row>
    <row r="1514" s="16" customFormat="1">
      <c r="A1514" s="16"/>
      <c r="B1514" s="285"/>
      <c r="C1514" s="286"/>
      <c r="D1514" s="233" t="s">
        <v>357</v>
      </c>
      <c r="E1514" s="287" t="s">
        <v>1</v>
      </c>
      <c r="F1514" s="288" t="s">
        <v>366</v>
      </c>
      <c r="G1514" s="286"/>
      <c r="H1514" s="289">
        <v>112.3</v>
      </c>
      <c r="I1514" s="290"/>
      <c r="J1514" s="286"/>
      <c r="K1514" s="286"/>
      <c r="L1514" s="291"/>
      <c r="M1514" s="292"/>
      <c r="N1514" s="293"/>
      <c r="O1514" s="293"/>
      <c r="P1514" s="293"/>
      <c r="Q1514" s="293"/>
      <c r="R1514" s="293"/>
      <c r="S1514" s="293"/>
      <c r="T1514" s="294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T1514" s="295" t="s">
        <v>357</v>
      </c>
      <c r="AU1514" s="295" t="s">
        <v>90</v>
      </c>
      <c r="AV1514" s="16" t="s">
        <v>202</v>
      </c>
      <c r="AW1514" s="16" t="s">
        <v>36</v>
      </c>
      <c r="AX1514" s="16" t="s">
        <v>88</v>
      </c>
      <c r="AY1514" s="295" t="s">
        <v>203</v>
      </c>
    </row>
    <row r="1515" s="2" customFormat="1" ht="16.5" customHeight="1">
      <c r="A1515" s="39"/>
      <c r="B1515" s="40"/>
      <c r="C1515" s="296" t="s">
        <v>1846</v>
      </c>
      <c r="D1515" s="296" t="s">
        <v>553</v>
      </c>
      <c r="E1515" s="297" t="s">
        <v>1847</v>
      </c>
      <c r="F1515" s="298" t="s">
        <v>1848</v>
      </c>
      <c r="G1515" s="299" t="s">
        <v>493</v>
      </c>
      <c r="H1515" s="300">
        <v>0.13800000000000001</v>
      </c>
      <c r="I1515" s="301"/>
      <c r="J1515" s="302">
        <f>ROUND(I1515*H1515,2)</f>
        <v>0</v>
      </c>
      <c r="K1515" s="298" t="s">
        <v>352</v>
      </c>
      <c r="L1515" s="303"/>
      <c r="M1515" s="304" t="s">
        <v>1</v>
      </c>
      <c r="N1515" s="305" t="s">
        <v>46</v>
      </c>
      <c r="O1515" s="92"/>
      <c r="P1515" s="229">
        <f>O1515*H1515</f>
        <v>0</v>
      </c>
      <c r="Q1515" s="229">
        <v>1</v>
      </c>
      <c r="R1515" s="229">
        <f>Q1515*H1515</f>
        <v>0.13800000000000001</v>
      </c>
      <c r="S1515" s="229">
        <v>0</v>
      </c>
      <c r="T1515" s="230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31" t="s">
        <v>581</v>
      </c>
      <c r="AT1515" s="231" t="s">
        <v>553</v>
      </c>
      <c r="AU1515" s="231" t="s">
        <v>90</v>
      </c>
      <c r="AY1515" s="18" t="s">
        <v>203</v>
      </c>
      <c r="BE1515" s="232">
        <f>IF(N1515="základní",J1515,0)</f>
        <v>0</v>
      </c>
      <c r="BF1515" s="232">
        <f>IF(N1515="snížená",J1515,0)</f>
        <v>0</v>
      </c>
      <c r="BG1515" s="232">
        <f>IF(N1515="zákl. přenesená",J1515,0)</f>
        <v>0</v>
      </c>
      <c r="BH1515" s="232">
        <f>IF(N1515="sníž. přenesená",J1515,0)</f>
        <v>0</v>
      </c>
      <c r="BI1515" s="232">
        <f>IF(N1515="nulová",J1515,0)</f>
        <v>0</v>
      </c>
      <c r="BJ1515" s="18" t="s">
        <v>88</v>
      </c>
      <c r="BK1515" s="232">
        <f>ROUND(I1515*H1515,2)</f>
        <v>0</v>
      </c>
      <c r="BL1515" s="18" t="s">
        <v>279</v>
      </c>
      <c r="BM1515" s="231" t="s">
        <v>1849</v>
      </c>
    </row>
    <row r="1516" s="2" customFormat="1">
      <c r="A1516" s="39"/>
      <c r="B1516" s="40"/>
      <c r="C1516" s="41"/>
      <c r="D1516" s="233" t="s">
        <v>209</v>
      </c>
      <c r="E1516" s="41"/>
      <c r="F1516" s="234" t="s">
        <v>1848</v>
      </c>
      <c r="G1516" s="41"/>
      <c r="H1516" s="41"/>
      <c r="I1516" s="235"/>
      <c r="J1516" s="41"/>
      <c r="K1516" s="41"/>
      <c r="L1516" s="45"/>
      <c r="M1516" s="236"/>
      <c r="N1516" s="237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209</v>
      </c>
      <c r="AU1516" s="18" t="s">
        <v>90</v>
      </c>
    </row>
    <row r="1517" s="14" customFormat="1">
      <c r="A1517" s="14"/>
      <c r="B1517" s="263"/>
      <c r="C1517" s="264"/>
      <c r="D1517" s="233" t="s">
        <v>357</v>
      </c>
      <c r="E1517" s="265" t="s">
        <v>1</v>
      </c>
      <c r="F1517" s="266" t="s">
        <v>1850</v>
      </c>
      <c r="G1517" s="264"/>
      <c r="H1517" s="267">
        <v>0.099000000000000005</v>
      </c>
      <c r="I1517" s="268"/>
      <c r="J1517" s="264"/>
      <c r="K1517" s="264"/>
      <c r="L1517" s="269"/>
      <c r="M1517" s="270"/>
      <c r="N1517" s="271"/>
      <c r="O1517" s="271"/>
      <c r="P1517" s="271"/>
      <c r="Q1517" s="271"/>
      <c r="R1517" s="271"/>
      <c r="S1517" s="271"/>
      <c r="T1517" s="272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73" t="s">
        <v>357</v>
      </c>
      <c r="AU1517" s="273" t="s">
        <v>90</v>
      </c>
      <c r="AV1517" s="14" t="s">
        <v>90</v>
      </c>
      <c r="AW1517" s="14" t="s">
        <v>36</v>
      </c>
      <c r="AX1517" s="14" t="s">
        <v>81</v>
      </c>
      <c r="AY1517" s="273" t="s">
        <v>203</v>
      </c>
    </row>
    <row r="1518" s="14" customFormat="1">
      <c r="A1518" s="14"/>
      <c r="B1518" s="263"/>
      <c r="C1518" s="264"/>
      <c r="D1518" s="233" t="s">
        <v>357</v>
      </c>
      <c r="E1518" s="265" t="s">
        <v>1</v>
      </c>
      <c r="F1518" s="266" t="s">
        <v>1851</v>
      </c>
      <c r="G1518" s="264"/>
      <c r="H1518" s="267">
        <v>0.039</v>
      </c>
      <c r="I1518" s="268"/>
      <c r="J1518" s="264"/>
      <c r="K1518" s="264"/>
      <c r="L1518" s="269"/>
      <c r="M1518" s="270"/>
      <c r="N1518" s="271"/>
      <c r="O1518" s="271"/>
      <c r="P1518" s="271"/>
      <c r="Q1518" s="271"/>
      <c r="R1518" s="271"/>
      <c r="S1518" s="271"/>
      <c r="T1518" s="272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73" t="s">
        <v>357</v>
      </c>
      <c r="AU1518" s="273" t="s">
        <v>90</v>
      </c>
      <c r="AV1518" s="14" t="s">
        <v>90</v>
      </c>
      <c r="AW1518" s="14" t="s">
        <v>36</v>
      </c>
      <c r="AX1518" s="14" t="s">
        <v>81</v>
      </c>
      <c r="AY1518" s="273" t="s">
        <v>203</v>
      </c>
    </row>
    <row r="1519" s="16" customFormat="1">
      <c r="A1519" s="16"/>
      <c r="B1519" s="285"/>
      <c r="C1519" s="286"/>
      <c r="D1519" s="233" t="s">
        <v>357</v>
      </c>
      <c r="E1519" s="287" t="s">
        <v>1</v>
      </c>
      <c r="F1519" s="288" t="s">
        <v>366</v>
      </c>
      <c r="G1519" s="286"/>
      <c r="H1519" s="289">
        <v>0.13800000000000001</v>
      </c>
      <c r="I1519" s="290"/>
      <c r="J1519" s="286"/>
      <c r="K1519" s="286"/>
      <c r="L1519" s="291"/>
      <c r="M1519" s="292"/>
      <c r="N1519" s="293"/>
      <c r="O1519" s="293"/>
      <c r="P1519" s="293"/>
      <c r="Q1519" s="293"/>
      <c r="R1519" s="293"/>
      <c r="S1519" s="293"/>
      <c r="T1519" s="294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T1519" s="295" t="s">
        <v>357</v>
      </c>
      <c r="AU1519" s="295" t="s">
        <v>90</v>
      </c>
      <c r="AV1519" s="16" t="s">
        <v>202</v>
      </c>
      <c r="AW1519" s="16" t="s">
        <v>36</v>
      </c>
      <c r="AX1519" s="16" t="s">
        <v>88</v>
      </c>
      <c r="AY1519" s="295" t="s">
        <v>203</v>
      </c>
    </row>
    <row r="1520" s="2" customFormat="1" ht="24.15" customHeight="1">
      <c r="A1520" s="39"/>
      <c r="B1520" s="40"/>
      <c r="C1520" s="220" t="s">
        <v>1852</v>
      </c>
      <c r="D1520" s="220" t="s">
        <v>204</v>
      </c>
      <c r="E1520" s="221" t="s">
        <v>1853</v>
      </c>
      <c r="F1520" s="222" t="s">
        <v>1854</v>
      </c>
      <c r="G1520" s="223" t="s">
        <v>290</v>
      </c>
      <c r="H1520" s="224">
        <v>660.96000000000004</v>
      </c>
      <c r="I1520" s="225"/>
      <c r="J1520" s="226">
        <f>ROUND(I1520*H1520,2)</f>
        <v>0</v>
      </c>
      <c r="K1520" s="222" t="s">
        <v>352</v>
      </c>
      <c r="L1520" s="45"/>
      <c r="M1520" s="227" t="s">
        <v>1</v>
      </c>
      <c r="N1520" s="228" t="s">
        <v>46</v>
      </c>
      <c r="O1520" s="92"/>
      <c r="P1520" s="229">
        <f>O1520*H1520</f>
        <v>0</v>
      </c>
      <c r="Q1520" s="229">
        <v>0.00040000000000000002</v>
      </c>
      <c r="R1520" s="229">
        <f>Q1520*H1520</f>
        <v>0.26438400000000001</v>
      </c>
      <c r="S1520" s="229">
        <v>0</v>
      </c>
      <c r="T1520" s="230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31" t="s">
        <v>279</v>
      </c>
      <c r="AT1520" s="231" t="s">
        <v>204</v>
      </c>
      <c r="AU1520" s="231" t="s">
        <v>90</v>
      </c>
      <c r="AY1520" s="18" t="s">
        <v>203</v>
      </c>
      <c r="BE1520" s="232">
        <f>IF(N1520="základní",J1520,0)</f>
        <v>0</v>
      </c>
      <c r="BF1520" s="232">
        <f>IF(N1520="snížená",J1520,0)</f>
        <v>0</v>
      </c>
      <c r="BG1520" s="232">
        <f>IF(N1520="zákl. přenesená",J1520,0)</f>
        <v>0</v>
      </c>
      <c r="BH1520" s="232">
        <f>IF(N1520="sníž. přenesená",J1520,0)</f>
        <v>0</v>
      </c>
      <c r="BI1520" s="232">
        <f>IF(N1520="nulová",J1520,0)</f>
        <v>0</v>
      </c>
      <c r="BJ1520" s="18" t="s">
        <v>88</v>
      </c>
      <c r="BK1520" s="232">
        <f>ROUND(I1520*H1520,2)</f>
        <v>0</v>
      </c>
      <c r="BL1520" s="18" t="s">
        <v>279</v>
      </c>
      <c r="BM1520" s="231" t="s">
        <v>1855</v>
      </c>
    </row>
    <row r="1521" s="2" customFormat="1">
      <c r="A1521" s="39"/>
      <c r="B1521" s="40"/>
      <c r="C1521" s="41"/>
      <c r="D1521" s="233" t="s">
        <v>209</v>
      </c>
      <c r="E1521" s="41"/>
      <c r="F1521" s="234" t="s">
        <v>1856</v>
      </c>
      <c r="G1521" s="41"/>
      <c r="H1521" s="41"/>
      <c r="I1521" s="235"/>
      <c r="J1521" s="41"/>
      <c r="K1521" s="41"/>
      <c r="L1521" s="45"/>
      <c r="M1521" s="236"/>
      <c r="N1521" s="237"/>
      <c r="O1521" s="92"/>
      <c r="P1521" s="92"/>
      <c r="Q1521" s="92"/>
      <c r="R1521" s="92"/>
      <c r="S1521" s="92"/>
      <c r="T1521" s="93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209</v>
      </c>
      <c r="AU1521" s="18" t="s">
        <v>90</v>
      </c>
    </row>
    <row r="1522" s="2" customFormat="1">
      <c r="A1522" s="39"/>
      <c r="B1522" s="40"/>
      <c r="C1522" s="41"/>
      <c r="D1522" s="251" t="s">
        <v>355</v>
      </c>
      <c r="E1522" s="41"/>
      <c r="F1522" s="252" t="s">
        <v>1857</v>
      </c>
      <c r="G1522" s="41"/>
      <c r="H1522" s="41"/>
      <c r="I1522" s="235"/>
      <c r="J1522" s="41"/>
      <c r="K1522" s="41"/>
      <c r="L1522" s="45"/>
      <c r="M1522" s="236"/>
      <c r="N1522" s="237"/>
      <c r="O1522" s="92"/>
      <c r="P1522" s="92"/>
      <c r="Q1522" s="92"/>
      <c r="R1522" s="92"/>
      <c r="S1522" s="92"/>
      <c r="T1522" s="93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T1522" s="18" t="s">
        <v>355</v>
      </c>
      <c r="AU1522" s="18" t="s">
        <v>90</v>
      </c>
    </row>
    <row r="1523" s="14" customFormat="1">
      <c r="A1523" s="14"/>
      <c r="B1523" s="263"/>
      <c r="C1523" s="264"/>
      <c r="D1523" s="233" t="s">
        <v>357</v>
      </c>
      <c r="E1523" s="265" t="s">
        <v>1</v>
      </c>
      <c r="F1523" s="266" t="s">
        <v>1858</v>
      </c>
      <c r="G1523" s="264"/>
      <c r="H1523" s="267">
        <v>660.96000000000004</v>
      </c>
      <c r="I1523" s="268"/>
      <c r="J1523" s="264"/>
      <c r="K1523" s="264"/>
      <c r="L1523" s="269"/>
      <c r="M1523" s="270"/>
      <c r="N1523" s="271"/>
      <c r="O1523" s="271"/>
      <c r="P1523" s="271"/>
      <c r="Q1523" s="271"/>
      <c r="R1523" s="271"/>
      <c r="S1523" s="271"/>
      <c r="T1523" s="27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73" t="s">
        <v>357</v>
      </c>
      <c r="AU1523" s="273" t="s">
        <v>90</v>
      </c>
      <c r="AV1523" s="14" t="s">
        <v>90</v>
      </c>
      <c r="AW1523" s="14" t="s">
        <v>36</v>
      </c>
      <c r="AX1523" s="14" t="s">
        <v>81</v>
      </c>
      <c r="AY1523" s="273" t="s">
        <v>203</v>
      </c>
    </row>
    <row r="1524" s="16" customFormat="1">
      <c r="A1524" s="16"/>
      <c r="B1524" s="285"/>
      <c r="C1524" s="286"/>
      <c r="D1524" s="233" t="s">
        <v>357</v>
      </c>
      <c r="E1524" s="287" t="s">
        <v>1</v>
      </c>
      <c r="F1524" s="288" t="s">
        <v>366</v>
      </c>
      <c r="G1524" s="286"/>
      <c r="H1524" s="289">
        <v>660.96000000000004</v>
      </c>
      <c r="I1524" s="290"/>
      <c r="J1524" s="286"/>
      <c r="K1524" s="286"/>
      <c r="L1524" s="291"/>
      <c r="M1524" s="292"/>
      <c r="N1524" s="293"/>
      <c r="O1524" s="293"/>
      <c r="P1524" s="293"/>
      <c r="Q1524" s="293"/>
      <c r="R1524" s="293"/>
      <c r="S1524" s="293"/>
      <c r="T1524" s="294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T1524" s="295" t="s">
        <v>357</v>
      </c>
      <c r="AU1524" s="295" t="s">
        <v>90</v>
      </c>
      <c r="AV1524" s="16" t="s">
        <v>202</v>
      </c>
      <c r="AW1524" s="16" t="s">
        <v>36</v>
      </c>
      <c r="AX1524" s="16" t="s">
        <v>88</v>
      </c>
      <c r="AY1524" s="295" t="s">
        <v>203</v>
      </c>
    </row>
    <row r="1525" s="2" customFormat="1" ht="24.15" customHeight="1">
      <c r="A1525" s="39"/>
      <c r="B1525" s="40"/>
      <c r="C1525" s="220" t="s">
        <v>1859</v>
      </c>
      <c r="D1525" s="220" t="s">
        <v>204</v>
      </c>
      <c r="E1525" s="221" t="s">
        <v>1860</v>
      </c>
      <c r="F1525" s="222" t="s">
        <v>1861</v>
      </c>
      <c r="G1525" s="223" t="s">
        <v>290</v>
      </c>
      <c r="H1525" s="224">
        <v>224.59999999999999</v>
      </c>
      <c r="I1525" s="225"/>
      <c r="J1525" s="226">
        <f>ROUND(I1525*H1525,2)</f>
        <v>0</v>
      </c>
      <c r="K1525" s="222" t="s">
        <v>352</v>
      </c>
      <c r="L1525" s="45"/>
      <c r="M1525" s="227" t="s">
        <v>1</v>
      </c>
      <c r="N1525" s="228" t="s">
        <v>46</v>
      </c>
      <c r="O1525" s="92"/>
      <c r="P1525" s="229">
        <f>O1525*H1525</f>
        <v>0</v>
      </c>
      <c r="Q1525" s="229">
        <v>0.00040000000000000002</v>
      </c>
      <c r="R1525" s="229">
        <f>Q1525*H1525</f>
        <v>0.089840000000000003</v>
      </c>
      <c r="S1525" s="229">
        <v>0</v>
      </c>
      <c r="T1525" s="230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1" t="s">
        <v>279</v>
      </c>
      <c r="AT1525" s="231" t="s">
        <v>204</v>
      </c>
      <c r="AU1525" s="231" t="s">
        <v>90</v>
      </c>
      <c r="AY1525" s="18" t="s">
        <v>203</v>
      </c>
      <c r="BE1525" s="232">
        <f>IF(N1525="základní",J1525,0)</f>
        <v>0</v>
      </c>
      <c r="BF1525" s="232">
        <f>IF(N1525="snížená",J1525,0)</f>
        <v>0</v>
      </c>
      <c r="BG1525" s="232">
        <f>IF(N1525="zákl. přenesená",J1525,0)</f>
        <v>0</v>
      </c>
      <c r="BH1525" s="232">
        <f>IF(N1525="sníž. přenesená",J1525,0)</f>
        <v>0</v>
      </c>
      <c r="BI1525" s="232">
        <f>IF(N1525="nulová",J1525,0)</f>
        <v>0</v>
      </c>
      <c r="BJ1525" s="18" t="s">
        <v>88</v>
      </c>
      <c r="BK1525" s="232">
        <f>ROUND(I1525*H1525,2)</f>
        <v>0</v>
      </c>
      <c r="BL1525" s="18" t="s">
        <v>279</v>
      </c>
      <c r="BM1525" s="231" t="s">
        <v>1862</v>
      </c>
    </row>
    <row r="1526" s="2" customFormat="1">
      <c r="A1526" s="39"/>
      <c r="B1526" s="40"/>
      <c r="C1526" s="41"/>
      <c r="D1526" s="233" t="s">
        <v>209</v>
      </c>
      <c r="E1526" s="41"/>
      <c r="F1526" s="234" t="s">
        <v>1863</v>
      </c>
      <c r="G1526" s="41"/>
      <c r="H1526" s="41"/>
      <c r="I1526" s="235"/>
      <c r="J1526" s="41"/>
      <c r="K1526" s="41"/>
      <c r="L1526" s="45"/>
      <c r="M1526" s="236"/>
      <c r="N1526" s="237"/>
      <c r="O1526" s="92"/>
      <c r="P1526" s="92"/>
      <c r="Q1526" s="92"/>
      <c r="R1526" s="92"/>
      <c r="S1526" s="92"/>
      <c r="T1526" s="9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209</v>
      </c>
      <c r="AU1526" s="18" t="s">
        <v>90</v>
      </c>
    </row>
    <row r="1527" s="2" customFormat="1">
      <c r="A1527" s="39"/>
      <c r="B1527" s="40"/>
      <c r="C1527" s="41"/>
      <c r="D1527" s="251" t="s">
        <v>355</v>
      </c>
      <c r="E1527" s="41"/>
      <c r="F1527" s="252" t="s">
        <v>1864</v>
      </c>
      <c r="G1527" s="41"/>
      <c r="H1527" s="41"/>
      <c r="I1527" s="235"/>
      <c r="J1527" s="41"/>
      <c r="K1527" s="41"/>
      <c r="L1527" s="45"/>
      <c r="M1527" s="236"/>
      <c r="N1527" s="237"/>
      <c r="O1527" s="92"/>
      <c r="P1527" s="92"/>
      <c r="Q1527" s="92"/>
      <c r="R1527" s="92"/>
      <c r="S1527" s="92"/>
      <c r="T1527" s="93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T1527" s="18" t="s">
        <v>355</v>
      </c>
      <c r="AU1527" s="18" t="s">
        <v>90</v>
      </c>
    </row>
    <row r="1528" s="14" customFormat="1">
      <c r="A1528" s="14"/>
      <c r="B1528" s="263"/>
      <c r="C1528" s="264"/>
      <c r="D1528" s="233" t="s">
        <v>357</v>
      </c>
      <c r="E1528" s="265" t="s">
        <v>1</v>
      </c>
      <c r="F1528" s="266" t="s">
        <v>1865</v>
      </c>
      <c r="G1528" s="264"/>
      <c r="H1528" s="267">
        <v>224.59999999999999</v>
      </c>
      <c r="I1528" s="268"/>
      <c r="J1528" s="264"/>
      <c r="K1528" s="264"/>
      <c r="L1528" s="269"/>
      <c r="M1528" s="270"/>
      <c r="N1528" s="271"/>
      <c r="O1528" s="271"/>
      <c r="P1528" s="271"/>
      <c r="Q1528" s="271"/>
      <c r="R1528" s="271"/>
      <c r="S1528" s="271"/>
      <c r="T1528" s="272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3" t="s">
        <v>357</v>
      </c>
      <c r="AU1528" s="273" t="s">
        <v>90</v>
      </c>
      <c r="AV1528" s="14" t="s">
        <v>90</v>
      </c>
      <c r="AW1528" s="14" t="s">
        <v>36</v>
      </c>
      <c r="AX1528" s="14" t="s">
        <v>81</v>
      </c>
      <c r="AY1528" s="273" t="s">
        <v>203</v>
      </c>
    </row>
    <row r="1529" s="16" customFormat="1">
      <c r="A1529" s="16"/>
      <c r="B1529" s="285"/>
      <c r="C1529" s="286"/>
      <c r="D1529" s="233" t="s">
        <v>357</v>
      </c>
      <c r="E1529" s="287" t="s">
        <v>1</v>
      </c>
      <c r="F1529" s="288" t="s">
        <v>366</v>
      </c>
      <c r="G1529" s="286"/>
      <c r="H1529" s="289">
        <v>224.59999999999999</v>
      </c>
      <c r="I1529" s="290"/>
      <c r="J1529" s="286"/>
      <c r="K1529" s="286"/>
      <c r="L1529" s="291"/>
      <c r="M1529" s="292"/>
      <c r="N1529" s="293"/>
      <c r="O1529" s="293"/>
      <c r="P1529" s="293"/>
      <c r="Q1529" s="293"/>
      <c r="R1529" s="293"/>
      <c r="S1529" s="293"/>
      <c r="T1529" s="294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T1529" s="295" t="s">
        <v>357</v>
      </c>
      <c r="AU1529" s="295" t="s">
        <v>90</v>
      </c>
      <c r="AV1529" s="16" t="s">
        <v>202</v>
      </c>
      <c r="AW1529" s="16" t="s">
        <v>36</v>
      </c>
      <c r="AX1529" s="16" t="s">
        <v>88</v>
      </c>
      <c r="AY1529" s="295" t="s">
        <v>203</v>
      </c>
    </row>
    <row r="1530" s="2" customFormat="1" ht="44.25" customHeight="1">
      <c r="A1530" s="39"/>
      <c r="B1530" s="40"/>
      <c r="C1530" s="296" t="s">
        <v>1866</v>
      </c>
      <c r="D1530" s="296" t="s">
        <v>553</v>
      </c>
      <c r="E1530" s="297" t="s">
        <v>1867</v>
      </c>
      <c r="F1530" s="298" t="s">
        <v>1868</v>
      </c>
      <c r="G1530" s="299" t="s">
        <v>290</v>
      </c>
      <c r="H1530" s="300">
        <v>514.81200000000001</v>
      </c>
      <c r="I1530" s="301"/>
      <c r="J1530" s="302">
        <f>ROUND(I1530*H1530,2)</f>
        <v>0</v>
      </c>
      <c r="K1530" s="298" t="s">
        <v>352</v>
      </c>
      <c r="L1530" s="303"/>
      <c r="M1530" s="304" t="s">
        <v>1</v>
      </c>
      <c r="N1530" s="305" t="s">
        <v>46</v>
      </c>
      <c r="O1530" s="92"/>
      <c r="P1530" s="229">
        <f>O1530*H1530</f>
        <v>0</v>
      </c>
      <c r="Q1530" s="229">
        <v>0.0054000000000000003</v>
      </c>
      <c r="R1530" s="229">
        <f>Q1530*H1530</f>
        <v>2.7799848000000003</v>
      </c>
      <c r="S1530" s="229">
        <v>0</v>
      </c>
      <c r="T1530" s="230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1" t="s">
        <v>581</v>
      </c>
      <c r="AT1530" s="231" t="s">
        <v>553</v>
      </c>
      <c r="AU1530" s="231" t="s">
        <v>90</v>
      </c>
      <c r="AY1530" s="18" t="s">
        <v>203</v>
      </c>
      <c r="BE1530" s="232">
        <f>IF(N1530="základní",J1530,0)</f>
        <v>0</v>
      </c>
      <c r="BF1530" s="232">
        <f>IF(N1530="snížená",J1530,0)</f>
        <v>0</v>
      </c>
      <c r="BG1530" s="232">
        <f>IF(N1530="zákl. přenesená",J1530,0)</f>
        <v>0</v>
      </c>
      <c r="BH1530" s="232">
        <f>IF(N1530="sníž. přenesená",J1530,0)</f>
        <v>0</v>
      </c>
      <c r="BI1530" s="232">
        <f>IF(N1530="nulová",J1530,0)</f>
        <v>0</v>
      </c>
      <c r="BJ1530" s="18" t="s">
        <v>88</v>
      </c>
      <c r="BK1530" s="232">
        <f>ROUND(I1530*H1530,2)</f>
        <v>0</v>
      </c>
      <c r="BL1530" s="18" t="s">
        <v>279</v>
      </c>
      <c r="BM1530" s="231" t="s">
        <v>1869</v>
      </c>
    </row>
    <row r="1531" s="2" customFormat="1">
      <c r="A1531" s="39"/>
      <c r="B1531" s="40"/>
      <c r="C1531" s="41"/>
      <c r="D1531" s="233" t="s">
        <v>209</v>
      </c>
      <c r="E1531" s="41"/>
      <c r="F1531" s="234" t="s">
        <v>1868</v>
      </c>
      <c r="G1531" s="41"/>
      <c r="H1531" s="41"/>
      <c r="I1531" s="235"/>
      <c r="J1531" s="41"/>
      <c r="K1531" s="41"/>
      <c r="L1531" s="45"/>
      <c r="M1531" s="236"/>
      <c r="N1531" s="237"/>
      <c r="O1531" s="92"/>
      <c r="P1531" s="92"/>
      <c r="Q1531" s="92"/>
      <c r="R1531" s="92"/>
      <c r="S1531" s="92"/>
      <c r="T1531" s="93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209</v>
      </c>
      <c r="AU1531" s="18" t="s">
        <v>90</v>
      </c>
    </row>
    <row r="1532" s="14" customFormat="1">
      <c r="A1532" s="14"/>
      <c r="B1532" s="263"/>
      <c r="C1532" s="264"/>
      <c r="D1532" s="233" t="s">
        <v>357</v>
      </c>
      <c r="E1532" s="265" t="s">
        <v>1</v>
      </c>
      <c r="F1532" s="266" t="s">
        <v>1870</v>
      </c>
      <c r="G1532" s="264"/>
      <c r="H1532" s="267">
        <v>380.05200000000002</v>
      </c>
      <c r="I1532" s="268"/>
      <c r="J1532" s="264"/>
      <c r="K1532" s="264"/>
      <c r="L1532" s="269"/>
      <c r="M1532" s="270"/>
      <c r="N1532" s="271"/>
      <c r="O1532" s="271"/>
      <c r="P1532" s="271"/>
      <c r="Q1532" s="271"/>
      <c r="R1532" s="271"/>
      <c r="S1532" s="271"/>
      <c r="T1532" s="27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73" t="s">
        <v>357</v>
      </c>
      <c r="AU1532" s="273" t="s">
        <v>90</v>
      </c>
      <c r="AV1532" s="14" t="s">
        <v>90</v>
      </c>
      <c r="AW1532" s="14" t="s">
        <v>36</v>
      </c>
      <c r="AX1532" s="14" t="s">
        <v>81</v>
      </c>
      <c r="AY1532" s="273" t="s">
        <v>203</v>
      </c>
    </row>
    <row r="1533" s="14" customFormat="1">
      <c r="A1533" s="14"/>
      <c r="B1533" s="263"/>
      <c r="C1533" s="264"/>
      <c r="D1533" s="233" t="s">
        <v>357</v>
      </c>
      <c r="E1533" s="265" t="s">
        <v>1</v>
      </c>
      <c r="F1533" s="266" t="s">
        <v>1871</v>
      </c>
      <c r="G1533" s="264"/>
      <c r="H1533" s="267">
        <v>134.75999999999999</v>
      </c>
      <c r="I1533" s="268"/>
      <c r="J1533" s="264"/>
      <c r="K1533" s="264"/>
      <c r="L1533" s="269"/>
      <c r="M1533" s="270"/>
      <c r="N1533" s="271"/>
      <c r="O1533" s="271"/>
      <c r="P1533" s="271"/>
      <c r="Q1533" s="271"/>
      <c r="R1533" s="271"/>
      <c r="S1533" s="271"/>
      <c r="T1533" s="27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73" t="s">
        <v>357</v>
      </c>
      <c r="AU1533" s="273" t="s">
        <v>90</v>
      </c>
      <c r="AV1533" s="14" t="s">
        <v>90</v>
      </c>
      <c r="AW1533" s="14" t="s">
        <v>36</v>
      </c>
      <c r="AX1533" s="14" t="s">
        <v>81</v>
      </c>
      <c r="AY1533" s="273" t="s">
        <v>203</v>
      </c>
    </row>
    <row r="1534" s="16" customFormat="1">
      <c r="A1534" s="16"/>
      <c r="B1534" s="285"/>
      <c r="C1534" s="286"/>
      <c r="D1534" s="233" t="s">
        <v>357</v>
      </c>
      <c r="E1534" s="287" t="s">
        <v>1</v>
      </c>
      <c r="F1534" s="288" t="s">
        <v>366</v>
      </c>
      <c r="G1534" s="286"/>
      <c r="H1534" s="289">
        <v>514.81200000000001</v>
      </c>
      <c r="I1534" s="290"/>
      <c r="J1534" s="286"/>
      <c r="K1534" s="286"/>
      <c r="L1534" s="291"/>
      <c r="M1534" s="292"/>
      <c r="N1534" s="293"/>
      <c r="O1534" s="293"/>
      <c r="P1534" s="293"/>
      <c r="Q1534" s="293"/>
      <c r="R1534" s="293"/>
      <c r="S1534" s="293"/>
      <c r="T1534" s="294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T1534" s="295" t="s">
        <v>357</v>
      </c>
      <c r="AU1534" s="295" t="s">
        <v>90</v>
      </c>
      <c r="AV1534" s="16" t="s">
        <v>202</v>
      </c>
      <c r="AW1534" s="16" t="s">
        <v>36</v>
      </c>
      <c r="AX1534" s="16" t="s">
        <v>88</v>
      </c>
      <c r="AY1534" s="295" t="s">
        <v>203</v>
      </c>
    </row>
    <row r="1535" s="2" customFormat="1" ht="55.5" customHeight="1">
      <c r="A1535" s="39"/>
      <c r="B1535" s="40"/>
      <c r="C1535" s="296" t="s">
        <v>1872</v>
      </c>
      <c r="D1535" s="296" t="s">
        <v>553</v>
      </c>
      <c r="E1535" s="297" t="s">
        <v>1873</v>
      </c>
      <c r="F1535" s="298" t="s">
        <v>1874</v>
      </c>
      <c r="G1535" s="299" t="s">
        <v>290</v>
      </c>
      <c r="H1535" s="300">
        <v>514.81200000000001</v>
      </c>
      <c r="I1535" s="301"/>
      <c r="J1535" s="302">
        <f>ROUND(I1535*H1535,2)</f>
        <v>0</v>
      </c>
      <c r="K1535" s="298" t="s">
        <v>352</v>
      </c>
      <c r="L1535" s="303"/>
      <c r="M1535" s="304" t="s">
        <v>1</v>
      </c>
      <c r="N1535" s="305" t="s">
        <v>46</v>
      </c>
      <c r="O1535" s="92"/>
      <c r="P1535" s="229">
        <f>O1535*H1535</f>
        <v>0</v>
      </c>
      <c r="Q1535" s="229">
        <v>0.0047000000000000002</v>
      </c>
      <c r="R1535" s="229">
        <f>Q1535*H1535</f>
        <v>2.4196164000000002</v>
      </c>
      <c r="S1535" s="229">
        <v>0</v>
      </c>
      <c r="T1535" s="230">
        <f>S1535*H1535</f>
        <v>0</v>
      </c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R1535" s="231" t="s">
        <v>581</v>
      </c>
      <c r="AT1535" s="231" t="s">
        <v>553</v>
      </c>
      <c r="AU1535" s="231" t="s">
        <v>90</v>
      </c>
      <c r="AY1535" s="18" t="s">
        <v>203</v>
      </c>
      <c r="BE1535" s="232">
        <f>IF(N1535="základní",J1535,0)</f>
        <v>0</v>
      </c>
      <c r="BF1535" s="232">
        <f>IF(N1535="snížená",J1535,0)</f>
        <v>0</v>
      </c>
      <c r="BG1535" s="232">
        <f>IF(N1535="zákl. přenesená",J1535,0)</f>
        <v>0</v>
      </c>
      <c r="BH1535" s="232">
        <f>IF(N1535="sníž. přenesená",J1535,0)</f>
        <v>0</v>
      </c>
      <c r="BI1535" s="232">
        <f>IF(N1535="nulová",J1535,0)</f>
        <v>0</v>
      </c>
      <c r="BJ1535" s="18" t="s">
        <v>88</v>
      </c>
      <c r="BK1535" s="232">
        <f>ROUND(I1535*H1535,2)</f>
        <v>0</v>
      </c>
      <c r="BL1535" s="18" t="s">
        <v>279</v>
      </c>
      <c r="BM1535" s="231" t="s">
        <v>1875</v>
      </c>
    </row>
    <row r="1536" s="2" customFormat="1">
      <c r="A1536" s="39"/>
      <c r="B1536" s="40"/>
      <c r="C1536" s="41"/>
      <c r="D1536" s="233" t="s">
        <v>209</v>
      </c>
      <c r="E1536" s="41"/>
      <c r="F1536" s="234" t="s">
        <v>1874</v>
      </c>
      <c r="G1536" s="41"/>
      <c r="H1536" s="41"/>
      <c r="I1536" s="235"/>
      <c r="J1536" s="41"/>
      <c r="K1536" s="41"/>
      <c r="L1536" s="45"/>
      <c r="M1536" s="236"/>
      <c r="N1536" s="237"/>
      <c r="O1536" s="92"/>
      <c r="P1536" s="92"/>
      <c r="Q1536" s="92"/>
      <c r="R1536" s="92"/>
      <c r="S1536" s="92"/>
      <c r="T1536" s="93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T1536" s="18" t="s">
        <v>209</v>
      </c>
      <c r="AU1536" s="18" t="s">
        <v>90</v>
      </c>
    </row>
    <row r="1537" s="2" customFormat="1" ht="24.15" customHeight="1">
      <c r="A1537" s="39"/>
      <c r="B1537" s="40"/>
      <c r="C1537" s="220" t="s">
        <v>1876</v>
      </c>
      <c r="D1537" s="220" t="s">
        <v>204</v>
      </c>
      <c r="E1537" s="221" t="s">
        <v>1877</v>
      </c>
      <c r="F1537" s="222" t="s">
        <v>1878</v>
      </c>
      <c r="G1537" s="223" t="s">
        <v>290</v>
      </c>
      <c r="H1537" s="224">
        <v>93.599999999999994</v>
      </c>
      <c r="I1537" s="225"/>
      <c r="J1537" s="226">
        <f>ROUND(I1537*H1537,2)</f>
        <v>0</v>
      </c>
      <c r="K1537" s="222" t="s">
        <v>352</v>
      </c>
      <c r="L1537" s="45"/>
      <c r="M1537" s="227" t="s">
        <v>1</v>
      </c>
      <c r="N1537" s="228" t="s">
        <v>46</v>
      </c>
      <c r="O1537" s="92"/>
      <c r="P1537" s="229">
        <f>O1537*H1537</f>
        <v>0</v>
      </c>
      <c r="Q1537" s="229">
        <v>0</v>
      </c>
      <c r="R1537" s="229">
        <f>Q1537*H1537</f>
        <v>0</v>
      </c>
      <c r="S1537" s="229">
        <v>0</v>
      </c>
      <c r="T1537" s="230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31" t="s">
        <v>279</v>
      </c>
      <c r="AT1537" s="231" t="s">
        <v>204</v>
      </c>
      <c r="AU1537" s="231" t="s">
        <v>90</v>
      </c>
      <c r="AY1537" s="18" t="s">
        <v>203</v>
      </c>
      <c r="BE1537" s="232">
        <f>IF(N1537="základní",J1537,0)</f>
        <v>0</v>
      </c>
      <c r="BF1537" s="232">
        <f>IF(N1537="snížená",J1537,0)</f>
        <v>0</v>
      </c>
      <c r="BG1537" s="232">
        <f>IF(N1537="zákl. přenesená",J1537,0)</f>
        <v>0</v>
      </c>
      <c r="BH1537" s="232">
        <f>IF(N1537="sníž. přenesená",J1537,0)</f>
        <v>0</v>
      </c>
      <c r="BI1537" s="232">
        <f>IF(N1537="nulová",J1537,0)</f>
        <v>0</v>
      </c>
      <c r="BJ1537" s="18" t="s">
        <v>88</v>
      </c>
      <c r="BK1537" s="232">
        <f>ROUND(I1537*H1537,2)</f>
        <v>0</v>
      </c>
      <c r="BL1537" s="18" t="s">
        <v>279</v>
      </c>
      <c r="BM1537" s="231" t="s">
        <v>1879</v>
      </c>
    </row>
    <row r="1538" s="2" customFormat="1">
      <c r="A1538" s="39"/>
      <c r="B1538" s="40"/>
      <c r="C1538" s="41"/>
      <c r="D1538" s="233" t="s">
        <v>209</v>
      </c>
      <c r="E1538" s="41"/>
      <c r="F1538" s="234" t="s">
        <v>1880</v>
      </c>
      <c r="G1538" s="41"/>
      <c r="H1538" s="41"/>
      <c r="I1538" s="235"/>
      <c r="J1538" s="41"/>
      <c r="K1538" s="41"/>
      <c r="L1538" s="45"/>
      <c r="M1538" s="236"/>
      <c r="N1538" s="237"/>
      <c r="O1538" s="92"/>
      <c r="P1538" s="92"/>
      <c r="Q1538" s="92"/>
      <c r="R1538" s="92"/>
      <c r="S1538" s="92"/>
      <c r="T1538" s="93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T1538" s="18" t="s">
        <v>209</v>
      </c>
      <c r="AU1538" s="18" t="s">
        <v>90</v>
      </c>
    </row>
    <row r="1539" s="2" customFormat="1">
      <c r="A1539" s="39"/>
      <c r="B1539" s="40"/>
      <c r="C1539" s="41"/>
      <c r="D1539" s="251" t="s">
        <v>355</v>
      </c>
      <c r="E1539" s="41"/>
      <c r="F1539" s="252" t="s">
        <v>1881</v>
      </c>
      <c r="G1539" s="41"/>
      <c r="H1539" s="41"/>
      <c r="I1539" s="235"/>
      <c r="J1539" s="41"/>
      <c r="K1539" s="41"/>
      <c r="L1539" s="45"/>
      <c r="M1539" s="236"/>
      <c r="N1539" s="237"/>
      <c r="O1539" s="92"/>
      <c r="P1539" s="92"/>
      <c r="Q1539" s="92"/>
      <c r="R1539" s="92"/>
      <c r="S1539" s="92"/>
      <c r="T1539" s="93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T1539" s="18" t="s">
        <v>355</v>
      </c>
      <c r="AU1539" s="18" t="s">
        <v>90</v>
      </c>
    </row>
    <row r="1540" s="13" customFormat="1">
      <c r="A1540" s="13"/>
      <c r="B1540" s="253"/>
      <c r="C1540" s="254"/>
      <c r="D1540" s="233" t="s">
        <v>357</v>
      </c>
      <c r="E1540" s="255" t="s">
        <v>1</v>
      </c>
      <c r="F1540" s="256" t="s">
        <v>358</v>
      </c>
      <c r="G1540" s="254"/>
      <c r="H1540" s="255" t="s">
        <v>1</v>
      </c>
      <c r="I1540" s="257"/>
      <c r="J1540" s="254"/>
      <c r="K1540" s="254"/>
      <c r="L1540" s="258"/>
      <c r="M1540" s="259"/>
      <c r="N1540" s="260"/>
      <c r="O1540" s="260"/>
      <c r="P1540" s="260"/>
      <c r="Q1540" s="260"/>
      <c r="R1540" s="260"/>
      <c r="S1540" s="260"/>
      <c r="T1540" s="261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2" t="s">
        <v>357</v>
      </c>
      <c r="AU1540" s="262" t="s">
        <v>90</v>
      </c>
      <c r="AV1540" s="13" t="s">
        <v>88</v>
      </c>
      <c r="AW1540" s="13" t="s">
        <v>36</v>
      </c>
      <c r="AX1540" s="13" t="s">
        <v>81</v>
      </c>
      <c r="AY1540" s="262" t="s">
        <v>203</v>
      </c>
    </row>
    <row r="1541" s="13" customFormat="1">
      <c r="A1541" s="13"/>
      <c r="B1541" s="253"/>
      <c r="C1541" s="254"/>
      <c r="D1541" s="233" t="s">
        <v>357</v>
      </c>
      <c r="E1541" s="255" t="s">
        <v>1</v>
      </c>
      <c r="F1541" s="256" t="s">
        <v>1474</v>
      </c>
      <c r="G1541" s="254"/>
      <c r="H1541" s="255" t="s">
        <v>1</v>
      </c>
      <c r="I1541" s="257"/>
      <c r="J1541" s="254"/>
      <c r="K1541" s="254"/>
      <c r="L1541" s="258"/>
      <c r="M1541" s="259"/>
      <c r="N1541" s="260"/>
      <c r="O1541" s="260"/>
      <c r="P1541" s="260"/>
      <c r="Q1541" s="260"/>
      <c r="R1541" s="260"/>
      <c r="S1541" s="260"/>
      <c r="T1541" s="26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62" t="s">
        <v>357</v>
      </c>
      <c r="AU1541" s="262" t="s">
        <v>90</v>
      </c>
      <c r="AV1541" s="13" t="s">
        <v>88</v>
      </c>
      <c r="AW1541" s="13" t="s">
        <v>36</v>
      </c>
      <c r="AX1541" s="13" t="s">
        <v>81</v>
      </c>
      <c r="AY1541" s="262" t="s">
        <v>203</v>
      </c>
    </row>
    <row r="1542" s="14" customFormat="1">
      <c r="A1542" s="14"/>
      <c r="B1542" s="263"/>
      <c r="C1542" s="264"/>
      <c r="D1542" s="233" t="s">
        <v>357</v>
      </c>
      <c r="E1542" s="265" t="s">
        <v>1</v>
      </c>
      <c r="F1542" s="266" t="s">
        <v>1488</v>
      </c>
      <c r="G1542" s="264"/>
      <c r="H1542" s="267">
        <v>93.599999999999994</v>
      </c>
      <c r="I1542" s="268"/>
      <c r="J1542" s="264"/>
      <c r="K1542" s="264"/>
      <c r="L1542" s="269"/>
      <c r="M1542" s="270"/>
      <c r="N1542" s="271"/>
      <c r="O1542" s="271"/>
      <c r="P1542" s="271"/>
      <c r="Q1542" s="271"/>
      <c r="R1542" s="271"/>
      <c r="S1542" s="271"/>
      <c r="T1542" s="27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73" t="s">
        <v>357</v>
      </c>
      <c r="AU1542" s="273" t="s">
        <v>90</v>
      </c>
      <c r="AV1542" s="14" t="s">
        <v>90</v>
      </c>
      <c r="AW1542" s="14" t="s">
        <v>36</v>
      </c>
      <c r="AX1542" s="14" t="s">
        <v>81</v>
      </c>
      <c r="AY1542" s="273" t="s">
        <v>203</v>
      </c>
    </row>
    <row r="1543" s="16" customFormat="1">
      <c r="A1543" s="16"/>
      <c r="B1543" s="285"/>
      <c r="C1543" s="286"/>
      <c r="D1543" s="233" t="s">
        <v>357</v>
      </c>
      <c r="E1543" s="287" t="s">
        <v>1</v>
      </c>
      <c r="F1543" s="288" t="s">
        <v>366</v>
      </c>
      <c r="G1543" s="286"/>
      <c r="H1543" s="289">
        <v>93.599999999999994</v>
      </c>
      <c r="I1543" s="290"/>
      <c r="J1543" s="286"/>
      <c r="K1543" s="286"/>
      <c r="L1543" s="291"/>
      <c r="M1543" s="292"/>
      <c r="N1543" s="293"/>
      <c r="O1543" s="293"/>
      <c r="P1543" s="293"/>
      <c r="Q1543" s="293"/>
      <c r="R1543" s="293"/>
      <c r="S1543" s="293"/>
      <c r="T1543" s="294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T1543" s="295" t="s">
        <v>357</v>
      </c>
      <c r="AU1543" s="295" t="s">
        <v>90</v>
      </c>
      <c r="AV1543" s="16" t="s">
        <v>202</v>
      </c>
      <c r="AW1543" s="16" t="s">
        <v>36</v>
      </c>
      <c r="AX1543" s="16" t="s">
        <v>88</v>
      </c>
      <c r="AY1543" s="295" t="s">
        <v>203</v>
      </c>
    </row>
    <row r="1544" s="2" customFormat="1" ht="24.15" customHeight="1">
      <c r="A1544" s="39"/>
      <c r="B1544" s="40"/>
      <c r="C1544" s="296" t="s">
        <v>1882</v>
      </c>
      <c r="D1544" s="296" t="s">
        <v>553</v>
      </c>
      <c r="E1544" s="297" t="s">
        <v>1883</v>
      </c>
      <c r="F1544" s="298" t="s">
        <v>1884</v>
      </c>
      <c r="G1544" s="299" t="s">
        <v>1102</v>
      </c>
      <c r="H1544" s="300">
        <v>205.91999999999999</v>
      </c>
      <c r="I1544" s="301"/>
      <c r="J1544" s="302">
        <f>ROUND(I1544*H1544,2)</f>
        <v>0</v>
      </c>
      <c r="K1544" s="298" t="s">
        <v>352</v>
      </c>
      <c r="L1544" s="303"/>
      <c r="M1544" s="304" t="s">
        <v>1</v>
      </c>
      <c r="N1544" s="305" t="s">
        <v>46</v>
      </c>
      <c r="O1544" s="92"/>
      <c r="P1544" s="229">
        <f>O1544*H1544</f>
        <v>0</v>
      </c>
      <c r="Q1544" s="229">
        <v>0.001</v>
      </c>
      <c r="R1544" s="229">
        <f>Q1544*H1544</f>
        <v>0.20591999999999999</v>
      </c>
      <c r="S1544" s="229">
        <v>0</v>
      </c>
      <c r="T1544" s="230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1" t="s">
        <v>581</v>
      </c>
      <c r="AT1544" s="231" t="s">
        <v>553</v>
      </c>
      <c r="AU1544" s="231" t="s">
        <v>90</v>
      </c>
      <c r="AY1544" s="18" t="s">
        <v>203</v>
      </c>
      <c r="BE1544" s="232">
        <f>IF(N1544="základní",J1544,0)</f>
        <v>0</v>
      </c>
      <c r="BF1544" s="232">
        <f>IF(N1544="snížená",J1544,0)</f>
        <v>0</v>
      </c>
      <c r="BG1544" s="232">
        <f>IF(N1544="zákl. přenesená",J1544,0)</f>
        <v>0</v>
      </c>
      <c r="BH1544" s="232">
        <f>IF(N1544="sníž. přenesená",J1544,0)</f>
        <v>0</v>
      </c>
      <c r="BI1544" s="232">
        <f>IF(N1544="nulová",J1544,0)</f>
        <v>0</v>
      </c>
      <c r="BJ1544" s="18" t="s">
        <v>88</v>
      </c>
      <c r="BK1544" s="232">
        <f>ROUND(I1544*H1544,2)</f>
        <v>0</v>
      </c>
      <c r="BL1544" s="18" t="s">
        <v>279</v>
      </c>
      <c r="BM1544" s="231" t="s">
        <v>1885</v>
      </c>
    </row>
    <row r="1545" s="14" customFormat="1">
      <c r="A1545" s="14"/>
      <c r="B1545" s="263"/>
      <c r="C1545" s="264"/>
      <c r="D1545" s="233" t="s">
        <v>357</v>
      </c>
      <c r="E1545" s="265" t="s">
        <v>1</v>
      </c>
      <c r="F1545" s="266" t="s">
        <v>1886</v>
      </c>
      <c r="G1545" s="264"/>
      <c r="H1545" s="267">
        <v>205.91999999999999</v>
      </c>
      <c r="I1545" s="268"/>
      <c r="J1545" s="264"/>
      <c r="K1545" s="264"/>
      <c r="L1545" s="269"/>
      <c r="M1545" s="270"/>
      <c r="N1545" s="271"/>
      <c r="O1545" s="271"/>
      <c r="P1545" s="271"/>
      <c r="Q1545" s="271"/>
      <c r="R1545" s="271"/>
      <c r="S1545" s="271"/>
      <c r="T1545" s="272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73" t="s">
        <v>357</v>
      </c>
      <c r="AU1545" s="273" t="s">
        <v>90</v>
      </c>
      <c r="AV1545" s="14" t="s">
        <v>90</v>
      </c>
      <c r="AW1545" s="14" t="s">
        <v>36</v>
      </c>
      <c r="AX1545" s="14" t="s">
        <v>81</v>
      </c>
      <c r="AY1545" s="273" t="s">
        <v>203</v>
      </c>
    </row>
    <row r="1546" s="16" customFormat="1">
      <c r="A1546" s="16"/>
      <c r="B1546" s="285"/>
      <c r="C1546" s="286"/>
      <c r="D1546" s="233" t="s">
        <v>357</v>
      </c>
      <c r="E1546" s="287" t="s">
        <v>1</v>
      </c>
      <c r="F1546" s="288" t="s">
        <v>366</v>
      </c>
      <c r="G1546" s="286"/>
      <c r="H1546" s="289">
        <v>205.91999999999999</v>
      </c>
      <c r="I1546" s="290"/>
      <c r="J1546" s="286"/>
      <c r="K1546" s="286"/>
      <c r="L1546" s="291"/>
      <c r="M1546" s="292"/>
      <c r="N1546" s="293"/>
      <c r="O1546" s="293"/>
      <c r="P1546" s="293"/>
      <c r="Q1546" s="293"/>
      <c r="R1546" s="293"/>
      <c r="S1546" s="293"/>
      <c r="T1546" s="294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95" t="s">
        <v>357</v>
      </c>
      <c r="AU1546" s="295" t="s">
        <v>90</v>
      </c>
      <c r="AV1546" s="16" t="s">
        <v>202</v>
      </c>
      <c r="AW1546" s="16" t="s">
        <v>36</v>
      </c>
      <c r="AX1546" s="16" t="s">
        <v>88</v>
      </c>
      <c r="AY1546" s="295" t="s">
        <v>203</v>
      </c>
    </row>
    <row r="1547" s="2" customFormat="1" ht="24.15" customHeight="1">
      <c r="A1547" s="39"/>
      <c r="B1547" s="40"/>
      <c r="C1547" s="220" t="s">
        <v>1887</v>
      </c>
      <c r="D1547" s="220" t="s">
        <v>204</v>
      </c>
      <c r="E1547" s="221" t="s">
        <v>1888</v>
      </c>
      <c r="F1547" s="222" t="s">
        <v>1889</v>
      </c>
      <c r="G1547" s="223" t="s">
        <v>290</v>
      </c>
      <c r="H1547" s="224">
        <v>78</v>
      </c>
      <c r="I1547" s="225"/>
      <c r="J1547" s="226">
        <f>ROUND(I1547*H1547,2)</f>
        <v>0</v>
      </c>
      <c r="K1547" s="222" t="s">
        <v>352</v>
      </c>
      <c r="L1547" s="45"/>
      <c r="M1547" s="227" t="s">
        <v>1</v>
      </c>
      <c r="N1547" s="228" t="s">
        <v>46</v>
      </c>
      <c r="O1547" s="92"/>
      <c r="P1547" s="229">
        <f>O1547*H1547</f>
        <v>0</v>
      </c>
      <c r="Q1547" s="229">
        <v>0.00040000000000000002</v>
      </c>
      <c r="R1547" s="229">
        <f>Q1547*H1547</f>
        <v>0.031200000000000002</v>
      </c>
      <c r="S1547" s="229">
        <v>0</v>
      </c>
      <c r="T1547" s="230">
        <f>S1547*H1547</f>
        <v>0</v>
      </c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R1547" s="231" t="s">
        <v>279</v>
      </c>
      <c r="AT1547" s="231" t="s">
        <v>204</v>
      </c>
      <c r="AU1547" s="231" t="s">
        <v>90</v>
      </c>
      <c r="AY1547" s="18" t="s">
        <v>203</v>
      </c>
      <c r="BE1547" s="232">
        <f>IF(N1547="základní",J1547,0)</f>
        <v>0</v>
      </c>
      <c r="BF1547" s="232">
        <f>IF(N1547="snížená",J1547,0)</f>
        <v>0</v>
      </c>
      <c r="BG1547" s="232">
        <f>IF(N1547="zákl. přenesená",J1547,0)</f>
        <v>0</v>
      </c>
      <c r="BH1547" s="232">
        <f>IF(N1547="sníž. přenesená",J1547,0)</f>
        <v>0</v>
      </c>
      <c r="BI1547" s="232">
        <f>IF(N1547="nulová",J1547,0)</f>
        <v>0</v>
      </c>
      <c r="BJ1547" s="18" t="s">
        <v>88</v>
      </c>
      <c r="BK1547" s="232">
        <f>ROUND(I1547*H1547,2)</f>
        <v>0</v>
      </c>
      <c r="BL1547" s="18" t="s">
        <v>279</v>
      </c>
      <c r="BM1547" s="231" t="s">
        <v>1890</v>
      </c>
    </row>
    <row r="1548" s="2" customFormat="1">
      <c r="A1548" s="39"/>
      <c r="B1548" s="40"/>
      <c r="C1548" s="41"/>
      <c r="D1548" s="233" t="s">
        <v>209</v>
      </c>
      <c r="E1548" s="41"/>
      <c r="F1548" s="234" t="s">
        <v>1891</v>
      </c>
      <c r="G1548" s="41"/>
      <c r="H1548" s="41"/>
      <c r="I1548" s="235"/>
      <c r="J1548" s="41"/>
      <c r="K1548" s="41"/>
      <c r="L1548" s="45"/>
      <c r="M1548" s="236"/>
      <c r="N1548" s="237"/>
      <c r="O1548" s="92"/>
      <c r="P1548" s="92"/>
      <c r="Q1548" s="92"/>
      <c r="R1548" s="92"/>
      <c r="S1548" s="92"/>
      <c r="T1548" s="93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T1548" s="18" t="s">
        <v>209</v>
      </c>
      <c r="AU1548" s="18" t="s">
        <v>90</v>
      </c>
    </row>
    <row r="1549" s="2" customFormat="1">
      <c r="A1549" s="39"/>
      <c r="B1549" s="40"/>
      <c r="C1549" s="41"/>
      <c r="D1549" s="251" t="s">
        <v>355</v>
      </c>
      <c r="E1549" s="41"/>
      <c r="F1549" s="252" t="s">
        <v>1892</v>
      </c>
      <c r="G1549" s="41"/>
      <c r="H1549" s="41"/>
      <c r="I1549" s="235"/>
      <c r="J1549" s="41"/>
      <c r="K1549" s="41"/>
      <c r="L1549" s="45"/>
      <c r="M1549" s="236"/>
      <c r="N1549" s="237"/>
      <c r="O1549" s="92"/>
      <c r="P1549" s="92"/>
      <c r="Q1549" s="92"/>
      <c r="R1549" s="92"/>
      <c r="S1549" s="92"/>
      <c r="T1549" s="93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T1549" s="18" t="s">
        <v>355</v>
      </c>
      <c r="AU1549" s="18" t="s">
        <v>90</v>
      </c>
    </row>
    <row r="1550" s="13" customFormat="1">
      <c r="A1550" s="13"/>
      <c r="B1550" s="253"/>
      <c r="C1550" s="254"/>
      <c r="D1550" s="233" t="s">
        <v>357</v>
      </c>
      <c r="E1550" s="255" t="s">
        <v>1</v>
      </c>
      <c r="F1550" s="256" t="s">
        <v>358</v>
      </c>
      <c r="G1550" s="254"/>
      <c r="H1550" s="255" t="s">
        <v>1</v>
      </c>
      <c r="I1550" s="257"/>
      <c r="J1550" s="254"/>
      <c r="K1550" s="254"/>
      <c r="L1550" s="258"/>
      <c r="M1550" s="259"/>
      <c r="N1550" s="260"/>
      <c r="O1550" s="260"/>
      <c r="P1550" s="260"/>
      <c r="Q1550" s="260"/>
      <c r="R1550" s="260"/>
      <c r="S1550" s="260"/>
      <c r="T1550" s="261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62" t="s">
        <v>357</v>
      </c>
      <c r="AU1550" s="262" t="s">
        <v>90</v>
      </c>
      <c r="AV1550" s="13" t="s">
        <v>88</v>
      </c>
      <c r="AW1550" s="13" t="s">
        <v>36</v>
      </c>
      <c r="AX1550" s="13" t="s">
        <v>81</v>
      </c>
      <c r="AY1550" s="262" t="s">
        <v>203</v>
      </c>
    </row>
    <row r="1551" s="13" customFormat="1">
      <c r="A1551" s="13"/>
      <c r="B1551" s="253"/>
      <c r="C1551" s="254"/>
      <c r="D1551" s="233" t="s">
        <v>357</v>
      </c>
      <c r="E1551" s="255" t="s">
        <v>1</v>
      </c>
      <c r="F1551" s="256" t="s">
        <v>1474</v>
      </c>
      <c r="G1551" s="254"/>
      <c r="H1551" s="255" t="s">
        <v>1</v>
      </c>
      <c r="I1551" s="257"/>
      <c r="J1551" s="254"/>
      <c r="K1551" s="254"/>
      <c r="L1551" s="258"/>
      <c r="M1551" s="259"/>
      <c r="N1551" s="260"/>
      <c r="O1551" s="260"/>
      <c r="P1551" s="260"/>
      <c r="Q1551" s="260"/>
      <c r="R1551" s="260"/>
      <c r="S1551" s="260"/>
      <c r="T1551" s="261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2" t="s">
        <v>357</v>
      </c>
      <c r="AU1551" s="262" t="s">
        <v>90</v>
      </c>
      <c r="AV1551" s="13" t="s">
        <v>88</v>
      </c>
      <c r="AW1551" s="13" t="s">
        <v>36</v>
      </c>
      <c r="AX1551" s="13" t="s">
        <v>81</v>
      </c>
      <c r="AY1551" s="262" t="s">
        <v>203</v>
      </c>
    </row>
    <row r="1552" s="14" customFormat="1">
      <c r="A1552" s="14"/>
      <c r="B1552" s="263"/>
      <c r="C1552" s="264"/>
      <c r="D1552" s="233" t="s">
        <v>357</v>
      </c>
      <c r="E1552" s="265" t="s">
        <v>1</v>
      </c>
      <c r="F1552" s="266" t="s">
        <v>1893</v>
      </c>
      <c r="G1552" s="264"/>
      <c r="H1552" s="267">
        <v>78</v>
      </c>
      <c r="I1552" s="268"/>
      <c r="J1552" s="264"/>
      <c r="K1552" s="264"/>
      <c r="L1552" s="269"/>
      <c r="M1552" s="270"/>
      <c r="N1552" s="271"/>
      <c r="O1552" s="271"/>
      <c r="P1552" s="271"/>
      <c r="Q1552" s="271"/>
      <c r="R1552" s="271"/>
      <c r="S1552" s="271"/>
      <c r="T1552" s="27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73" t="s">
        <v>357</v>
      </c>
      <c r="AU1552" s="273" t="s">
        <v>90</v>
      </c>
      <c r="AV1552" s="14" t="s">
        <v>90</v>
      </c>
      <c r="AW1552" s="14" t="s">
        <v>36</v>
      </c>
      <c r="AX1552" s="14" t="s">
        <v>81</v>
      </c>
      <c r="AY1552" s="273" t="s">
        <v>203</v>
      </c>
    </row>
    <row r="1553" s="16" customFormat="1">
      <c r="A1553" s="16"/>
      <c r="B1553" s="285"/>
      <c r="C1553" s="286"/>
      <c r="D1553" s="233" t="s">
        <v>357</v>
      </c>
      <c r="E1553" s="287" t="s">
        <v>1</v>
      </c>
      <c r="F1553" s="288" t="s">
        <v>366</v>
      </c>
      <c r="G1553" s="286"/>
      <c r="H1553" s="289">
        <v>78</v>
      </c>
      <c r="I1553" s="290"/>
      <c r="J1553" s="286"/>
      <c r="K1553" s="286"/>
      <c r="L1553" s="291"/>
      <c r="M1553" s="292"/>
      <c r="N1553" s="293"/>
      <c r="O1553" s="293"/>
      <c r="P1553" s="293"/>
      <c r="Q1553" s="293"/>
      <c r="R1553" s="293"/>
      <c r="S1553" s="293"/>
      <c r="T1553" s="294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T1553" s="295" t="s">
        <v>357</v>
      </c>
      <c r="AU1553" s="295" t="s">
        <v>90</v>
      </c>
      <c r="AV1553" s="16" t="s">
        <v>202</v>
      </c>
      <c r="AW1553" s="16" t="s">
        <v>36</v>
      </c>
      <c r="AX1553" s="16" t="s">
        <v>88</v>
      </c>
      <c r="AY1553" s="295" t="s">
        <v>203</v>
      </c>
    </row>
    <row r="1554" s="2" customFormat="1" ht="24.15" customHeight="1">
      <c r="A1554" s="39"/>
      <c r="B1554" s="40"/>
      <c r="C1554" s="220" t="s">
        <v>1894</v>
      </c>
      <c r="D1554" s="220" t="s">
        <v>204</v>
      </c>
      <c r="E1554" s="221" t="s">
        <v>1895</v>
      </c>
      <c r="F1554" s="222" t="s">
        <v>1896</v>
      </c>
      <c r="G1554" s="223" t="s">
        <v>415</v>
      </c>
      <c r="H1554" s="224">
        <v>78</v>
      </c>
      <c r="I1554" s="225"/>
      <c r="J1554" s="226">
        <f>ROUND(I1554*H1554,2)</f>
        <v>0</v>
      </c>
      <c r="K1554" s="222" t="s">
        <v>352</v>
      </c>
      <c r="L1554" s="45"/>
      <c r="M1554" s="227" t="s">
        <v>1</v>
      </c>
      <c r="N1554" s="228" t="s">
        <v>46</v>
      </c>
      <c r="O1554" s="92"/>
      <c r="P1554" s="229">
        <f>O1554*H1554</f>
        <v>0</v>
      </c>
      <c r="Q1554" s="229">
        <v>0.00016000000000000001</v>
      </c>
      <c r="R1554" s="229">
        <f>Q1554*H1554</f>
        <v>0.012480000000000002</v>
      </c>
      <c r="S1554" s="229">
        <v>0</v>
      </c>
      <c r="T1554" s="230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31" t="s">
        <v>279</v>
      </c>
      <c r="AT1554" s="231" t="s">
        <v>204</v>
      </c>
      <c r="AU1554" s="231" t="s">
        <v>90</v>
      </c>
      <c r="AY1554" s="18" t="s">
        <v>203</v>
      </c>
      <c r="BE1554" s="232">
        <f>IF(N1554="základní",J1554,0)</f>
        <v>0</v>
      </c>
      <c r="BF1554" s="232">
        <f>IF(N1554="snížená",J1554,0)</f>
        <v>0</v>
      </c>
      <c r="BG1554" s="232">
        <f>IF(N1554="zákl. přenesená",J1554,0)</f>
        <v>0</v>
      </c>
      <c r="BH1554" s="232">
        <f>IF(N1554="sníž. přenesená",J1554,0)</f>
        <v>0</v>
      </c>
      <c r="BI1554" s="232">
        <f>IF(N1554="nulová",J1554,0)</f>
        <v>0</v>
      </c>
      <c r="BJ1554" s="18" t="s">
        <v>88</v>
      </c>
      <c r="BK1554" s="232">
        <f>ROUND(I1554*H1554,2)</f>
        <v>0</v>
      </c>
      <c r="BL1554" s="18" t="s">
        <v>279</v>
      </c>
      <c r="BM1554" s="231" t="s">
        <v>1897</v>
      </c>
    </row>
    <row r="1555" s="2" customFormat="1">
      <c r="A1555" s="39"/>
      <c r="B1555" s="40"/>
      <c r="C1555" s="41"/>
      <c r="D1555" s="233" t="s">
        <v>209</v>
      </c>
      <c r="E1555" s="41"/>
      <c r="F1555" s="234" t="s">
        <v>1898</v>
      </c>
      <c r="G1555" s="41"/>
      <c r="H1555" s="41"/>
      <c r="I1555" s="235"/>
      <c r="J1555" s="41"/>
      <c r="K1555" s="41"/>
      <c r="L1555" s="45"/>
      <c r="M1555" s="236"/>
      <c r="N1555" s="237"/>
      <c r="O1555" s="92"/>
      <c r="P1555" s="92"/>
      <c r="Q1555" s="92"/>
      <c r="R1555" s="92"/>
      <c r="S1555" s="92"/>
      <c r="T1555" s="93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T1555" s="18" t="s">
        <v>209</v>
      </c>
      <c r="AU1555" s="18" t="s">
        <v>90</v>
      </c>
    </row>
    <row r="1556" s="2" customFormat="1">
      <c r="A1556" s="39"/>
      <c r="B1556" s="40"/>
      <c r="C1556" s="41"/>
      <c r="D1556" s="251" t="s">
        <v>355</v>
      </c>
      <c r="E1556" s="41"/>
      <c r="F1556" s="252" t="s">
        <v>1899</v>
      </c>
      <c r="G1556" s="41"/>
      <c r="H1556" s="41"/>
      <c r="I1556" s="235"/>
      <c r="J1556" s="41"/>
      <c r="K1556" s="41"/>
      <c r="L1556" s="45"/>
      <c r="M1556" s="236"/>
      <c r="N1556" s="237"/>
      <c r="O1556" s="92"/>
      <c r="P1556" s="92"/>
      <c r="Q1556" s="92"/>
      <c r="R1556" s="92"/>
      <c r="S1556" s="92"/>
      <c r="T1556" s="93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T1556" s="18" t="s">
        <v>355</v>
      </c>
      <c r="AU1556" s="18" t="s">
        <v>90</v>
      </c>
    </row>
    <row r="1557" s="2" customFormat="1" ht="24.15" customHeight="1">
      <c r="A1557" s="39"/>
      <c r="B1557" s="40"/>
      <c r="C1557" s="220" t="s">
        <v>1900</v>
      </c>
      <c r="D1557" s="220" t="s">
        <v>204</v>
      </c>
      <c r="E1557" s="221" t="s">
        <v>1901</v>
      </c>
      <c r="F1557" s="222" t="s">
        <v>1902</v>
      </c>
      <c r="G1557" s="223" t="s">
        <v>493</v>
      </c>
      <c r="H1557" s="224">
        <v>5.9409999999999998</v>
      </c>
      <c r="I1557" s="225"/>
      <c r="J1557" s="226">
        <f>ROUND(I1557*H1557,2)</f>
        <v>0</v>
      </c>
      <c r="K1557" s="222" t="s">
        <v>352</v>
      </c>
      <c r="L1557" s="45"/>
      <c r="M1557" s="227" t="s">
        <v>1</v>
      </c>
      <c r="N1557" s="228" t="s">
        <v>46</v>
      </c>
      <c r="O1557" s="92"/>
      <c r="P1557" s="229">
        <f>O1557*H1557</f>
        <v>0</v>
      </c>
      <c r="Q1557" s="229">
        <v>0</v>
      </c>
      <c r="R1557" s="229">
        <f>Q1557*H1557</f>
        <v>0</v>
      </c>
      <c r="S1557" s="229">
        <v>0</v>
      </c>
      <c r="T1557" s="230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31" t="s">
        <v>279</v>
      </c>
      <c r="AT1557" s="231" t="s">
        <v>204</v>
      </c>
      <c r="AU1557" s="231" t="s">
        <v>90</v>
      </c>
      <c r="AY1557" s="18" t="s">
        <v>203</v>
      </c>
      <c r="BE1557" s="232">
        <f>IF(N1557="základní",J1557,0)</f>
        <v>0</v>
      </c>
      <c r="BF1557" s="232">
        <f>IF(N1557="snížená",J1557,0)</f>
        <v>0</v>
      </c>
      <c r="BG1557" s="232">
        <f>IF(N1557="zákl. přenesená",J1557,0)</f>
        <v>0</v>
      </c>
      <c r="BH1557" s="232">
        <f>IF(N1557="sníž. přenesená",J1557,0)</f>
        <v>0</v>
      </c>
      <c r="BI1557" s="232">
        <f>IF(N1557="nulová",J1557,0)</f>
        <v>0</v>
      </c>
      <c r="BJ1557" s="18" t="s">
        <v>88</v>
      </c>
      <c r="BK1557" s="232">
        <f>ROUND(I1557*H1557,2)</f>
        <v>0</v>
      </c>
      <c r="BL1557" s="18" t="s">
        <v>279</v>
      </c>
      <c r="BM1557" s="231" t="s">
        <v>1903</v>
      </c>
    </row>
    <row r="1558" s="2" customFormat="1">
      <c r="A1558" s="39"/>
      <c r="B1558" s="40"/>
      <c r="C1558" s="41"/>
      <c r="D1558" s="233" t="s">
        <v>209</v>
      </c>
      <c r="E1558" s="41"/>
      <c r="F1558" s="234" t="s">
        <v>1904</v>
      </c>
      <c r="G1558" s="41"/>
      <c r="H1558" s="41"/>
      <c r="I1558" s="235"/>
      <c r="J1558" s="41"/>
      <c r="K1558" s="41"/>
      <c r="L1558" s="45"/>
      <c r="M1558" s="236"/>
      <c r="N1558" s="237"/>
      <c r="O1558" s="92"/>
      <c r="P1558" s="92"/>
      <c r="Q1558" s="92"/>
      <c r="R1558" s="92"/>
      <c r="S1558" s="92"/>
      <c r="T1558" s="9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T1558" s="18" t="s">
        <v>209</v>
      </c>
      <c r="AU1558" s="18" t="s">
        <v>90</v>
      </c>
    </row>
    <row r="1559" s="2" customFormat="1">
      <c r="A1559" s="39"/>
      <c r="B1559" s="40"/>
      <c r="C1559" s="41"/>
      <c r="D1559" s="251" t="s">
        <v>355</v>
      </c>
      <c r="E1559" s="41"/>
      <c r="F1559" s="252" t="s">
        <v>1905</v>
      </c>
      <c r="G1559" s="41"/>
      <c r="H1559" s="41"/>
      <c r="I1559" s="235"/>
      <c r="J1559" s="41"/>
      <c r="K1559" s="41"/>
      <c r="L1559" s="45"/>
      <c r="M1559" s="236"/>
      <c r="N1559" s="237"/>
      <c r="O1559" s="92"/>
      <c r="P1559" s="92"/>
      <c r="Q1559" s="92"/>
      <c r="R1559" s="92"/>
      <c r="S1559" s="92"/>
      <c r="T1559" s="93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T1559" s="18" t="s">
        <v>355</v>
      </c>
      <c r="AU1559" s="18" t="s">
        <v>90</v>
      </c>
    </row>
    <row r="1560" s="11" customFormat="1" ht="22.8" customHeight="1">
      <c r="A1560" s="11"/>
      <c r="B1560" s="206"/>
      <c r="C1560" s="207"/>
      <c r="D1560" s="208" t="s">
        <v>80</v>
      </c>
      <c r="E1560" s="249" t="s">
        <v>1906</v>
      </c>
      <c r="F1560" s="249" t="s">
        <v>1907</v>
      </c>
      <c r="G1560" s="207"/>
      <c r="H1560" s="207"/>
      <c r="I1560" s="210"/>
      <c r="J1560" s="250">
        <f>BK1560</f>
        <v>0</v>
      </c>
      <c r="K1560" s="207"/>
      <c r="L1560" s="212"/>
      <c r="M1560" s="213"/>
      <c r="N1560" s="214"/>
      <c r="O1560" s="214"/>
      <c r="P1560" s="215">
        <f>SUM(P1561:P1652)</f>
        <v>0</v>
      </c>
      <c r="Q1560" s="214"/>
      <c r="R1560" s="215">
        <f>SUM(R1561:R1652)</f>
        <v>4.4442116000000009</v>
      </c>
      <c r="S1560" s="214"/>
      <c r="T1560" s="216">
        <f>SUM(T1561:T1652)</f>
        <v>0</v>
      </c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R1560" s="217" t="s">
        <v>90</v>
      </c>
      <c r="AT1560" s="218" t="s">
        <v>80</v>
      </c>
      <c r="AU1560" s="218" t="s">
        <v>88</v>
      </c>
      <c r="AY1560" s="217" t="s">
        <v>203</v>
      </c>
      <c r="BK1560" s="219">
        <f>SUM(BK1561:BK1652)</f>
        <v>0</v>
      </c>
    </row>
    <row r="1561" s="2" customFormat="1" ht="24.15" customHeight="1">
      <c r="A1561" s="39"/>
      <c r="B1561" s="40"/>
      <c r="C1561" s="220" t="s">
        <v>1908</v>
      </c>
      <c r="D1561" s="220" t="s">
        <v>204</v>
      </c>
      <c r="E1561" s="221" t="s">
        <v>1909</v>
      </c>
      <c r="F1561" s="222" t="s">
        <v>1910</v>
      </c>
      <c r="G1561" s="223" t="s">
        <v>290</v>
      </c>
      <c r="H1561" s="224">
        <v>327.91000000000003</v>
      </c>
      <c r="I1561" s="225"/>
      <c r="J1561" s="226">
        <f>ROUND(I1561*H1561,2)</f>
        <v>0</v>
      </c>
      <c r="K1561" s="222" t="s">
        <v>352</v>
      </c>
      <c r="L1561" s="45"/>
      <c r="M1561" s="227" t="s">
        <v>1</v>
      </c>
      <c r="N1561" s="228" t="s">
        <v>46</v>
      </c>
      <c r="O1561" s="92"/>
      <c r="P1561" s="229">
        <f>O1561*H1561</f>
        <v>0</v>
      </c>
      <c r="Q1561" s="229">
        <v>0</v>
      </c>
      <c r="R1561" s="229">
        <f>Q1561*H1561</f>
        <v>0</v>
      </c>
      <c r="S1561" s="229">
        <v>0</v>
      </c>
      <c r="T1561" s="230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31" t="s">
        <v>279</v>
      </c>
      <c r="AT1561" s="231" t="s">
        <v>204</v>
      </c>
      <c r="AU1561" s="231" t="s">
        <v>90</v>
      </c>
      <c r="AY1561" s="18" t="s">
        <v>203</v>
      </c>
      <c r="BE1561" s="232">
        <f>IF(N1561="základní",J1561,0)</f>
        <v>0</v>
      </c>
      <c r="BF1561" s="232">
        <f>IF(N1561="snížená",J1561,0)</f>
        <v>0</v>
      </c>
      <c r="BG1561" s="232">
        <f>IF(N1561="zákl. přenesená",J1561,0)</f>
        <v>0</v>
      </c>
      <c r="BH1561" s="232">
        <f>IF(N1561="sníž. přenesená",J1561,0)</f>
        <v>0</v>
      </c>
      <c r="BI1561" s="232">
        <f>IF(N1561="nulová",J1561,0)</f>
        <v>0</v>
      </c>
      <c r="BJ1561" s="18" t="s">
        <v>88</v>
      </c>
      <c r="BK1561" s="232">
        <f>ROUND(I1561*H1561,2)</f>
        <v>0</v>
      </c>
      <c r="BL1561" s="18" t="s">
        <v>279</v>
      </c>
      <c r="BM1561" s="231" t="s">
        <v>1911</v>
      </c>
    </row>
    <row r="1562" s="2" customFormat="1">
      <c r="A1562" s="39"/>
      <c r="B1562" s="40"/>
      <c r="C1562" s="41"/>
      <c r="D1562" s="233" t="s">
        <v>209</v>
      </c>
      <c r="E1562" s="41"/>
      <c r="F1562" s="234" t="s">
        <v>1912</v>
      </c>
      <c r="G1562" s="41"/>
      <c r="H1562" s="41"/>
      <c r="I1562" s="235"/>
      <c r="J1562" s="41"/>
      <c r="K1562" s="41"/>
      <c r="L1562" s="45"/>
      <c r="M1562" s="236"/>
      <c r="N1562" s="237"/>
      <c r="O1562" s="92"/>
      <c r="P1562" s="92"/>
      <c r="Q1562" s="92"/>
      <c r="R1562" s="92"/>
      <c r="S1562" s="92"/>
      <c r="T1562" s="93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T1562" s="18" t="s">
        <v>209</v>
      </c>
      <c r="AU1562" s="18" t="s">
        <v>90</v>
      </c>
    </row>
    <row r="1563" s="2" customFormat="1">
      <c r="A1563" s="39"/>
      <c r="B1563" s="40"/>
      <c r="C1563" s="41"/>
      <c r="D1563" s="251" t="s">
        <v>355</v>
      </c>
      <c r="E1563" s="41"/>
      <c r="F1563" s="252" t="s">
        <v>1913</v>
      </c>
      <c r="G1563" s="41"/>
      <c r="H1563" s="41"/>
      <c r="I1563" s="235"/>
      <c r="J1563" s="41"/>
      <c r="K1563" s="41"/>
      <c r="L1563" s="45"/>
      <c r="M1563" s="236"/>
      <c r="N1563" s="237"/>
      <c r="O1563" s="92"/>
      <c r="P1563" s="92"/>
      <c r="Q1563" s="92"/>
      <c r="R1563" s="92"/>
      <c r="S1563" s="92"/>
      <c r="T1563" s="93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T1563" s="18" t="s">
        <v>355</v>
      </c>
      <c r="AU1563" s="18" t="s">
        <v>90</v>
      </c>
    </row>
    <row r="1564" s="14" customFormat="1">
      <c r="A1564" s="14"/>
      <c r="B1564" s="263"/>
      <c r="C1564" s="264"/>
      <c r="D1564" s="233" t="s">
        <v>357</v>
      </c>
      <c r="E1564" s="265" t="s">
        <v>1</v>
      </c>
      <c r="F1564" s="266" t="s">
        <v>1914</v>
      </c>
      <c r="G1564" s="264"/>
      <c r="H1564" s="267">
        <v>327.91000000000003</v>
      </c>
      <c r="I1564" s="268"/>
      <c r="J1564" s="264"/>
      <c r="K1564" s="264"/>
      <c r="L1564" s="269"/>
      <c r="M1564" s="270"/>
      <c r="N1564" s="271"/>
      <c r="O1564" s="271"/>
      <c r="P1564" s="271"/>
      <c r="Q1564" s="271"/>
      <c r="R1564" s="271"/>
      <c r="S1564" s="271"/>
      <c r="T1564" s="27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73" t="s">
        <v>357</v>
      </c>
      <c r="AU1564" s="273" t="s">
        <v>90</v>
      </c>
      <c r="AV1564" s="14" t="s">
        <v>90</v>
      </c>
      <c r="AW1564" s="14" t="s">
        <v>36</v>
      </c>
      <c r="AX1564" s="14" t="s">
        <v>81</v>
      </c>
      <c r="AY1564" s="273" t="s">
        <v>203</v>
      </c>
    </row>
    <row r="1565" s="16" customFormat="1">
      <c r="A1565" s="16"/>
      <c r="B1565" s="285"/>
      <c r="C1565" s="286"/>
      <c r="D1565" s="233" t="s">
        <v>357</v>
      </c>
      <c r="E1565" s="287" t="s">
        <v>1</v>
      </c>
      <c r="F1565" s="288" t="s">
        <v>366</v>
      </c>
      <c r="G1565" s="286"/>
      <c r="H1565" s="289">
        <v>327.91000000000003</v>
      </c>
      <c r="I1565" s="290"/>
      <c r="J1565" s="286"/>
      <c r="K1565" s="286"/>
      <c r="L1565" s="291"/>
      <c r="M1565" s="292"/>
      <c r="N1565" s="293"/>
      <c r="O1565" s="293"/>
      <c r="P1565" s="293"/>
      <c r="Q1565" s="293"/>
      <c r="R1565" s="293"/>
      <c r="S1565" s="293"/>
      <c r="T1565" s="294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95" t="s">
        <v>357</v>
      </c>
      <c r="AU1565" s="295" t="s">
        <v>90</v>
      </c>
      <c r="AV1565" s="16" t="s">
        <v>202</v>
      </c>
      <c r="AW1565" s="16" t="s">
        <v>36</v>
      </c>
      <c r="AX1565" s="16" t="s">
        <v>88</v>
      </c>
      <c r="AY1565" s="295" t="s">
        <v>203</v>
      </c>
    </row>
    <row r="1566" s="2" customFormat="1" ht="24.15" customHeight="1">
      <c r="A1566" s="39"/>
      <c r="B1566" s="40"/>
      <c r="C1566" s="220" t="s">
        <v>1915</v>
      </c>
      <c r="D1566" s="220" t="s">
        <v>204</v>
      </c>
      <c r="E1566" s="221" t="s">
        <v>1916</v>
      </c>
      <c r="F1566" s="222" t="s">
        <v>1917</v>
      </c>
      <c r="G1566" s="223" t="s">
        <v>290</v>
      </c>
      <c r="H1566" s="224">
        <v>63.240000000000002</v>
      </c>
      <c r="I1566" s="225"/>
      <c r="J1566" s="226">
        <f>ROUND(I1566*H1566,2)</f>
        <v>0</v>
      </c>
      <c r="K1566" s="222" t="s">
        <v>352</v>
      </c>
      <c r="L1566" s="45"/>
      <c r="M1566" s="227" t="s">
        <v>1</v>
      </c>
      <c r="N1566" s="228" t="s">
        <v>46</v>
      </c>
      <c r="O1566" s="92"/>
      <c r="P1566" s="229">
        <f>O1566*H1566</f>
        <v>0</v>
      </c>
      <c r="Q1566" s="229">
        <v>0</v>
      </c>
      <c r="R1566" s="229">
        <f>Q1566*H1566</f>
        <v>0</v>
      </c>
      <c r="S1566" s="229">
        <v>0</v>
      </c>
      <c r="T1566" s="230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31" t="s">
        <v>279</v>
      </c>
      <c r="AT1566" s="231" t="s">
        <v>204</v>
      </c>
      <c r="AU1566" s="231" t="s">
        <v>90</v>
      </c>
      <c r="AY1566" s="18" t="s">
        <v>203</v>
      </c>
      <c r="BE1566" s="232">
        <f>IF(N1566="základní",J1566,0)</f>
        <v>0</v>
      </c>
      <c r="BF1566" s="232">
        <f>IF(N1566="snížená",J1566,0)</f>
        <v>0</v>
      </c>
      <c r="BG1566" s="232">
        <f>IF(N1566="zákl. přenesená",J1566,0)</f>
        <v>0</v>
      </c>
      <c r="BH1566" s="232">
        <f>IF(N1566="sníž. přenesená",J1566,0)</f>
        <v>0</v>
      </c>
      <c r="BI1566" s="232">
        <f>IF(N1566="nulová",J1566,0)</f>
        <v>0</v>
      </c>
      <c r="BJ1566" s="18" t="s">
        <v>88</v>
      </c>
      <c r="BK1566" s="232">
        <f>ROUND(I1566*H1566,2)</f>
        <v>0</v>
      </c>
      <c r="BL1566" s="18" t="s">
        <v>279</v>
      </c>
      <c r="BM1566" s="231" t="s">
        <v>1918</v>
      </c>
    </row>
    <row r="1567" s="2" customFormat="1">
      <c r="A1567" s="39"/>
      <c r="B1567" s="40"/>
      <c r="C1567" s="41"/>
      <c r="D1567" s="233" t="s">
        <v>209</v>
      </c>
      <c r="E1567" s="41"/>
      <c r="F1567" s="234" t="s">
        <v>1919</v>
      </c>
      <c r="G1567" s="41"/>
      <c r="H1567" s="41"/>
      <c r="I1567" s="235"/>
      <c r="J1567" s="41"/>
      <c r="K1567" s="41"/>
      <c r="L1567" s="45"/>
      <c r="M1567" s="236"/>
      <c r="N1567" s="237"/>
      <c r="O1567" s="92"/>
      <c r="P1567" s="92"/>
      <c r="Q1567" s="92"/>
      <c r="R1567" s="92"/>
      <c r="S1567" s="92"/>
      <c r="T1567" s="93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T1567" s="18" t="s">
        <v>209</v>
      </c>
      <c r="AU1567" s="18" t="s">
        <v>90</v>
      </c>
    </row>
    <row r="1568" s="2" customFormat="1">
      <c r="A1568" s="39"/>
      <c r="B1568" s="40"/>
      <c r="C1568" s="41"/>
      <c r="D1568" s="251" t="s">
        <v>355</v>
      </c>
      <c r="E1568" s="41"/>
      <c r="F1568" s="252" t="s">
        <v>1920</v>
      </c>
      <c r="G1568" s="41"/>
      <c r="H1568" s="41"/>
      <c r="I1568" s="235"/>
      <c r="J1568" s="41"/>
      <c r="K1568" s="41"/>
      <c r="L1568" s="45"/>
      <c r="M1568" s="236"/>
      <c r="N1568" s="237"/>
      <c r="O1568" s="92"/>
      <c r="P1568" s="92"/>
      <c r="Q1568" s="92"/>
      <c r="R1568" s="92"/>
      <c r="S1568" s="92"/>
      <c r="T1568" s="93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T1568" s="18" t="s">
        <v>355</v>
      </c>
      <c r="AU1568" s="18" t="s">
        <v>90</v>
      </c>
    </row>
    <row r="1569" s="14" customFormat="1">
      <c r="A1569" s="14"/>
      <c r="B1569" s="263"/>
      <c r="C1569" s="264"/>
      <c r="D1569" s="233" t="s">
        <v>357</v>
      </c>
      <c r="E1569" s="265" t="s">
        <v>1</v>
      </c>
      <c r="F1569" s="266" t="s">
        <v>1921</v>
      </c>
      <c r="G1569" s="264"/>
      <c r="H1569" s="267">
        <v>63.240000000000002</v>
      </c>
      <c r="I1569" s="268"/>
      <c r="J1569" s="264"/>
      <c r="K1569" s="264"/>
      <c r="L1569" s="269"/>
      <c r="M1569" s="270"/>
      <c r="N1569" s="271"/>
      <c r="O1569" s="271"/>
      <c r="P1569" s="271"/>
      <c r="Q1569" s="271"/>
      <c r="R1569" s="271"/>
      <c r="S1569" s="271"/>
      <c r="T1569" s="27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73" t="s">
        <v>357</v>
      </c>
      <c r="AU1569" s="273" t="s">
        <v>90</v>
      </c>
      <c r="AV1569" s="14" t="s">
        <v>90</v>
      </c>
      <c r="AW1569" s="14" t="s">
        <v>36</v>
      </c>
      <c r="AX1569" s="14" t="s">
        <v>81</v>
      </c>
      <c r="AY1569" s="273" t="s">
        <v>203</v>
      </c>
    </row>
    <row r="1570" s="16" customFormat="1">
      <c r="A1570" s="16"/>
      <c r="B1570" s="285"/>
      <c r="C1570" s="286"/>
      <c r="D1570" s="233" t="s">
        <v>357</v>
      </c>
      <c r="E1570" s="287" t="s">
        <v>1</v>
      </c>
      <c r="F1570" s="288" t="s">
        <v>366</v>
      </c>
      <c r="G1570" s="286"/>
      <c r="H1570" s="289">
        <v>63.240000000000002</v>
      </c>
      <c r="I1570" s="290"/>
      <c r="J1570" s="286"/>
      <c r="K1570" s="286"/>
      <c r="L1570" s="291"/>
      <c r="M1570" s="292"/>
      <c r="N1570" s="293"/>
      <c r="O1570" s="293"/>
      <c r="P1570" s="293"/>
      <c r="Q1570" s="293"/>
      <c r="R1570" s="293"/>
      <c r="S1570" s="293"/>
      <c r="T1570" s="294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T1570" s="295" t="s">
        <v>357</v>
      </c>
      <c r="AU1570" s="295" t="s">
        <v>90</v>
      </c>
      <c r="AV1570" s="16" t="s">
        <v>202</v>
      </c>
      <c r="AW1570" s="16" t="s">
        <v>36</v>
      </c>
      <c r="AX1570" s="16" t="s">
        <v>88</v>
      </c>
      <c r="AY1570" s="295" t="s">
        <v>203</v>
      </c>
    </row>
    <row r="1571" s="2" customFormat="1" ht="16.5" customHeight="1">
      <c r="A1571" s="39"/>
      <c r="B1571" s="40"/>
      <c r="C1571" s="296" t="s">
        <v>1922</v>
      </c>
      <c r="D1571" s="296" t="s">
        <v>553</v>
      </c>
      <c r="E1571" s="297" t="s">
        <v>1847</v>
      </c>
      <c r="F1571" s="298" t="s">
        <v>1848</v>
      </c>
      <c r="G1571" s="299" t="s">
        <v>493</v>
      </c>
      <c r="H1571" s="300">
        <v>0.12</v>
      </c>
      <c r="I1571" s="301"/>
      <c r="J1571" s="302">
        <f>ROUND(I1571*H1571,2)</f>
        <v>0</v>
      </c>
      <c r="K1571" s="298" t="s">
        <v>352</v>
      </c>
      <c r="L1571" s="303"/>
      <c r="M1571" s="304" t="s">
        <v>1</v>
      </c>
      <c r="N1571" s="305" t="s">
        <v>46</v>
      </c>
      <c r="O1571" s="92"/>
      <c r="P1571" s="229">
        <f>O1571*H1571</f>
        <v>0</v>
      </c>
      <c r="Q1571" s="229">
        <v>1</v>
      </c>
      <c r="R1571" s="229">
        <f>Q1571*H1571</f>
        <v>0.12</v>
      </c>
      <c r="S1571" s="229">
        <v>0</v>
      </c>
      <c r="T1571" s="230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31" t="s">
        <v>581</v>
      </c>
      <c r="AT1571" s="231" t="s">
        <v>553</v>
      </c>
      <c r="AU1571" s="231" t="s">
        <v>90</v>
      </c>
      <c r="AY1571" s="18" t="s">
        <v>203</v>
      </c>
      <c r="BE1571" s="232">
        <f>IF(N1571="základní",J1571,0)</f>
        <v>0</v>
      </c>
      <c r="BF1571" s="232">
        <f>IF(N1571="snížená",J1571,0)</f>
        <v>0</v>
      </c>
      <c r="BG1571" s="232">
        <f>IF(N1571="zákl. přenesená",J1571,0)</f>
        <v>0</v>
      </c>
      <c r="BH1571" s="232">
        <f>IF(N1571="sníž. přenesená",J1571,0)</f>
        <v>0</v>
      </c>
      <c r="BI1571" s="232">
        <f>IF(N1571="nulová",J1571,0)</f>
        <v>0</v>
      </c>
      <c r="BJ1571" s="18" t="s">
        <v>88</v>
      </c>
      <c r="BK1571" s="232">
        <f>ROUND(I1571*H1571,2)</f>
        <v>0</v>
      </c>
      <c r="BL1571" s="18" t="s">
        <v>279</v>
      </c>
      <c r="BM1571" s="231" t="s">
        <v>1923</v>
      </c>
    </row>
    <row r="1572" s="2" customFormat="1">
      <c r="A1572" s="39"/>
      <c r="B1572" s="40"/>
      <c r="C1572" s="41"/>
      <c r="D1572" s="233" t="s">
        <v>209</v>
      </c>
      <c r="E1572" s="41"/>
      <c r="F1572" s="234" t="s">
        <v>1848</v>
      </c>
      <c r="G1572" s="41"/>
      <c r="H1572" s="41"/>
      <c r="I1572" s="235"/>
      <c r="J1572" s="41"/>
      <c r="K1572" s="41"/>
      <c r="L1572" s="45"/>
      <c r="M1572" s="236"/>
      <c r="N1572" s="237"/>
      <c r="O1572" s="92"/>
      <c r="P1572" s="92"/>
      <c r="Q1572" s="92"/>
      <c r="R1572" s="92"/>
      <c r="S1572" s="92"/>
      <c r="T1572" s="93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T1572" s="18" t="s">
        <v>209</v>
      </c>
      <c r="AU1572" s="18" t="s">
        <v>90</v>
      </c>
    </row>
    <row r="1573" s="14" customFormat="1">
      <c r="A1573" s="14"/>
      <c r="B1573" s="263"/>
      <c r="C1573" s="264"/>
      <c r="D1573" s="233" t="s">
        <v>357</v>
      </c>
      <c r="E1573" s="265" t="s">
        <v>1</v>
      </c>
      <c r="F1573" s="266" t="s">
        <v>1924</v>
      </c>
      <c r="G1573" s="264"/>
      <c r="H1573" s="267">
        <v>0.098000000000000004</v>
      </c>
      <c r="I1573" s="268"/>
      <c r="J1573" s="264"/>
      <c r="K1573" s="264"/>
      <c r="L1573" s="269"/>
      <c r="M1573" s="270"/>
      <c r="N1573" s="271"/>
      <c r="O1573" s="271"/>
      <c r="P1573" s="271"/>
      <c r="Q1573" s="271"/>
      <c r="R1573" s="271"/>
      <c r="S1573" s="271"/>
      <c r="T1573" s="27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73" t="s">
        <v>357</v>
      </c>
      <c r="AU1573" s="273" t="s">
        <v>90</v>
      </c>
      <c r="AV1573" s="14" t="s">
        <v>90</v>
      </c>
      <c r="AW1573" s="14" t="s">
        <v>36</v>
      </c>
      <c r="AX1573" s="14" t="s">
        <v>81</v>
      </c>
      <c r="AY1573" s="273" t="s">
        <v>203</v>
      </c>
    </row>
    <row r="1574" s="14" customFormat="1">
      <c r="A1574" s="14"/>
      <c r="B1574" s="263"/>
      <c r="C1574" s="264"/>
      <c r="D1574" s="233" t="s">
        <v>357</v>
      </c>
      <c r="E1574" s="265" t="s">
        <v>1</v>
      </c>
      <c r="F1574" s="266" t="s">
        <v>1925</v>
      </c>
      <c r="G1574" s="264"/>
      <c r="H1574" s="267">
        <v>0.021999999999999999</v>
      </c>
      <c r="I1574" s="268"/>
      <c r="J1574" s="264"/>
      <c r="K1574" s="264"/>
      <c r="L1574" s="269"/>
      <c r="M1574" s="270"/>
      <c r="N1574" s="271"/>
      <c r="O1574" s="271"/>
      <c r="P1574" s="271"/>
      <c r="Q1574" s="271"/>
      <c r="R1574" s="271"/>
      <c r="S1574" s="271"/>
      <c r="T1574" s="27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73" t="s">
        <v>357</v>
      </c>
      <c r="AU1574" s="273" t="s">
        <v>90</v>
      </c>
      <c r="AV1574" s="14" t="s">
        <v>90</v>
      </c>
      <c r="AW1574" s="14" t="s">
        <v>36</v>
      </c>
      <c r="AX1574" s="14" t="s">
        <v>81</v>
      </c>
      <c r="AY1574" s="273" t="s">
        <v>203</v>
      </c>
    </row>
    <row r="1575" s="16" customFormat="1">
      <c r="A1575" s="16"/>
      <c r="B1575" s="285"/>
      <c r="C1575" s="286"/>
      <c r="D1575" s="233" t="s">
        <v>357</v>
      </c>
      <c r="E1575" s="287" t="s">
        <v>1</v>
      </c>
      <c r="F1575" s="288" t="s">
        <v>366</v>
      </c>
      <c r="G1575" s="286"/>
      <c r="H1575" s="289">
        <v>0.12</v>
      </c>
      <c r="I1575" s="290"/>
      <c r="J1575" s="286"/>
      <c r="K1575" s="286"/>
      <c r="L1575" s="291"/>
      <c r="M1575" s="292"/>
      <c r="N1575" s="293"/>
      <c r="O1575" s="293"/>
      <c r="P1575" s="293"/>
      <c r="Q1575" s="293"/>
      <c r="R1575" s="293"/>
      <c r="S1575" s="293"/>
      <c r="T1575" s="294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T1575" s="295" t="s">
        <v>357</v>
      </c>
      <c r="AU1575" s="295" t="s">
        <v>90</v>
      </c>
      <c r="AV1575" s="16" t="s">
        <v>202</v>
      </c>
      <c r="AW1575" s="16" t="s">
        <v>36</v>
      </c>
      <c r="AX1575" s="16" t="s">
        <v>88</v>
      </c>
      <c r="AY1575" s="295" t="s">
        <v>203</v>
      </c>
    </row>
    <row r="1576" s="2" customFormat="1" ht="24.15" customHeight="1">
      <c r="A1576" s="39"/>
      <c r="B1576" s="40"/>
      <c r="C1576" s="220" t="s">
        <v>1926</v>
      </c>
      <c r="D1576" s="220" t="s">
        <v>204</v>
      </c>
      <c r="E1576" s="221" t="s">
        <v>1927</v>
      </c>
      <c r="F1576" s="222" t="s">
        <v>1928</v>
      </c>
      <c r="G1576" s="223" t="s">
        <v>290</v>
      </c>
      <c r="H1576" s="224">
        <v>327.91000000000003</v>
      </c>
      <c r="I1576" s="225"/>
      <c r="J1576" s="226">
        <f>ROUND(I1576*H1576,2)</f>
        <v>0</v>
      </c>
      <c r="K1576" s="222" t="s">
        <v>352</v>
      </c>
      <c r="L1576" s="45"/>
      <c r="M1576" s="227" t="s">
        <v>1</v>
      </c>
      <c r="N1576" s="228" t="s">
        <v>46</v>
      </c>
      <c r="O1576" s="92"/>
      <c r="P1576" s="229">
        <f>O1576*H1576</f>
        <v>0</v>
      </c>
      <c r="Q1576" s="229">
        <v>0.00088000000000000003</v>
      </c>
      <c r="R1576" s="229">
        <f>Q1576*H1576</f>
        <v>0.28856080000000001</v>
      </c>
      <c r="S1576" s="229">
        <v>0</v>
      </c>
      <c r="T1576" s="230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1" t="s">
        <v>279</v>
      </c>
      <c r="AT1576" s="231" t="s">
        <v>204</v>
      </c>
      <c r="AU1576" s="231" t="s">
        <v>90</v>
      </c>
      <c r="AY1576" s="18" t="s">
        <v>203</v>
      </c>
      <c r="BE1576" s="232">
        <f>IF(N1576="základní",J1576,0)</f>
        <v>0</v>
      </c>
      <c r="BF1576" s="232">
        <f>IF(N1576="snížená",J1576,0)</f>
        <v>0</v>
      </c>
      <c r="BG1576" s="232">
        <f>IF(N1576="zákl. přenesená",J1576,0)</f>
        <v>0</v>
      </c>
      <c r="BH1576" s="232">
        <f>IF(N1576="sníž. přenesená",J1576,0)</f>
        <v>0</v>
      </c>
      <c r="BI1576" s="232">
        <f>IF(N1576="nulová",J1576,0)</f>
        <v>0</v>
      </c>
      <c r="BJ1576" s="18" t="s">
        <v>88</v>
      </c>
      <c r="BK1576" s="232">
        <f>ROUND(I1576*H1576,2)</f>
        <v>0</v>
      </c>
      <c r="BL1576" s="18" t="s">
        <v>279</v>
      </c>
      <c r="BM1576" s="231" t="s">
        <v>1929</v>
      </c>
    </row>
    <row r="1577" s="2" customFormat="1">
      <c r="A1577" s="39"/>
      <c r="B1577" s="40"/>
      <c r="C1577" s="41"/>
      <c r="D1577" s="233" t="s">
        <v>209</v>
      </c>
      <c r="E1577" s="41"/>
      <c r="F1577" s="234" t="s">
        <v>1930</v>
      </c>
      <c r="G1577" s="41"/>
      <c r="H1577" s="41"/>
      <c r="I1577" s="235"/>
      <c r="J1577" s="41"/>
      <c r="K1577" s="41"/>
      <c r="L1577" s="45"/>
      <c r="M1577" s="236"/>
      <c r="N1577" s="237"/>
      <c r="O1577" s="92"/>
      <c r="P1577" s="92"/>
      <c r="Q1577" s="92"/>
      <c r="R1577" s="92"/>
      <c r="S1577" s="92"/>
      <c r="T1577" s="93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T1577" s="18" t="s">
        <v>209</v>
      </c>
      <c r="AU1577" s="18" t="s">
        <v>90</v>
      </c>
    </row>
    <row r="1578" s="2" customFormat="1">
      <c r="A1578" s="39"/>
      <c r="B1578" s="40"/>
      <c r="C1578" s="41"/>
      <c r="D1578" s="251" t="s">
        <v>355</v>
      </c>
      <c r="E1578" s="41"/>
      <c r="F1578" s="252" t="s">
        <v>1931</v>
      </c>
      <c r="G1578" s="41"/>
      <c r="H1578" s="41"/>
      <c r="I1578" s="235"/>
      <c r="J1578" s="41"/>
      <c r="K1578" s="41"/>
      <c r="L1578" s="45"/>
      <c r="M1578" s="236"/>
      <c r="N1578" s="237"/>
      <c r="O1578" s="92"/>
      <c r="P1578" s="92"/>
      <c r="Q1578" s="92"/>
      <c r="R1578" s="92"/>
      <c r="S1578" s="92"/>
      <c r="T1578" s="93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T1578" s="18" t="s">
        <v>355</v>
      </c>
      <c r="AU1578" s="18" t="s">
        <v>90</v>
      </c>
    </row>
    <row r="1579" s="2" customFormat="1" ht="24.15" customHeight="1">
      <c r="A1579" s="39"/>
      <c r="B1579" s="40"/>
      <c r="C1579" s="220" t="s">
        <v>1932</v>
      </c>
      <c r="D1579" s="220" t="s">
        <v>204</v>
      </c>
      <c r="E1579" s="221" t="s">
        <v>1933</v>
      </c>
      <c r="F1579" s="222" t="s">
        <v>1934</v>
      </c>
      <c r="G1579" s="223" t="s">
        <v>290</v>
      </c>
      <c r="H1579" s="224">
        <v>63.240000000000002</v>
      </c>
      <c r="I1579" s="225"/>
      <c r="J1579" s="226">
        <f>ROUND(I1579*H1579,2)</f>
        <v>0</v>
      </c>
      <c r="K1579" s="222" t="s">
        <v>352</v>
      </c>
      <c r="L1579" s="45"/>
      <c r="M1579" s="227" t="s">
        <v>1</v>
      </c>
      <c r="N1579" s="228" t="s">
        <v>46</v>
      </c>
      <c r="O1579" s="92"/>
      <c r="P1579" s="229">
        <f>O1579*H1579</f>
        <v>0</v>
      </c>
      <c r="Q1579" s="229">
        <v>0.00093999999999999997</v>
      </c>
      <c r="R1579" s="229">
        <f>Q1579*H1579</f>
        <v>0.059445600000000001</v>
      </c>
      <c r="S1579" s="229">
        <v>0</v>
      </c>
      <c r="T1579" s="230">
        <f>S1579*H1579</f>
        <v>0</v>
      </c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R1579" s="231" t="s">
        <v>279</v>
      </c>
      <c r="AT1579" s="231" t="s">
        <v>204</v>
      </c>
      <c r="AU1579" s="231" t="s">
        <v>90</v>
      </c>
      <c r="AY1579" s="18" t="s">
        <v>203</v>
      </c>
      <c r="BE1579" s="232">
        <f>IF(N1579="základní",J1579,0)</f>
        <v>0</v>
      </c>
      <c r="BF1579" s="232">
        <f>IF(N1579="snížená",J1579,0)</f>
        <v>0</v>
      </c>
      <c r="BG1579" s="232">
        <f>IF(N1579="zákl. přenesená",J1579,0)</f>
        <v>0</v>
      </c>
      <c r="BH1579" s="232">
        <f>IF(N1579="sníž. přenesená",J1579,0)</f>
        <v>0</v>
      </c>
      <c r="BI1579" s="232">
        <f>IF(N1579="nulová",J1579,0)</f>
        <v>0</v>
      </c>
      <c r="BJ1579" s="18" t="s">
        <v>88</v>
      </c>
      <c r="BK1579" s="232">
        <f>ROUND(I1579*H1579,2)</f>
        <v>0</v>
      </c>
      <c r="BL1579" s="18" t="s">
        <v>279</v>
      </c>
      <c r="BM1579" s="231" t="s">
        <v>1935</v>
      </c>
    </row>
    <row r="1580" s="2" customFormat="1">
      <c r="A1580" s="39"/>
      <c r="B1580" s="40"/>
      <c r="C1580" s="41"/>
      <c r="D1580" s="233" t="s">
        <v>209</v>
      </c>
      <c r="E1580" s="41"/>
      <c r="F1580" s="234" t="s">
        <v>1936</v>
      </c>
      <c r="G1580" s="41"/>
      <c r="H1580" s="41"/>
      <c r="I1580" s="235"/>
      <c r="J1580" s="41"/>
      <c r="K1580" s="41"/>
      <c r="L1580" s="45"/>
      <c r="M1580" s="236"/>
      <c r="N1580" s="237"/>
      <c r="O1580" s="92"/>
      <c r="P1580" s="92"/>
      <c r="Q1580" s="92"/>
      <c r="R1580" s="92"/>
      <c r="S1580" s="92"/>
      <c r="T1580" s="93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T1580" s="18" t="s">
        <v>209</v>
      </c>
      <c r="AU1580" s="18" t="s">
        <v>90</v>
      </c>
    </row>
    <row r="1581" s="2" customFormat="1">
      <c r="A1581" s="39"/>
      <c r="B1581" s="40"/>
      <c r="C1581" s="41"/>
      <c r="D1581" s="251" t="s">
        <v>355</v>
      </c>
      <c r="E1581" s="41"/>
      <c r="F1581" s="252" t="s">
        <v>1937</v>
      </c>
      <c r="G1581" s="41"/>
      <c r="H1581" s="41"/>
      <c r="I1581" s="235"/>
      <c r="J1581" s="41"/>
      <c r="K1581" s="41"/>
      <c r="L1581" s="45"/>
      <c r="M1581" s="236"/>
      <c r="N1581" s="237"/>
      <c r="O1581" s="92"/>
      <c r="P1581" s="92"/>
      <c r="Q1581" s="92"/>
      <c r="R1581" s="92"/>
      <c r="S1581" s="92"/>
      <c r="T1581" s="93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T1581" s="18" t="s">
        <v>355</v>
      </c>
      <c r="AU1581" s="18" t="s">
        <v>90</v>
      </c>
    </row>
    <row r="1582" s="2" customFormat="1" ht="55.5" customHeight="1">
      <c r="A1582" s="39"/>
      <c r="B1582" s="40"/>
      <c r="C1582" s="296" t="s">
        <v>1938</v>
      </c>
      <c r="D1582" s="296" t="s">
        <v>553</v>
      </c>
      <c r="E1582" s="297" t="s">
        <v>1939</v>
      </c>
      <c r="F1582" s="298" t="s">
        <v>1940</v>
      </c>
      <c r="G1582" s="299" t="s">
        <v>290</v>
      </c>
      <c r="H1582" s="300">
        <v>452.98500000000001</v>
      </c>
      <c r="I1582" s="301"/>
      <c r="J1582" s="302">
        <f>ROUND(I1582*H1582,2)</f>
        <v>0</v>
      </c>
      <c r="K1582" s="298" t="s">
        <v>352</v>
      </c>
      <c r="L1582" s="303"/>
      <c r="M1582" s="304" t="s">
        <v>1</v>
      </c>
      <c r="N1582" s="305" t="s">
        <v>46</v>
      </c>
      <c r="O1582" s="92"/>
      <c r="P1582" s="229">
        <f>O1582*H1582</f>
        <v>0</v>
      </c>
      <c r="Q1582" s="229">
        <v>0.0044999999999999997</v>
      </c>
      <c r="R1582" s="229">
        <f>Q1582*H1582</f>
        <v>2.0384324999999999</v>
      </c>
      <c r="S1582" s="229">
        <v>0</v>
      </c>
      <c r="T1582" s="230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31" t="s">
        <v>581</v>
      </c>
      <c r="AT1582" s="231" t="s">
        <v>553</v>
      </c>
      <c r="AU1582" s="231" t="s">
        <v>90</v>
      </c>
      <c r="AY1582" s="18" t="s">
        <v>203</v>
      </c>
      <c r="BE1582" s="232">
        <f>IF(N1582="základní",J1582,0)</f>
        <v>0</v>
      </c>
      <c r="BF1582" s="232">
        <f>IF(N1582="snížená",J1582,0)</f>
        <v>0</v>
      </c>
      <c r="BG1582" s="232">
        <f>IF(N1582="zákl. přenesená",J1582,0)</f>
        <v>0</v>
      </c>
      <c r="BH1582" s="232">
        <f>IF(N1582="sníž. přenesená",J1582,0)</f>
        <v>0</v>
      </c>
      <c r="BI1582" s="232">
        <f>IF(N1582="nulová",J1582,0)</f>
        <v>0</v>
      </c>
      <c r="BJ1582" s="18" t="s">
        <v>88</v>
      </c>
      <c r="BK1582" s="232">
        <f>ROUND(I1582*H1582,2)</f>
        <v>0</v>
      </c>
      <c r="BL1582" s="18" t="s">
        <v>279</v>
      </c>
      <c r="BM1582" s="231" t="s">
        <v>1941</v>
      </c>
    </row>
    <row r="1583" s="2" customFormat="1">
      <c r="A1583" s="39"/>
      <c r="B1583" s="40"/>
      <c r="C1583" s="41"/>
      <c r="D1583" s="233" t="s">
        <v>209</v>
      </c>
      <c r="E1583" s="41"/>
      <c r="F1583" s="234" t="s">
        <v>1940</v>
      </c>
      <c r="G1583" s="41"/>
      <c r="H1583" s="41"/>
      <c r="I1583" s="235"/>
      <c r="J1583" s="41"/>
      <c r="K1583" s="41"/>
      <c r="L1583" s="45"/>
      <c r="M1583" s="236"/>
      <c r="N1583" s="237"/>
      <c r="O1583" s="92"/>
      <c r="P1583" s="92"/>
      <c r="Q1583" s="92"/>
      <c r="R1583" s="92"/>
      <c r="S1583" s="92"/>
      <c r="T1583" s="93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T1583" s="18" t="s">
        <v>209</v>
      </c>
      <c r="AU1583" s="18" t="s">
        <v>90</v>
      </c>
    </row>
    <row r="1584" s="14" customFormat="1">
      <c r="A1584" s="14"/>
      <c r="B1584" s="263"/>
      <c r="C1584" s="264"/>
      <c r="D1584" s="233" t="s">
        <v>357</v>
      </c>
      <c r="E1584" s="265" t="s">
        <v>1</v>
      </c>
      <c r="F1584" s="266" t="s">
        <v>1942</v>
      </c>
      <c r="G1584" s="264"/>
      <c r="H1584" s="267">
        <v>377.09699999999998</v>
      </c>
      <c r="I1584" s="268"/>
      <c r="J1584" s="264"/>
      <c r="K1584" s="264"/>
      <c r="L1584" s="269"/>
      <c r="M1584" s="270"/>
      <c r="N1584" s="271"/>
      <c r="O1584" s="271"/>
      <c r="P1584" s="271"/>
      <c r="Q1584" s="271"/>
      <c r="R1584" s="271"/>
      <c r="S1584" s="271"/>
      <c r="T1584" s="27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73" t="s">
        <v>357</v>
      </c>
      <c r="AU1584" s="273" t="s">
        <v>90</v>
      </c>
      <c r="AV1584" s="14" t="s">
        <v>90</v>
      </c>
      <c r="AW1584" s="14" t="s">
        <v>36</v>
      </c>
      <c r="AX1584" s="14" t="s">
        <v>81</v>
      </c>
      <c r="AY1584" s="273" t="s">
        <v>203</v>
      </c>
    </row>
    <row r="1585" s="14" customFormat="1">
      <c r="A1585" s="14"/>
      <c r="B1585" s="263"/>
      <c r="C1585" s="264"/>
      <c r="D1585" s="233" t="s">
        <v>357</v>
      </c>
      <c r="E1585" s="265" t="s">
        <v>1</v>
      </c>
      <c r="F1585" s="266" t="s">
        <v>1943</v>
      </c>
      <c r="G1585" s="264"/>
      <c r="H1585" s="267">
        <v>75.888000000000005</v>
      </c>
      <c r="I1585" s="268"/>
      <c r="J1585" s="264"/>
      <c r="K1585" s="264"/>
      <c r="L1585" s="269"/>
      <c r="M1585" s="270"/>
      <c r="N1585" s="271"/>
      <c r="O1585" s="271"/>
      <c r="P1585" s="271"/>
      <c r="Q1585" s="271"/>
      <c r="R1585" s="271"/>
      <c r="S1585" s="271"/>
      <c r="T1585" s="27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3" t="s">
        <v>357</v>
      </c>
      <c r="AU1585" s="273" t="s">
        <v>90</v>
      </c>
      <c r="AV1585" s="14" t="s">
        <v>90</v>
      </c>
      <c r="AW1585" s="14" t="s">
        <v>36</v>
      </c>
      <c r="AX1585" s="14" t="s">
        <v>81</v>
      </c>
      <c r="AY1585" s="273" t="s">
        <v>203</v>
      </c>
    </row>
    <row r="1586" s="16" customFormat="1">
      <c r="A1586" s="16"/>
      <c r="B1586" s="285"/>
      <c r="C1586" s="286"/>
      <c r="D1586" s="233" t="s">
        <v>357</v>
      </c>
      <c r="E1586" s="287" t="s">
        <v>1</v>
      </c>
      <c r="F1586" s="288" t="s">
        <v>366</v>
      </c>
      <c r="G1586" s="286"/>
      <c r="H1586" s="289">
        <v>452.98500000000001</v>
      </c>
      <c r="I1586" s="290"/>
      <c r="J1586" s="286"/>
      <c r="K1586" s="286"/>
      <c r="L1586" s="291"/>
      <c r="M1586" s="292"/>
      <c r="N1586" s="293"/>
      <c r="O1586" s="293"/>
      <c r="P1586" s="293"/>
      <c r="Q1586" s="293"/>
      <c r="R1586" s="293"/>
      <c r="S1586" s="293"/>
      <c r="T1586" s="294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T1586" s="295" t="s">
        <v>357</v>
      </c>
      <c r="AU1586" s="295" t="s">
        <v>90</v>
      </c>
      <c r="AV1586" s="16" t="s">
        <v>202</v>
      </c>
      <c r="AW1586" s="16" t="s">
        <v>36</v>
      </c>
      <c r="AX1586" s="16" t="s">
        <v>88</v>
      </c>
      <c r="AY1586" s="295" t="s">
        <v>203</v>
      </c>
    </row>
    <row r="1587" s="2" customFormat="1" ht="24.15" customHeight="1">
      <c r="A1587" s="39"/>
      <c r="B1587" s="40"/>
      <c r="C1587" s="220" t="s">
        <v>1944</v>
      </c>
      <c r="D1587" s="220" t="s">
        <v>204</v>
      </c>
      <c r="E1587" s="221" t="s">
        <v>1945</v>
      </c>
      <c r="F1587" s="222" t="s">
        <v>1946</v>
      </c>
      <c r="G1587" s="223" t="s">
        <v>290</v>
      </c>
      <c r="H1587" s="224">
        <v>327.91000000000003</v>
      </c>
      <c r="I1587" s="225"/>
      <c r="J1587" s="226">
        <f>ROUND(I1587*H1587,2)</f>
        <v>0</v>
      </c>
      <c r="K1587" s="222" t="s">
        <v>352</v>
      </c>
      <c r="L1587" s="45"/>
      <c r="M1587" s="227" t="s">
        <v>1</v>
      </c>
      <c r="N1587" s="228" t="s">
        <v>46</v>
      </c>
      <c r="O1587" s="92"/>
      <c r="P1587" s="229">
        <f>O1587*H1587</f>
        <v>0</v>
      </c>
      <c r="Q1587" s="229">
        <v>0</v>
      </c>
      <c r="R1587" s="229">
        <f>Q1587*H1587</f>
        <v>0</v>
      </c>
      <c r="S1587" s="229">
        <v>0</v>
      </c>
      <c r="T1587" s="230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31" t="s">
        <v>279</v>
      </c>
      <c r="AT1587" s="231" t="s">
        <v>204</v>
      </c>
      <c r="AU1587" s="231" t="s">
        <v>90</v>
      </c>
      <c r="AY1587" s="18" t="s">
        <v>203</v>
      </c>
      <c r="BE1587" s="232">
        <f>IF(N1587="základní",J1587,0)</f>
        <v>0</v>
      </c>
      <c r="BF1587" s="232">
        <f>IF(N1587="snížená",J1587,0)</f>
        <v>0</v>
      </c>
      <c r="BG1587" s="232">
        <f>IF(N1587="zákl. přenesená",J1587,0)</f>
        <v>0</v>
      </c>
      <c r="BH1587" s="232">
        <f>IF(N1587="sníž. přenesená",J1587,0)</f>
        <v>0</v>
      </c>
      <c r="BI1587" s="232">
        <f>IF(N1587="nulová",J1587,0)</f>
        <v>0</v>
      </c>
      <c r="BJ1587" s="18" t="s">
        <v>88</v>
      </c>
      <c r="BK1587" s="232">
        <f>ROUND(I1587*H1587,2)</f>
        <v>0</v>
      </c>
      <c r="BL1587" s="18" t="s">
        <v>279</v>
      </c>
      <c r="BM1587" s="231" t="s">
        <v>1947</v>
      </c>
    </row>
    <row r="1588" s="2" customFormat="1">
      <c r="A1588" s="39"/>
      <c r="B1588" s="40"/>
      <c r="C1588" s="41"/>
      <c r="D1588" s="233" t="s">
        <v>209</v>
      </c>
      <c r="E1588" s="41"/>
      <c r="F1588" s="234" t="s">
        <v>1948</v>
      </c>
      <c r="G1588" s="41"/>
      <c r="H1588" s="41"/>
      <c r="I1588" s="235"/>
      <c r="J1588" s="41"/>
      <c r="K1588" s="41"/>
      <c r="L1588" s="45"/>
      <c r="M1588" s="236"/>
      <c r="N1588" s="237"/>
      <c r="O1588" s="92"/>
      <c r="P1588" s="92"/>
      <c r="Q1588" s="92"/>
      <c r="R1588" s="92"/>
      <c r="S1588" s="92"/>
      <c r="T1588" s="93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T1588" s="18" t="s">
        <v>209</v>
      </c>
      <c r="AU1588" s="18" t="s">
        <v>90</v>
      </c>
    </row>
    <row r="1589" s="2" customFormat="1">
      <c r="A1589" s="39"/>
      <c r="B1589" s="40"/>
      <c r="C1589" s="41"/>
      <c r="D1589" s="251" t="s">
        <v>355</v>
      </c>
      <c r="E1589" s="41"/>
      <c r="F1589" s="252" t="s">
        <v>1949</v>
      </c>
      <c r="G1589" s="41"/>
      <c r="H1589" s="41"/>
      <c r="I1589" s="235"/>
      <c r="J1589" s="41"/>
      <c r="K1589" s="41"/>
      <c r="L1589" s="45"/>
      <c r="M1589" s="236"/>
      <c r="N1589" s="237"/>
      <c r="O1589" s="92"/>
      <c r="P1589" s="92"/>
      <c r="Q1589" s="92"/>
      <c r="R1589" s="92"/>
      <c r="S1589" s="92"/>
      <c r="T1589" s="93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T1589" s="18" t="s">
        <v>355</v>
      </c>
      <c r="AU1589" s="18" t="s">
        <v>90</v>
      </c>
    </row>
    <row r="1590" s="2" customFormat="1" ht="33" customHeight="1">
      <c r="A1590" s="39"/>
      <c r="B1590" s="40"/>
      <c r="C1590" s="220" t="s">
        <v>1950</v>
      </c>
      <c r="D1590" s="220" t="s">
        <v>204</v>
      </c>
      <c r="E1590" s="221" t="s">
        <v>1951</v>
      </c>
      <c r="F1590" s="222" t="s">
        <v>1952</v>
      </c>
      <c r="G1590" s="223" t="s">
        <v>290</v>
      </c>
      <c r="H1590" s="224">
        <v>63.240000000000002</v>
      </c>
      <c r="I1590" s="225"/>
      <c r="J1590" s="226">
        <f>ROUND(I1590*H1590,2)</f>
        <v>0</v>
      </c>
      <c r="K1590" s="222" t="s">
        <v>352</v>
      </c>
      <c r="L1590" s="45"/>
      <c r="M1590" s="227" t="s">
        <v>1</v>
      </c>
      <c r="N1590" s="228" t="s">
        <v>46</v>
      </c>
      <c r="O1590" s="92"/>
      <c r="P1590" s="229">
        <f>O1590*H1590</f>
        <v>0</v>
      </c>
      <c r="Q1590" s="229">
        <v>0</v>
      </c>
      <c r="R1590" s="229">
        <f>Q1590*H1590</f>
        <v>0</v>
      </c>
      <c r="S1590" s="229">
        <v>0</v>
      </c>
      <c r="T1590" s="230">
        <f>S1590*H1590</f>
        <v>0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31" t="s">
        <v>279</v>
      </c>
      <c r="AT1590" s="231" t="s">
        <v>204</v>
      </c>
      <c r="AU1590" s="231" t="s">
        <v>90</v>
      </c>
      <c r="AY1590" s="18" t="s">
        <v>203</v>
      </c>
      <c r="BE1590" s="232">
        <f>IF(N1590="základní",J1590,0)</f>
        <v>0</v>
      </c>
      <c r="BF1590" s="232">
        <f>IF(N1590="snížená",J1590,0)</f>
        <v>0</v>
      </c>
      <c r="BG1590" s="232">
        <f>IF(N1590="zákl. přenesená",J1590,0)</f>
        <v>0</v>
      </c>
      <c r="BH1590" s="232">
        <f>IF(N1590="sníž. přenesená",J1590,0)</f>
        <v>0</v>
      </c>
      <c r="BI1590" s="232">
        <f>IF(N1590="nulová",J1590,0)</f>
        <v>0</v>
      </c>
      <c r="BJ1590" s="18" t="s">
        <v>88</v>
      </c>
      <c r="BK1590" s="232">
        <f>ROUND(I1590*H1590,2)</f>
        <v>0</v>
      </c>
      <c r="BL1590" s="18" t="s">
        <v>279</v>
      </c>
      <c r="BM1590" s="231" t="s">
        <v>1953</v>
      </c>
    </row>
    <row r="1591" s="2" customFormat="1">
      <c r="A1591" s="39"/>
      <c r="B1591" s="40"/>
      <c r="C1591" s="41"/>
      <c r="D1591" s="233" t="s">
        <v>209</v>
      </c>
      <c r="E1591" s="41"/>
      <c r="F1591" s="234" t="s">
        <v>1954</v>
      </c>
      <c r="G1591" s="41"/>
      <c r="H1591" s="41"/>
      <c r="I1591" s="235"/>
      <c r="J1591" s="41"/>
      <c r="K1591" s="41"/>
      <c r="L1591" s="45"/>
      <c r="M1591" s="236"/>
      <c r="N1591" s="237"/>
      <c r="O1591" s="92"/>
      <c r="P1591" s="92"/>
      <c r="Q1591" s="92"/>
      <c r="R1591" s="92"/>
      <c r="S1591" s="92"/>
      <c r="T1591" s="93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T1591" s="18" t="s">
        <v>209</v>
      </c>
      <c r="AU1591" s="18" t="s">
        <v>90</v>
      </c>
    </row>
    <row r="1592" s="2" customFormat="1">
      <c r="A1592" s="39"/>
      <c r="B1592" s="40"/>
      <c r="C1592" s="41"/>
      <c r="D1592" s="251" t="s">
        <v>355</v>
      </c>
      <c r="E1592" s="41"/>
      <c r="F1592" s="252" t="s">
        <v>1955</v>
      </c>
      <c r="G1592" s="41"/>
      <c r="H1592" s="41"/>
      <c r="I1592" s="235"/>
      <c r="J1592" s="41"/>
      <c r="K1592" s="41"/>
      <c r="L1592" s="45"/>
      <c r="M1592" s="236"/>
      <c r="N1592" s="237"/>
      <c r="O1592" s="92"/>
      <c r="P1592" s="92"/>
      <c r="Q1592" s="92"/>
      <c r="R1592" s="92"/>
      <c r="S1592" s="92"/>
      <c r="T1592" s="93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T1592" s="18" t="s">
        <v>355</v>
      </c>
      <c r="AU1592" s="18" t="s">
        <v>90</v>
      </c>
    </row>
    <row r="1593" s="2" customFormat="1" ht="16.5" customHeight="1">
      <c r="A1593" s="39"/>
      <c r="B1593" s="40"/>
      <c r="C1593" s="296" t="s">
        <v>1956</v>
      </c>
      <c r="D1593" s="296" t="s">
        <v>553</v>
      </c>
      <c r="E1593" s="297" t="s">
        <v>1957</v>
      </c>
      <c r="F1593" s="298" t="s">
        <v>1958</v>
      </c>
      <c r="G1593" s="299" t="s">
        <v>290</v>
      </c>
      <c r="H1593" s="300">
        <v>452.98500000000001</v>
      </c>
      <c r="I1593" s="301"/>
      <c r="J1593" s="302">
        <f>ROUND(I1593*H1593,2)</f>
        <v>0</v>
      </c>
      <c r="K1593" s="298" t="s">
        <v>1</v>
      </c>
      <c r="L1593" s="303"/>
      <c r="M1593" s="304" t="s">
        <v>1</v>
      </c>
      <c r="N1593" s="305" t="s">
        <v>46</v>
      </c>
      <c r="O1593" s="92"/>
      <c r="P1593" s="229">
        <f>O1593*H1593</f>
        <v>0</v>
      </c>
      <c r="Q1593" s="229">
        <v>0.00012</v>
      </c>
      <c r="R1593" s="229">
        <f>Q1593*H1593</f>
        <v>0.054358200000000002</v>
      </c>
      <c r="S1593" s="229">
        <v>0</v>
      </c>
      <c r="T1593" s="230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31" t="s">
        <v>581</v>
      </c>
      <c r="AT1593" s="231" t="s">
        <v>553</v>
      </c>
      <c r="AU1593" s="231" t="s">
        <v>90</v>
      </c>
      <c r="AY1593" s="18" t="s">
        <v>203</v>
      </c>
      <c r="BE1593" s="232">
        <f>IF(N1593="základní",J1593,0)</f>
        <v>0</v>
      </c>
      <c r="BF1593" s="232">
        <f>IF(N1593="snížená",J1593,0)</f>
        <v>0</v>
      </c>
      <c r="BG1593" s="232">
        <f>IF(N1593="zákl. přenesená",J1593,0)</f>
        <v>0</v>
      </c>
      <c r="BH1593" s="232">
        <f>IF(N1593="sníž. přenesená",J1593,0)</f>
        <v>0</v>
      </c>
      <c r="BI1593" s="232">
        <f>IF(N1593="nulová",J1593,0)</f>
        <v>0</v>
      </c>
      <c r="BJ1593" s="18" t="s">
        <v>88</v>
      </c>
      <c r="BK1593" s="232">
        <f>ROUND(I1593*H1593,2)</f>
        <v>0</v>
      </c>
      <c r="BL1593" s="18" t="s">
        <v>279</v>
      </c>
      <c r="BM1593" s="231" t="s">
        <v>1959</v>
      </c>
    </row>
    <row r="1594" s="2" customFormat="1" ht="24.15" customHeight="1">
      <c r="A1594" s="39"/>
      <c r="B1594" s="40"/>
      <c r="C1594" s="220" t="s">
        <v>1960</v>
      </c>
      <c r="D1594" s="220" t="s">
        <v>204</v>
      </c>
      <c r="E1594" s="221" t="s">
        <v>1961</v>
      </c>
      <c r="F1594" s="222" t="s">
        <v>1962</v>
      </c>
      <c r="G1594" s="223" t="s">
        <v>290</v>
      </c>
      <c r="H1594" s="224">
        <v>327.91000000000003</v>
      </c>
      <c r="I1594" s="225"/>
      <c r="J1594" s="226">
        <f>ROUND(I1594*H1594,2)</f>
        <v>0</v>
      </c>
      <c r="K1594" s="222" t="s">
        <v>352</v>
      </c>
      <c r="L1594" s="45"/>
      <c r="M1594" s="227" t="s">
        <v>1</v>
      </c>
      <c r="N1594" s="228" t="s">
        <v>46</v>
      </c>
      <c r="O1594" s="92"/>
      <c r="P1594" s="229">
        <f>O1594*H1594</f>
        <v>0</v>
      </c>
      <c r="Q1594" s="229">
        <v>0.00027999999999999998</v>
      </c>
      <c r="R1594" s="229">
        <f>Q1594*H1594</f>
        <v>0.091814800000000002</v>
      </c>
      <c r="S1594" s="229">
        <v>0</v>
      </c>
      <c r="T1594" s="230">
        <f>S1594*H1594</f>
        <v>0</v>
      </c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R1594" s="231" t="s">
        <v>279</v>
      </c>
      <c r="AT1594" s="231" t="s">
        <v>204</v>
      </c>
      <c r="AU1594" s="231" t="s">
        <v>90</v>
      </c>
      <c r="AY1594" s="18" t="s">
        <v>203</v>
      </c>
      <c r="BE1594" s="232">
        <f>IF(N1594="základní",J1594,0)</f>
        <v>0</v>
      </c>
      <c r="BF1594" s="232">
        <f>IF(N1594="snížená",J1594,0)</f>
        <v>0</v>
      </c>
      <c r="BG1594" s="232">
        <f>IF(N1594="zákl. přenesená",J1594,0)</f>
        <v>0</v>
      </c>
      <c r="BH1594" s="232">
        <f>IF(N1594="sníž. přenesená",J1594,0)</f>
        <v>0</v>
      </c>
      <c r="BI1594" s="232">
        <f>IF(N1594="nulová",J1594,0)</f>
        <v>0</v>
      </c>
      <c r="BJ1594" s="18" t="s">
        <v>88</v>
      </c>
      <c r="BK1594" s="232">
        <f>ROUND(I1594*H1594,2)</f>
        <v>0</v>
      </c>
      <c r="BL1594" s="18" t="s">
        <v>279</v>
      </c>
      <c r="BM1594" s="231" t="s">
        <v>1963</v>
      </c>
    </row>
    <row r="1595" s="2" customFormat="1">
      <c r="A1595" s="39"/>
      <c r="B1595" s="40"/>
      <c r="C1595" s="41"/>
      <c r="D1595" s="233" t="s">
        <v>209</v>
      </c>
      <c r="E1595" s="41"/>
      <c r="F1595" s="234" t="s">
        <v>1964</v>
      </c>
      <c r="G1595" s="41"/>
      <c r="H1595" s="41"/>
      <c r="I1595" s="235"/>
      <c r="J1595" s="41"/>
      <c r="K1595" s="41"/>
      <c r="L1595" s="45"/>
      <c r="M1595" s="236"/>
      <c r="N1595" s="237"/>
      <c r="O1595" s="92"/>
      <c r="P1595" s="92"/>
      <c r="Q1595" s="92"/>
      <c r="R1595" s="92"/>
      <c r="S1595" s="92"/>
      <c r="T1595" s="93"/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T1595" s="18" t="s">
        <v>209</v>
      </c>
      <c r="AU1595" s="18" t="s">
        <v>90</v>
      </c>
    </row>
    <row r="1596" s="2" customFormat="1">
      <c r="A1596" s="39"/>
      <c r="B1596" s="40"/>
      <c r="C1596" s="41"/>
      <c r="D1596" s="251" t="s">
        <v>355</v>
      </c>
      <c r="E1596" s="41"/>
      <c r="F1596" s="252" t="s">
        <v>1965</v>
      </c>
      <c r="G1596" s="41"/>
      <c r="H1596" s="41"/>
      <c r="I1596" s="235"/>
      <c r="J1596" s="41"/>
      <c r="K1596" s="41"/>
      <c r="L1596" s="45"/>
      <c r="M1596" s="236"/>
      <c r="N1596" s="237"/>
      <c r="O1596" s="92"/>
      <c r="P1596" s="92"/>
      <c r="Q1596" s="92"/>
      <c r="R1596" s="92"/>
      <c r="S1596" s="92"/>
      <c r="T1596" s="93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T1596" s="18" t="s">
        <v>355</v>
      </c>
      <c r="AU1596" s="18" t="s">
        <v>90</v>
      </c>
    </row>
    <row r="1597" s="2" customFormat="1" ht="24.15" customHeight="1">
      <c r="A1597" s="39"/>
      <c r="B1597" s="40"/>
      <c r="C1597" s="220" t="s">
        <v>1966</v>
      </c>
      <c r="D1597" s="220" t="s">
        <v>204</v>
      </c>
      <c r="E1597" s="221" t="s">
        <v>1967</v>
      </c>
      <c r="F1597" s="222" t="s">
        <v>1968</v>
      </c>
      <c r="G1597" s="223" t="s">
        <v>290</v>
      </c>
      <c r="H1597" s="224">
        <v>63.240000000000002</v>
      </c>
      <c r="I1597" s="225"/>
      <c r="J1597" s="226">
        <f>ROUND(I1597*H1597,2)</f>
        <v>0</v>
      </c>
      <c r="K1597" s="222" t="s">
        <v>352</v>
      </c>
      <c r="L1597" s="45"/>
      <c r="M1597" s="227" t="s">
        <v>1</v>
      </c>
      <c r="N1597" s="228" t="s">
        <v>46</v>
      </c>
      <c r="O1597" s="92"/>
      <c r="P1597" s="229">
        <f>O1597*H1597</f>
        <v>0</v>
      </c>
      <c r="Q1597" s="229">
        <v>3.0000000000000001E-05</v>
      </c>
      <c r="R1597" s="229">
        <f>Q1597*H1597</f>
        <v>0.0018972000000000001</v>
      </c>
      <c r="S1597" s="229">
        <v>0</v>
      </c>
      <c r="T1597" s="230">
        <f>S1597*H1597</f>
        <v>0</v>
      </c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R1597" s="231" t="s">
        <v>279</v>
      </c>
      <c r="AT1597" s="231" t="s">
        <v>204</v>
      </c>
      <c r="AU1597" s="231" t="s">
        <v>90</v>
      </c>
      <c r="AY1597" s="18" t="s">
        <v>203</v>
      </c>
      <c r="BE1597" s="232">
        <f>IF(N1597="základní",J1597,0)</f>
        <v>0</v>
      </c>
      <c r="BF1597" s="232">
        <f>IF(N1597="snížená",J1597,0)</f>
        <v>0</v>
      </c>
      <c r="BG1597" s="232">
        <f>IF(N1597="zákl. přenesená",J1597,0)</f>
        <v>0</v>
      </c>
      <c r="BH1597" s="232">
        <f>IF(N1597="sníž. přenesená",J1597,0)</f>
        <v>0</v>
      </c>
      <c r="BI1597" s="232">
        <f>IF(N1597="nulová",J1597,0)</f>
        <v>0</v>
      </c>
      <c r="BJ1597" s="18" t="s">
        <v>88</v>
      </c>
      <c r="BK1597" s="232">
        <f>ROUND(I1597*H1597,2)</f>
        <v>0</v>
      </c>
      <c r="BL1597" s="18" t="s">
        <v>279</v>
      </c>
      <c r="BM1597" s="231" t="s">
        <v>1969</v>
      </c>
    </row>
    <row r="1598" s="2" customFormat="1">
      <c r="A1598" s="39"/>
      <c r="B1598" s="40"/>
      <c r="C1598" s="41"/>
      <c r="D1598" s="233" t="s">
        <v>209</v>
      </c>
      <c r="E1598" s="41"/>
      <c r="F1598" s="234" t="s">
        <v>1970</v>
      </c>
      <c r="G1598" s="41"/>
      <c r="H1598" s="41"/>
      <c r="I1598" s="235"/>
      <c r="J1598" s="41"/>
      <c r="K1598" s="41"/>
      <c r="L1598" s="45"/>
      <c r="M1598" s="236"/>
      <c r="N1598" s="237"/>
      <c r="O1598" s="92"/>
      <c r="P1598" s="92"/>
      <c r="Q1598" s="92"/>
      <c r="R1598" s="92"/>
      <c r="S1598" s="92"/>
      <c r="T1598" s="93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T1598" s="18" t="s">
        <v>209</v>
      </c>
      <c r="AU1598" s="18" t="s">
        <v>90</v>
      </c>
    </row>
    <row r="1599" s="2" customFormat="1">
      <c r="A1599" s="39"/>
      <c r="B1599" s="40"/>
      <c r="C1599" s="41"/>
      <c r="D1599" s="251" t="s">
        <v>355</v>
      </c>
      <c r="E1599" s="41"/>
      <c r="F1599" s="252" t="s">
        <v>1971</v>
      </c>
      <c r="G1599" s="41"/>
      <c r="H1599" s="41"/>
      <c r="I1599" s="235"/>
      <c r="J1599" s="41"/>
      <c r="K1599" s="41"/>
      <c r="L1599" s="45"/>
      <c r="M1599" s="236"/>
      <c r="N1599" s="237"/>
      <c r="O1599" s="92"/>
      <c r="P1599" s="92"/>
      <c r="Q1599" s="92"/>
      <c r="R1599" s="92"/>
      <c r="S1599" s="92"/>
      <c r="T1599" s="93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T1599" s="18" t="s">
        <v>355</v>
      </c>
      <c r="AU1599" s="18" t="s">
        <v>90</v>
      </c>
    </row>
    <row r="1600" s="2" customFormat="1" ht="33" customHeight="1">
      <c r="A1600" s="39"/>
      <c r="B1600" s="40"/>
      <c r="C1600" s="296" t="s">
        <v>1972</v>
      </c>
      <c r="D1600" s="296" t="s">
        <v>553</v>
      </c>
      <c r="E1600" s="297" t="s">
        <v>1973</v>
      </c>
      <c r="F1600" s="298" t="s">
        <v>1974</v>
      </c>
      <c r="G1600" s="299" t="s">
        <v>290</v>
      </c>
      <c r="H1600" s="300">
        <v>452.98500000000001</v>
      </c>
      <c r="I1600" s="301"/>
      <c r="J1600" s="302">
        <f>ROUND(I1600*H1600,2)</f>
        <v>0</v>
      </c>
      <c r="K1600" s="298" t="s">
        <v>352</v>
      </c>
      <c r="L1600" s="303"/>
      <c r="M1600" s="304" t="s">
        <v>1</v>
      </c>
      <c r="N1600" s="305" t="s">
        <v>46</v>
      </c>
      <c r="O1600" s="92"/>
      <c r="P1600" s="229">
        <f>O1600*H1600</f>
        <v>0</v>
      </c>
      <c r="Q1600" s="229">
        <v>0.0025000000000000001</v>
      </c>
      <c r="R1600" s="229">
        <f>Q1600*H1600</f>
        <v>1.1324625000000002</v>
      </c>
      <c r="S1600" s="229">
        <v>0</v>
      </c>
      <c r="T1600" s="230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31" t="s">
        <v>581</v>
      </c>
      <c r="AT1600" s="231" t="s">
        <v>553</v>
      </c>
      <c r="AU1600" s="231" t="s">
        <v>90</v>
      </c>
      <c r="AY1600" s="18" t="s">
        <v>203</v>
      </c>
      <c r="BE1600" s="232">
        <f>IF(N1600="základní",J1600,0)</f>
        <v>0</v>
      </c>
      <c r="BF1600" s="232">
        <f>IF(N1600="snížená",J1600,0)</f>
        <v>0</v>
      </c>
      <c r="BG1600" s="232">
        <f>IF(N1600="zákl. přenesená",J1600,0)</f>
        <v>0</v>
      </c>
      <c r="BH1600" s="232">
        <f>IF(N1600="sníž. přenesená",J1600,0)</f>
        <v>0</v>
      </c>
      <c r="BI1600" s="232">
        <f>IF(N1600="nulová",J1600,0)</f>
        <v>0</v>
      </c>
      <c r="BJ1600" s="18" t="s">
        <v>88</v>
      </c>
      <c r="BK1600" s="232">
        <f>ROUND(I1600*H1600,2)</f>
        <v>0</v>
      </c>
      <c r="BL1600" s="18" t="s">
        <v>279</v>
      </c>
      <c r="BM1600" s="231" t="s">
        <v>1975</v>
      </c>
    </row>
    <row r="1601" s="2" customFormat="1">
      <c r="A1601" s="39"/>
      <c r="B1601" s="40"/>
      <c r="C1601" s="41"/>
      <c r="D1601" s="233" t="s">
        <v>209</v>
      </c>
      <c r="E1601" s="41"/>
      <c r="F1601" s="234" t="s">
        <v>1976</v>
      </c>
      <c r="G1601" s="41"/>
      <c r="H1601" s="41"/>
      <c r="I1601" s="235"/>
      <c r="J1601" s="41"/>
      <c r="K1601" s="41"/>
      <c r="L1601" s="45"/>
      <c r="M1601" s="236"/>
      <c r="N1601" s="237"/>
      <c r="O1601" s="92"/>
      <c r="P1601" s="92"/>
      <c r="Q1601" s="92"/>
      <c r="R1601" s="92"/>
      <c r="S1601" s="92"/>
      <c r="T1601" s="93"/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T1601" s="18" t="s">
        <v>209</v>
      </c>
      <c r="AU1601" s="18" t="s">
        <v>90</v>
      </c>
    </row>
    <row r="1602" s="2" customFormat="1" ht="33" customHeight="1">
      <c r="A1602" s="39"/>
      <c r="B1602" s="40"/>
      <c r="C1602" s="220" t="s">
        <v>1977</v>
      </c>
      <c r="D1602" s="220" t="s">
        <v>204</v>
      </c>
      <c r="E1602" s="221" t="s">
        <v>1978</v>
      </c>
      <c r="F1602" s="222" t="s">
        <v>1979</v>
      </c>
      <c r="G1602" s="223" t="s">
        <v>647</v>
      </c>
      <c r="H1602" s="224">
        <v>22</v>
      </c>
      <c r="I1602" s="225"/>
      <c r="J1602" s="226">
        <f>ROUND(I1602*H1602,2)</f>
        <v>0</v>
      </c>
      <c r="K1602" s="222" t="s">
        <v>352</v>
      </c>
      <c r="L1602" s="45"/>
      <c r="M1602" s="227" t="s">
        <v>1</v>
      </c>
      <c r="N1602" s="228" t="s">
        <v>46</v>
      </c>
      <c r="O1602" s="92"/>
      <c r="P1602" s="229">
        <f>O1602*H1602</f>
        <v>0</v>
      </c>
      <c r="Q1602" s="229">
        <v>0.0074999999999999997</v>
      </c>
      <c r="R1602" s="229">
        <f>Q1602*H1602</f>
        <v>0.16499999999999998</v>
      </c>
      <c r="S1602" s="229">
        <v>0</v>
      </c>
      <c r="T1602" s="230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31" t="s">
        <v>279</v>
      </c>
      <c r="AT1602" s="231" t="s">
        <v>204</v>
      </c>
      <c r="AU1602" s="231" t="s">
        <v>90</v>
      </c>
      <c r="AY1602" s="18" t="s">
        <v>203</v>
      </c>
      <c r="BE1602" s="232">
        <f>IF(N1602="základní",J1602,0)</f>
        <v>0</v>
      </c>
      <c r="BF1602" s="232">
        <f>IF(N1602="snížená",J1602,0)</f>
        <v>0</v>
      </c>
      <c r="BG1602" s="232">
        <f>IF(N1602="zákl. přenesená",J1602,0)</f>
        <v>0</v>
      </c>
      <c r="BH1602" s="232">
        <f>IF(N1602="sníž. přenesená",J1602,0)</f>
        <v>0</v>
      </c>
      <c r="BI1602" s="232">
        <f>IF(N1602="nulová",J1602,0)</f>
        <v>0</v>
      </c>
      <c r="BJ1602" s="18" t="s">
        <v>88</v>
      </c>
      <c r="BK1602" s="232">
        <f>ROUND(I1602*H1602,2)</f>
        <v>0</v>
      </c>
      <c r="BL1602" s="18" t="s">
        <v>279</v>
      </c>
      <c r="BM1602" s="231" t="s">
        <v>1980</v>
      </c>
    </row>
    <row r="1603" s="2" customFormat="1">
      <c r="A1603" s="39"/>
      <c r="B1603" s="40"/>
      <c r="C1603" s="41"/>
      <c r="D1603" s="233" t="s">
        <v>209</v>
      </c>
      <c r="E1603" s="41"/>
      <c r="F1603" s="234" t="s">
        <v>1981</v>
      </c>
      <c r="G1603" s="41"/>
      <c r="H1603" s="41"/>
      <c r="I1603" s="235"/>
      <c r="J1603" s="41"/>
      <c r="K1603" s="41"/>
      <c r="L1603" s="45"/>
      <c r="M1603" s="236"/>
      <c r="N1603" s="237"/>
      <c r="O1603" s="92"/>
      <c r="P1603" s="92"/>
      <c r="Q1603" s="92"/>
      <c r="R1603" s="92"/>
      <c r="S1603" s="92"/>
      <c r="T1603" s="93"/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T1603" s="18" t="s">
        <v>209</v>
      </c>
      <c r="AU1603" s="18" t="s">
        <v>90</v>
      </c>
    </row>
    <row r="1604" s="2" customFormat="1">
      <c r="A1604" s="39"/>
      <c r="B1604" s="40"/>
      <c r="C1604" s="41"/>
      <c r="D1604" s="251" t="s">
        <v>355</v>
      </c>
      <c r="E1604" s="41"/>
      <c r="F1604" s="252" t="s">
        <v>1982</v>
      </c>
      <c r="G1604" s="41"/>
      <c r="H1604" s="41"/>
      <c r="I1604" s="235"/>
      <c r="J1604" s="41"/>
      <c r="K1604" s="41"/>
      <c r="L1604" s="45"/>
      <c r="M1604" s="236"/>
      <c r="N1604" s="237"/>
      <c r="O1604" s="92"/>
      <c r="P1604" s="92"/>
      <c r="Q1604" s="92"/>
      <c r="R1604" s="92"/>
      <c r="S1604" s="92"/>
      <c r="T1604" s="93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T1604" s="18" t="s">
        <v>355</v>
      </c>
      <c r="AU1604" s="18" t="s">
        <v>90</v>
      </c>
    </row>
    <row r="1605" s="13" customFormat="1">
      <c r="A1605" s="13"/>
      <c r="B1605" s="253"/>
      <c r="C1605" s="254"/>
      <c r="D1605" s="233" t="s">
        <v>357</v>
      </c>
      <c r="E1605" s="255" t="s">
        <v>1</v>
      </c>
      <c r="F1605" s="256" t="s">
        <v>1983</v>
      </c>
      <c r="G1605" s="254"/>
      <c r="H1605" s="255" t="s">
        <v>1</v>
      </c>
      <c r="I1605" s="257"/>
      <c r="J1605" s="254"/>
      <c r="K1605" s="254"/>
      <c r="L1605" s="258"/>
      <c r="M1605" s="259"/>
      <c r="N1605" s="260"/>
      <c r="O1605" s="260"/>
      <c r="P1605" s="260"/>
      <c r="Q1605" s="260"/>
      <c r="R1605" s="260"/>
      <c r="S1605" s="260"/>
      <c r="T1605" s="261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62" t="s">
        <v>357</v>
      </c>
      <c r="AU1605" s="262" t="s">
        <v>90</v>
      </c>
      <c r="AV1605" s="13" t="s">
        <v>88</v>
      </c>
      <c r="AW1605" s="13" t="s">
        <v>36</v>
      </c>
      <c r="AX1605" s="13" t="s">
        <v>81</v>
      </c>
      <c r="AY1605" s="262" t="s">
        <v>203</v>
      </c>
    </row>
    <row r="1606" s="14" customFormat="1">
      <c r="A1606" s="14"/>
      <c r="B1606" s="263"/>
      <c r="C1606" s="264"/>
      <c r="D1606" s="233" t="s">
        <v>357</v>
      </c>
      <c r="E1606" s="265" t="s">
        <v>1</v>
      </c>
      <c r="F1606" s="266" t="s">
        <v>249</v>
      </c>
      <c r="G1606" s="264"/>
      <c r="H1606" s="267">
        <v>10</v>
      </c>
      <c r="I1606" s="268"/>
      <c r="J1606" s="264"/>
      <c r="K1606" s="264"/>
      <c r="L1606" s="269"/>
      <c r="M1606" s="270"/>
      <c r="N1606" s="271"/>
      <c r="O1606" s="271"/>
      <c r="P1606" s="271"/>
      <c r="Q1606" s="271"/>
      <c r="R1606" s="271"/>
      <c r="S1606" s="271"/>
      <c r="T1606" s="272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73" t="s">
        <v>357</v>
      </c>
      <c r="AU1606" s="273" t="s">
        <v>90</v>
      </c>
      <c r="AV1606" s="14" t="s">
        <v>90</v>
      </c>
      <c r="AW1606" s="14" t="s">
        <v>36</v>
      </c>
      <c r="AX1606" s="14" t="s">
        <v>81</v>
      </c>
      <c r="AY1606" s="273" t="s">
        <v>203</v>
      </c>
    </row>
    <row r="1607" s="13" customFormat="1">
      <c r="A1607" s="13"/>
      <c r="B1607" s="253"/>
      <c r="C1607" s="254"/>
      <c r="D1607" s="233" t="s">
        <v>357</v>
      </c>
      <c r="E1607" s="255" t="s">
        <v>1</v>
      </c>
      <c r="F1607" s="256" t="s">
        <v>1984</v>
      </c>
      <c r="G1607" s="254"/>
      <c r="H1607" s="255" t="s">
        <v>1</v>
      </c>
      <c r="I1607" s="257"/>
      <c r="J1607" s="254"/>
      <c r="K1607" s="254"/>
      <c r="L1607" s="258"/>
      <c r="M1607" s="259"/>
      <c r="N1607" s="260"/>
      <c r="O1607" s="260"/>
      <c r="P1607" s="260"/>
      <c r="Q1607" s="260"/>
      <c r="R1607" s="260"/>
      <c r="S1607" s="260"/>
      <c r="T1607" s="261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62" t="s">
        <v>357</v>
      </c>
      <c r="AU1607" s="262" t="s">
        <v>90</v>
      </c>
      <c r="AV1607" s="13" t="s">
        <v>88</v>
      </c>
      <c r="AW1607" s="13" t="s">
        <v>36</v>
      </c>
      <c r="AX1607" s="13" t="s">
        <v>81</v>
      </c>
      <c r="AY1607" s="262" t="s">
        <v>203</v>
      </c>
    </row>
    <row r="1608" s="14" customFormat="1">
      <c r="A1608" s="14"/>
      <c r="B1608" s="263"/>
      <c r="C1608" s="264"/>
      <c r="D1608" s="233" t="s">
        <v>357</v>
      </c>
      <c r="E1608" s="265" t="s">
        <v>1</v>
      </c>
      <c r="F1608" s="266" t="s">
        <v>1985</v>
      </c>
      <c r="G1608" s="264"/>
      <c r="H1608" s="267">
        <v>12</v>
      </c>
      <c r="I1608" s="268"/>
      <c r="J1608" s="264"/>
      <c r="K1608" s="264"/>
      <c r="L1608" s="269"/>
      <c r="M1608" s="270"/>
      <c r="N1608" s="271"/>
      <c r="O1608" s="271"/>
      <c r="P1608" s="271"/>
      <c r="Q1608" s="271"/>
      <c r="R1608" s="271"/>
      <c r="S1608" s="271"/>
      <c r="T1608" s="272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73" t="s">
        <v>357</v>
      </c>
      <c r="AU1608" s="273" t="s">
        <v>90</v>
      </c>
      <c r="AV1608" s="14" t="s">
        <v>90</v>
      </c>
      <c r="AW1608" s="14" t="s">
        <v>36</v>
      </c>
      <c r="AX1608" s="14" t="s">
        <v>81</v>
      </c>
      <c r="AY1608" s="273" t="s">
        <v>203</v>
      </c>
    </row>
    <row r="1609" s="16" customFormat="1">
      <c r="A1609" s="16"/>
      <c r="B1609" s="285"/>
      <c r="C1609" s="286"/>
      <c r="D1609" s="233" t="s">
        <v>357</v>
      </c>
      <c r="E1609" s="287" t="s">
        <v>1</v>
      </c>
      <c r="F1609" s="288" t="s">
        <v>366</v>
      </c>
      <c r="G1609" s="286"/>
      <c r="H1609" s="289">
        <v>22</v>
      </c>
      <c r="I1609" s="290"/>
      <c r="J1609" s="286"/>
      <c r="K1609" s="286"/>
      <c r="L1609" s="291"/>
      <c r="M1609" s="292"/>
      <c r="N1609" s="293"/>
      <c r="O1609" s="293"/>
      <c r="P1609" s="293"/>
      <c r="Q1609" s="293"/>
      <c r="R1609" s="293"/>
      <c r="S1609" s="293"/>
      <c r="T1609" s="294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T1609" s="295" t="s">
        <v>357</v>
      </c>
      <c r="AU1609" s="295" t="s">
        <v>90</v>
      </c>
      <c r="AV1609" s="16" t="s">
        <v>202</v>
      </c>
      <c r="AW1609" s="16" t="s">
        <v>36</v>
      </c>
      <c r="AX1609" s="16" t="s">
        <v>88</v>
      </c>
      <c r="AY1609" s="295" t="s">
        <v>203</v>
      </c>
    </row>
    <row r="1610" s="2" customFormat="1" ht="24.15" customHeight="1">
      <c r="A1610" s="39"/>
      <c r="B1610" s="40"/>
      <c r="C1610" s="296" t="s">
        <v>1986</v>
      </c>
      <c r="D1610" s="296" t="s">
        <v>553</v>
      </c>
      <c r="E1610" s="297" t="s">
        <v>1987</v>
      </c>
      <c r="F1610" s="298" t="s">
        <v>1988</v>
      </c>
      <c r="G1610" s="299" t="s">
        <v>647</v>
      </c>
      <c r="H1610" s="300">
        <v>20</v>
      </c>
      <c r="I1610" s="301"/>
      <c r="J1610" s="302">
        <f>ROUND(I1610*H1610,2)</f>
        <v>0</v>
      </c>
      <c r="K1610" s="298" t="s">
        <v>352</v>
      </c>
      <c r="L1610" s="303"/>
      <c r="M1610" s="304" t="s">
        <v>1</v>
      </c>
      <c r="N1610" s="305" t="s">
        <v>46</v>
      </c>
      <c r="O1610" s="92"/>
      <c r="P1610" s="229">
        <f>O1610*H1610</f>
        <v>0</v>
      </c>
      <c r="Q1610" s="229">
        <v>0.00010000000000000001</v>
      </c>
      <c r="R1610" s="229">
        <f>Q1610*H1610</f>
        <v>0.002</v>
      </c>
      <c r="S1610" s="229">
        <v>0</v>
      </c>
      <c r="T1610" s="230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31" t="s">
        <v>581</v>
      </c>
      <c r="AT1610" s="231" t="s">
        <v>553</v>
      </c>
      <c r="AU1610" s="231" t="s">
        <v>90</v>
      </c>
      <c r="AY1610" s="18" t="s">
        <v>203</v>
      </c>
      <c r="BE1610" s="232">
        <f>IF(N1610="základní",J1610,0)</f>
        <v>0</v>
      </c>
      <c r="BF1610" s="232">
        <f>IF(N1610="snížená",J1610,0)</f>
        <v>0</v>
      </c>
      <c r="BG1610" s="232">
        <f>IF(N1610="zákl. přenesená",J1610,0)</f>
        <v>0</v>
      </c>
      <c r="BH1610" s="232">
        <f>IF(N1610="sníž. přenesená",J1610,0)</f>
        <v>0</v>
      </c>
      <c r="BI1610" s="232">
        <f>IF(N1610="nulová",J1610,0)</f>
        <v>0</v>
      </c>
      <c r="BJ1610" s="18" t="s">
        <v>88</v>
      </c>
      <c r="BK1610" s="232">
        <f>ROUND(I1610*H1610,2)</f>
        <v>0</v>
      </c>
      <c r="BL1610" s="18" t="s">
        <v>279</v>
      </c>
      <c r="BM1610" s="231" t="s">
        <v>1989</v>
      </c>
    </row>
    <row r="1611" s="2" customFormat="1">
      <c r="A1611" s="39"/>
      <c r="B1611" s="40"/>
      <c r="C1611" s="41"/>
      <c r="D1611" s="233" t="s">
        <v>209</v>
      </c>
      <c r="E1611" s="41"/>
      <c r="F1611" s="234" t="s">
        <v>1988</v>
      </c>
      <c r="G1611" s="41"/>
      <c r="H1611" s="41"/>
      <c r="I1611" s="235"/>
      <c r="J1611" s="41"/>
      <c r="K1611" s="41"/>
      <c r="L1611" s="45"/>
      <c r="M1611" s="236"/>
      <c r="N1611" s="237"/>
      <c r="O1611" s="92"/>
      <c r="P1611" s="92"/>
      <c r="Q1611" s="92"/>
      <c r="R1611" s="92"/>
      <c r="S1611" s="92"/>
      <c r="T1611" s="93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T1611" s="18" t="s">
        <v>209</v>
      </c>
      <c r="AU1611" s="18" t="s">
        <v>90</v>
      </c>
    </row>
    <row r="1612" s="2" customFormat="1" ht="24.15" customHeight="1">
      <c r="A1612" s="39"/>
      <c r="B1612" s="40"/>
      <c r="C1612" s="296" t="s">
        <v>1990</v>
      </c>
      <c r="D1612" s="296" t="s">
        <v>553</v>
      </c>
      <c r="E1612" s="297" t="s">
        <v>1991</v>
      </c>
      <c r="F1612" s="298" t="s">
        <v>1992</v>
      </c>
      <c r="G1612" s="299" t="s">
        <v>647</v>
      </c>
      <c r="H1612" s="300">
        <v>2</v>
      </c>
      <c r="I1612" s="301"/>
      <c r="J1612" s="302">
        <f>ROUND(I1612*H1612,2)</f>
        <v>0</v>
      </c>
      <c r="K1612" s="298" t="s">
        <v>352</v>
      </c>
      <c r="L1612" s="303"/>
      <c r="M1612" s="304" t="s">
        <v>1</v>
      </c>
      <c r="N1612" s="305" t="s">
        <v>46</v>
      </c>
      <c r="O1612" s="92"/>
      <c r="P1612" s="229">
        <f>O1612*H1612</f>
        <v>0</v>
      </c>
      <c r="Q1612" s="229">
        <v>0.00025999999999999998</v>
      </c>
      <c r="R1612" s="229">
        <f>Q1612*H1612</f>
        <v>0.00051999999999999995</v>
      </c>
      <c r="S1612" s="229">
        <v>0</v>
      </c>
      <c r="T1612" s="230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31" t="s">
        <v>581</v>
      </c>
      <c r="AT1612" s="231" t="s">
        <v>553</v>
      </c>
      <c r="AU1612" s="231" t="s">
        <v>90</v>
      </c>
      <c r="AY1612" s="18" t="s">
        <v>203</v>
      </c>
      <c r="BE1612" s="232">
        <f>IF(N1612="základní",J1612,0)</f>
        <v>0</v>
      </c>
      <c r="BF1612" s="232">
        <f>IF(N1612="snížená",J1612,0)</f>
        <v>0</v>
      </c>
      <c r="BG1612" s="232">
        <f>IF(N1612="zákl. přenesená",J1612,0)</f>
        <v>0</v>
      </c>
      <c r="BH1612" s="232">
        <f>IF(N1612="sníž. přenesená",J1612,0)</f>
        <v>0</v>
      </c>
      <c r="BI1612" s="232">
        <f>IF(N1612="nulová",J1612,0)</f>
        <v>0</v>
      </c>
      <c r="BJ1612" s="18" t="s">
        <v>88</v>
      </c>
      <c r="BK1612" s="232">
        <f>ROUND(I1612*H1612,2)</f>
        <v>0</v>
      </c>
      <c r="BL1612" s="18" t="s">
        <v>279</v>
      </c>
      <c r="BM1612" s="231" t="s">
        <v>1993</v>
      </c>
    </row>
    <row r="1613" s="2" customFormat="1">
      <c r="A1613" s="39"/>
      <c r="B1613" s="40"/>
      <c r="C1613" s="41"/>
      <c r="D1613" s="233" t="s">
        <v>209</v>
      </c>
      <c r="E1613" s="41"/>
      <c r="F1613" s="234" t="s">
        <v>1992</v>
      </c>
      <c r="G1613" s="41"/>
      <c r="H1613" s="41"/>
      <c r="I1613" s="235"/>
      <c r="J1613" s="41"/>
      <c r="K1613" s="41"/>
      <c r="L1613" s="45"/>
      <c r="M1613" s="236"/>
      <c r="N1613" s="237"/>
      <c r="O1613" s="92"/>
      <c r="P1613" s="92"/>
      <c r="Q1613" s="92"/>
      <c r="R1613" s="92"/>
      <c r="S1613" s="92"/>
      <c r="T1613" s="93"/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T1613" s="18" t="s">
        <v>209</v>
      </c>
      <c r="AU1613" s="18" t="s">
        <v>90</v>
      </c>
    </row>
    <row r="1614" s="2" customFormat="1" ht="33" customHeight="1">
      <c r="A1614" s="39"/>
      <c r="B1614" s="40"/>
      <c r="C1614" s="220" t="s">
        <v>1994</v>
      </c>
      <c r="D1614" s="220" t="s">
        <v>204</v>
      </c>
      <c r="E1614" s="221" t="s">
        <v>1995</v>
      </c>
      <c r="F1614" s="222" t="s">
        <v>1996</v>
      </c>
      <c r="G1614" s="223" t="s">
        <v>415</v>
      </c>
      <c r="H1614" s="224">
        <v>87</v>
      </c>
      <c r="I1614" s="225"/>
      <c r="J1614" s="226">
        <f>ROUND(I1614*H1614,2)</f>
        <v>0</v>
      </c>
      <c r="K1614" s="222" t="s">
        <v>352</v>
      </c>
      <c r="L1614" s="45"/>
      <c r="M1614" s="227" t="s">
        <v>1</v>
      </c>
      <c r="N1614" s="228" t="s">
        <v>46</v>
      </c>
      <c r="O1614" s="92"/>
      <c r="P1614" s="229">
        <f>O1614*H1614</f>
        <v>0</v>
      </c>
      <c r="Q1614" s="229">
        <v>0.0016199999999999999</v>
      </c>
      <c r="R1614" s="229">
        <f>Q1614*H1614</f>
        <v>0.14093999999999998</v>
      </c>
      <c r="S1614" s="229">
        <v>0</v>
      </c>
      <c r="T1614" s="230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31" t="s">
        <v>279</v>
      </c>
      <c r="AT1614" s="231" t="s">
        <v>204</v>
      </c>
      <c r="AU1614" s="231" t="s">
        <v>90</v>
      </c>
      <c r="AY1614" s="18" t="s">
        <v>203</v>
      </c>
      <c r="BE1614" s="232">
        <f>IF(N1614="základní",J1614,0)</f>
        <v>0</v>
      </c>
      <c r="BF1614" s="232">
        <f>IF(N1614="snížená",J1614,0)</f>
        <v>0</v>
      </c>
      <c r="BG1614" s="232">
        <f>IF(N1614="zákl. přenesená",J1614,0)</f>
        <v>0</v>
      </c>
      <c r="BH1614" s="232">
        <f>IF(N1614="sníž. přenesená",J1614,0)</f>
        <v>0</v>
      </c>
      <c r="BI1614" s="232">
        <f>IF(N1614="nulová",J1614,0)</f>
        <v>0</v>
      </c>
      <c r="BJ1614" s="18" t="s">
        <v>88</v>
      </c>
      <c r="BK1614" s="232">
        <f>ROUND(I1614*H1614,2)</f>
        <v>0</v>
      </c>
      <c r="BL1614" s="18" t="s">
        <v>279</v>
      </c>
      <c r="BM1614" s="231" t="s">
        <v>1997</v>
      </c>
    </row>
    <row r="1615" s="2" customFormat="1">
      <c r="A1615" s="39"/>
      <c r="B1615" s="40"/>
      <c r="C1615" s="41"/>
      <c r="D1615" s="233" t="s">
        <v>209</v>
      </c>
      <c r="E1615" s="41"/>
      <c r="F1615" s="234" t="s">
        <v>1998</v>
      </c>
      <c r="G1615" s="41"/>
      <c r="H1615" s="41"/>
      <c r="I1615" s="235"/>
      <c r="J1615" s="41"/>
      <c r="K1615" s="41"/>
      <c r="L1615" s="45"/>
      <c r="M1615" s="236"/>
      <c r="N1615" s="237"/>
      <c r="O1615" s="92"/>
      <c r="P1615" s="92"/>
      <c r="Q1615" s="92"/>
      <c r="R1615" s="92"/>
      <c r="S1615" s="92"/>
      <c r="T1615" s="93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T1615" s="18" t="s">
        <v>209</v>
      </c>
      <c r="AU1615" s="18" t="s">
        <v>90</v>
      </c>
    </row>
    <row r="1616" s="2" customFormat="1">
      <c r="A1616" s="39"/>
      <c r="B1616" s="40"/>
      <c r="C1616" s="41"/>
      <c r="D1616" s="251" t="s">
        <v>355</v>
      </c>
      <c r="E1616" s="41"/>
      <c r="F1616" s="252" t="s">
        <v>1999</v>
      </c>
      <c r="G1616" s="41"/>
      <c r="H1616" s="41"/>
      <c r="I1616" s="235"/>
      <c r="J1616" s="41"/>
      <c r="K1616" s="41"/>
      <c r="L1616" s="45"/>
      <c r="M1616" s="236"/>
      <c r="N1616" s="237"/>
      <c r="O1616" s="92"/>
      <c r="P1616" s="92"/>
      <c r="Q1616" s="92"/>
      <c r="R1616" s="92"/>
      <c r="S1616" s="92"/>
      <c r="T1616" s="9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T1616" s="18" t="s">
        <v>355</v>
      </c>
      <c r="AU1616" s="18" t="s">
        <v>90</v>
      </c>
    </row>
    <row r="1617" s="13" customFormat="1">
      <c r="A1617" s="13"/>
      <c r="B1617" s="253"/>
      <c r="C1617" s="254"/>
      <c r="D1617" s="233" t="s">
        <v>357</v>
      </c>
      <c r="E1617" s="255" t="s">
        <v>1</v>
      </c>
      <c r="F1617" s="256" t="s">
        <v>2000</v>
      </c>
      <c r="G1617" s="254"/>
      <c r="H1617" s="255" t="s">
        <v>1</v>
      </c>
      <c r="I1617" s="257"/>
      <c r="J1617" s="254"/>
      <c r="K1617" s="254"/>
      <c r="L1617" s="258"/>
      <c r="M1617" s="259"/>
      <c r="N1617" s="260"/>
      <c r="O1617" s="260"/>
      <c r="P1617" s="260"/>
      <c r="Q1617" s="260"/>
      <c r="R1617" s="260"/>
      <c r="S1617" s="260"/>
      <c r="T1617" s="261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62" t="s">
        <v>357</v>
      </c>
      <c r="AU1617" s="262" t="s">
        <v>90</v>
      </c>
      <c r="AV1617" s="13" t="s">
        <v>88</v>
      </c>
      <c r="AW1617" s="13" t="s">
        <v>36</v>
      </c>
      <c r="AX1617" s="13" t="s">
        <v>81</v>
      </c>
      <c r="AY1617" s="262" t="s">
        <v>203</v>
      </c>
    </row>
    <row r="1618" s="14" customFormat="1">
      <c r="A1618" s="14"/>
      <c r="B1618" s="263"/>
      <c r="C1618" s="264"/>
      <c r="D1618" s="233" t="s">
        <v>357</v>
      </c>
      <c r="E1618" s="265" t="s">
        <v>1</v>
      </c>
      <c r="F1618" s="266" t="s">
        <v>1061</v>
      </c>
      <c r="G1618" s="264"/>
      <c r="H1618" s="267">
        <v>87</v>
      </c>
      <c r="I1618" s="268"/>
      <c r="J1618" s="264"/>
      <c r="K1618" s="264"/>
      <c r="L1618" s="269"/>
      <c r="M1618" s="270"/>
      <c r="N1618" s="271"/>
      <c r="O1618" s="271"/>
      <c r="P1618" s="271"/>
      <c r="Q1618" s="271"/>
      <c r="R1618" s="271"/>
      <c r="S1618" s="271"/>
      <c r="T1618" s="272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73" t="s">
        <v>357</v>
      </c>
      <c r="AU1618" s="273" t="s">
        <v>90</v>
      </c>
      <c r="AV1618" s="14" t="s">
        <v>90</v>
      </c>
      <c r="AW1618" s="14" t="s">
        <v>36</v>
      </c>
      <c r="AX1618" s="14" t="s">
        <v>81</v>
      </c>
      <c r="AY1618" s="273" t="s">
        <v>203</v>
      </c>
    </row>
    <row r="1619" s="16" customFormat="1">
      <c r="A1619" s="16"/>
      <c r="B1619" s="285"/>
      <c r="C1619" s="286"/>
      <c r="D1619" s="233" t="s">
        <v>357</v>
      </c>
      <c r="E1619" s="287" t="s">
        <v>1</v>
      </c>
      <c r="F1619" s="288" t="s">
        <v>366</v>
      </c>
      <c r="G1619" s="286"/>
      <c r="H1619" s="289">
        <v>87</v>
      </c>
      <c r="I1619" s="290"/>
      <c r="J1619" s="286"/>
      <c r="K1619" s="286"/>
      <c r="L1619" s="291"/>
      <c r="M1619" s="292"/>
      <c r="N1619" s="293"/>
      <c r="O1619" s="293"/>
      <c r="P1619" s="293"/>
      <c r="Q1619" s="293"/>
      <c r="R1619" s="293"/>
      <c r="S1619" s="293"/>
      <c r="T1619" s="294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T1619" s="295" t="s">
        <v>357</v>
      </c>
      <c r="AU1619" s="295" t="s">
        <v>90</v>
      </c>
      <c r="AV1619" s="16" t="s">
        <v>202</v>
      </c>
      <c r="AW1619" s="16" t="s">
        <v>36</v>
      </c>
      <c r="AX1619" s="16" t="s">
        <v>88</v>
      </c>
      <c r="AY1619" s="295" t="s">
        <v>203</v>
      </c>
    </row>
    <row r="1620" s="2" customFormat="1" ht="37.8" customHeight="1">
      <c r="A1620" s="39"/>
      <c r="B1620" s="40"/>
      <c r="C1620" s="220" t="s">
        <v>2001</v>
      </c>
      <c r="D1620" s="220" t="s">
        <v>204</v>
      </c>
      <c r="E1620" s="221" t="s">
        <v>2002</v>
      </c>
      <c r="F1620" s="222" t="s">
        <v>2003</v>
      </c>
      <c r="G1620" s="223" t="s">
        <v>415</v>
      </c>
      <c r="H1620" s="224">
        <v>134</v>
      </c>
      <c r="I1620" s="225"/>
      <c r="J1620" s="226">
        <f>ROUND(I1620*H1620,2)</f>
        <v>0</v>
      </c>
      <c r="K1620" s="222" t="s">
        <v>352</v>
      </c>
      <c r="L1620" s="45"/>
      <c r="M1620" s="227" t="s">
        <v>1</v>
      </c>
      <c r="N1620" s="228" t="s">
        <v>46</v>
      </c>
      <c r="O1620" s="92"/>
      <c r="P1620" s="229">
        <f>O1620*H1620</f>
        <v>0</v>
      </c>
      <c r="Q1620" s="229">
        <v>0.00059999999999999995</v>
      </c>
      <c r="R1620" s="229">
        <f>Q1620*H1620</f>
        <v>0.080399999999999999</v>
      </c>
      <c r="S1620" s="229">
        <v>0</v>
      </c>
      <c r="T1620" s="230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31" t="s">
        <v>279</v>
      </c>
      <c r="AT1620" s="231" t="s">
        <v>204</v>
      </c>
      <c r="AU1620" s="231" t="s">
        <v>90</v>
      </c>
      <c r="AY1620" s="18" t="s">
        <v>203</v>
      </c>
      <c r="BE1620" s="232">
        <f>IF(N1620="základní",J1620,0)</f>
        <v>0</v>
      </c>
      <c r="BF1620" s="232">
        <f>IF(N1620="snížená",J1620,0)</f>
        <v>0</v>
      </c>
      <c r="BG1620" s="232">
        <f>IF(N1620="zákl. přenesená",J1620,0)</f>
        <v>0</v>
      </c>
      <c r="BH1620" s="232">
        <f>IF(N1620="sníž. přenesená",J1620,0)</f>
        <v>0</v>
      </c>
      <c r="BI1620" s="232">
        <f>IF(N1620="nulová",J1620,0)</f>
        <v>0</v>
      </c>
      <c r="BJ1620" s="18" t="s">
        <v>88</v>
      </c>
      <c r="BK1620" s="232">
        <f>ROUND(I1620*H1620,2)</f>
        <v>0</v>
      </c>
      <c r="BL1620" s="18" t="s">
        <v>279</v>
      </c>
      <c r="BM1620" s="231" t="s">
        <v>2004</v>
      </c>
    </row>
    <row r="1621" s="2" customFormat="1">
      <c r="A1621" s="39"/>
      <c r="B1621" s="40"/>
      <c r="C1621" s="41"/>
      <c r="D1621" s="233" t="s">
        <v>209</v>
      </c>
      <c r="E1621" s="41"/>
      <c r="F1621" s="234" t="s">
        <v>2005</v>
      </c>
      <c r="G1621" s="41"/>
      <c r="H1621" s="41"/>
      <c r="I1621" s="235"/>
      <c r="J1621" s="41"/>
      <c r="K1621" s="41"/>
      <c r="L1621" s="45"/>
      <c r="M1621" s="236"/>
      <c r="N1621" s="237"/>
      <c r="O1621" s="92"/>
      <c r="P1621" s="92"/>
      <c r="Q1621" s="92"/>
      <c r="R1621" s="92"/>
      <c r="S1621" s="92"/>
      <c r="T1621" s="93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T1621" s="18" t="s">
        <v>209</v>
      </c>
      <c r="AU1621" s="18" t="s">
        <v>90</v>
      </c>
    </row>
    <row r="1622" s="2" customFormat="1">
      <c r="A1622" s="39"/>
      <c r="B1622" s="40"/>
      <c r="C1622" s="41"/>
      <c r="D1622" s="251" t="s">
        <v>355</v>
      </c>
      <c r="E1622" s="41"/>
      <c r="F1622" s="252" t="s">
        <v>2006</v>
      </c>
      <c r="G1622" s="41"/>
      <c r="H1622" s="41"/>
      <c r="I1622" s="235"/>
      <c r="J1622" s="41"/>
      <c r="K1622" s="41"/>
      <c r="L1622" s="45"/>
      <c r="M1622" s="236"/>
      <c r="N1622" s="237"/>
      <c r="O1622" s="92"/>
      <c r="P1622" s="92"/>
      <c r="Q1622" s="92"/>
      <c r="R1622" s="92"/>
      <c r="S1622" s="92"/>
      <c r="T1622" s="93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T1622" s="18" t="s">
        <v>355</v>
      </c>
      <c r="AU1622" s="18" t="s">
        <v>90</v>
      </c>
    </row>
    <row r="1623" s="13" customFormat="1">
      <c r="A1623" s="13"/>
      <c r="B1623" s="253"/>
      <c r="C1623" s="254"/>
      <c r="D1623" s="233" t="s">
        <v>357</v>
      </c>
      <c r="E1623" s="255" t="s">
        <v>1</v>
      </c>
      <c r="F1623" s="256" t="s">
        <v>2007</v>
      </c>
      <c r="G1623" s="254"/>
      <c r="H1623" s="255" t="s">
        <v>1</v>
      </c>
      <c r="I1623" s="257"/>
      <c r="J1623" s="254"/>
      <c r="K1623" s="254"/>
      <c r="L1623" s="258"/>
      <c r="M1623" s="259"/>
      <c r="N1623" s="260"/>
      <c r="O1623" s="260"/>
      <c r="P1623" s="260"/>
      <c r="Q1623" s="260"/>
      <c r="R1623" s="260"/>
      <c r="S1623" s="260"/>
      <c r="T1623" s="261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62" t="s">
        <v>357</v>
      </c>
      <c r="AU1623" s="262" t="s">
        <v>90</v>
      </c>
      <c r="AV1623" s="13" t="s">
        <v>88</v>
      </c>
      <c r="AW1623" s="13" t="s">
        <v>36</v>
      </c>
      <c r="AX1623" s="13" t="s">
        <v>81</v>
      </c>
      <c r="AY1623" s="262" t="s">
        <v>203</v>
      </c>
    </row>
    <row r="1624" s="14" customFormat="1">
      <c r="A1624" s="14"/>
      <c r="B1624" s="263"/>
      <c r="C1624" s="264"/>
      <c r="D1624" s="233" t="s">
        <v>357</v>
      </c>
      <c r="E1624" s="265" t="s">
        <v>1</v>
      </c>
      <c r="F1624" s="266" t="s">
        <v>1477</v>
      </c>
      <c r="G1624" s="264"/>
      <c r="H1624" s="267">
        <v>134</v>
      </c>
      <c r="I1624" s="268"/>
      <c r="J1624" s="264"/>
      <c r="K1624" s="264"/>
      <c r="L1624" s="269"/>
      <c r="M1624" s="270"/>
      <c r="N1624" s="271"/>
      <c r="O1624" s="271"/>
      <c r="P1624" s="271"/>
      <c r="Q1624" s="271"/>
      <c r="R1624" s="271"/>
      <c r="S1624" s="271"/>
      <c r="T1624" s="27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73" t="s">
        <v>357</v>
      </c>
      <c r="AU1624" s="273" t="s">
        <v>90</v>
      </c>
      <c r="AV1624" s="14" t="s">
        <v>90</v>
      </c>
      <c r="AW1624" s="14" t="s">
        <v>36</v>
      </c>
      <c r="AX1624" s="14" t="s">
        <v>81</v>
      </c>
      <c r="AY1624" s="273" t="s">
        <v>203</v>
      </c>
    </row>
    <row r="1625" s="16" customFormat="1">
      <c r="A1625" s="16"/>
      <c r="B1625" s="285"/>
      <c r="C1625" s="286"/>
      <c r="D1625" s="233" t="s">
        <v>357</v>
      </c>
      <c r="E1625" s="287" t="s">
        <v>1</v>
      </c>
      <c r="F1625" s="288" t="s">
        <v>366</v>
      </c>
      <c r="G1625" s="286"/>
      <c r="H1625" s="289">
        <v>134</v>
      </c>
      <c r="I1625" s="290"/>
      <c r="J1625" s="286"/>
      <c r="K1625" s="286"/>
      <c r="L1625" s="291"/>
      <c r="M1625" s="292"/>
      <c r="N1625" s="293"/>
      <c r="O1625" s="293"/>
      <c r="P1625" s="293"/>
      <c r="Q1625" s="293"/>
      <c r="R1625" s="293"/>
      <c r="S1625" s="293"/>
      <c r="T1625" s="294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T1625" s="295" t="s">
        <v>357</v>
      </c>
      <c r="AU1625" s="295" t="s">
        <v>90</v>
      </c>
      <c r="AV1625" s="16" t="s">
        <v>202</v>
      </c>
      <c r="AW1625" s="16" t="s">
        <v>36</v>
      </c>
      <c r="AX1625" s="16" t="s">
        <v>88</v>
      </c>
      <c r="AY1625" s="295" t="s">
        <v>203</v>
      </c>
    </row>
    <row r="1626" s="2" customFormat="1" ht="37.8" customHeight="1">
      <c r="A1626" s="39"/>
      <c r="B1626" s="40"/>
      <c r="C1626" s="220" t="s">
        <v>2008</v>
      </c>
      <c r="D1626" s="220" t="s">
        <v>204</v>
      </c>
      <c r="E1626" s="221" t="s">
        <v>2009</v>
      </c>
      <c r="F1626" s="222" t="s">
        <v>2010</v>
      </c>
      <c r="G1626" s="223" t="s">
        <v>415</v>
      </c>
      <c r="H1626" s="224">
        <v>134</v>
      </c>
      <c r="I1626" s="225"/>
      <c r="J1626" s="226">
        <f>ROUND(I1626*H1626,2)</f>
        <v>0</v>
      </c>
      <c r="K1626" s="222" t="s">
        <v>352</v>
      </c>
      <c r="L1626" s="45"/>
      <c r="M1626" s="227" t="s">
        <v>1</v>
      </c>
      <c r="N1626" s="228" t="s">
        <v>46</v>
      </c>
      <c r="O1626" s="92"/>
      <c r="P1626" s="229">
        <f>O1626*H1626</f>
        <v>0</v>
      </c>
      <c r="Q1626" s="229">
        <v>0.00059999999999999995</v>
      </c>
      <c r="R1626" s="229">
        <f>Q1626*H1626</f>
        <v>0.080399999999999999</v>
      </c>
      <c r="S1626" s="229">
        <v>0</v>
      </c>
      <c r="T1626" s="230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31" t="s">
        <v>279</v>
      </c>
      <c r="AT1626" s="231" t="s">
        <v>204</v>
      </c>
      <c r="AU1626" s="231" t="s">
        <v>90</v>
      </c>
      <c r="AY1626" s="18" t="s">
        <v>203</v>
      </c>
      <c r="BE1626" s="232">
        <f>IF(N1626="základní",J1626,0)</f>
        <v>0</v>
      </c>
      <c r="BF1626" s="232">
        <f>IF(N1626="snížená",J1626,0)</f>
        <v>0</v>
      </c>
      <c r="BG1626" s="232">
        <f>IF(N1626="zákl. přenesená",J1626,0)</f>
        <v>0</v>
      </c>
      <c r="BH1626" s="232">
        <f>IF(N1626="sníž. přenesená",J1626,0)</f>
        <v>0</v>
      </c>
      <c r="BI1626" s="232">
        <f>IF(N1626="nulová",J1626,0)</f>
        <v>0</v>
      </c>
      <c r="BJ1626" s="18" t="s">
        <v>88</v>
      </c>
      <c r="BK1626" s="232">
        <f>ROUND(I1626*H1626,2)</f>
        <v>0</v>
      </c>
      <c r="BL1626" s="18" t="s">
        <v>279</v>
      </c>
      <c r="BM1626" s="231" t="s">
        <v>2011</v>
      </c>
    </row>
    <row r="1627" s="2" customFormat="1">
      <c r="A1627" s="39"/>
      <c r="B1627" s="40"/>
      <c r="C1627" s="41"/>
      <c r="D1627" s="233" t="s">
        <v>209</v>
      </c>
      <c r="E1627" s="41"/>
      <c r="F1627" s="234" t="s">
        <v>2012</v>
      </c>
      <c r="G1627" s="41"/>
      <c r="H1627" s="41"/>
      <c r="I1627" s="235"/>
      <c r="J1627" s="41"/>
      <c r="K1627" s="41"/>
      <c r="L1627" s="45"/>
      <c r="M1627" s="236"/>
      <c r="N1627" s="237"/>
      <c r="O1627" s="92"/>
      <c r="P1627" s="92"/>
      <c r="Q1627" s="92"/>
      <c r="R1627" s="92"/>
      <c r="S1627" s="92"/>
      <c r="T1627" s="93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T1627" s="18" t="s">
        <v>209</v>
      </c>
      <c r="AU1627" s="18" t="s">
        <v>90</v>
      </c>
    </row>
    <row r="1628" s="2" customFormat="1">
      <c r="A1628" s="39"/>
      <c r="B1628" s="40"/>
      <c r="C1628" s="41"/>
      <c r="D1628" s="251" t="s">
        <v>355</v>
      </c>
      <c r="E1628" s="41"/>
      <c r="F1628" s="252" t="s">
        <v>2013</v>
      </c>
      <c r="G1628" s="41"/>
      <c r="H1628" s="41"/>
      <c r="I1628" s="235"/>
      <c r="J1628" s="41"/>
      <c r="K1628" s="41"/>
      <c r="L1628" s="45"/>
      <c r="M1628" s="236"/>
      <c r="N1628" s="237"/>
      <c r="O1628" s="92"/>
      <c r="P1628" s="92"/>
      <c r="Q1628" s="92"/>
      <c r="R1628" s="92"/>
      <c r="S1628" s="92"/>
      <c r="T1628" s="93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T1628" s="18" t="s">
        <v>355</v>
      </c>
      <c r="AU1628" s="18" t="s">
        <v>90</v>
      </c>
    </row>
    <row r="1629" s="13" customFormat="1">
      <c r="A1629" s="13"/>
      <c r="B1629" s="253"/>
      <c r="C1629" s="254"/>
      <c r="D1629" s="233" t="s">
        <v>357</v>
      </c>
      <c r="E1629" s="255" t="s">
        <v>1</v>
      </c>
      <c r="F1629" s="256" t="s">
        <v>2014</v>
      </c>
      <c r="G1629" s="254"/>
      <c r="H1629" s="255" t="s">
        <v>1</v>
      </c>
      <c r="I1629" s="257"/>
      <c r="J1629" s="254"/>
      <c r="K1629" s="254"/>
      <c r="L1629" s="258"/>
      <c r="M1629" s="259"/>
      <c r="N1629" s="260"/>
      <c r="O1629" s="260"/>
      <c r="P1629" s="260"/>
      <c r="Q1629" s="260"/>
      <c r="R1629" s="260"/>
      <c r="S1629" s="260"/>
      <c r="T1629" s="261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2" t="s">
        <v>357</v>
      </c>
      <c r="AU1629" s="262" t="s">
        <v>90</v>
      </c>
      <c r="AV1629" s="13" t="s">
        <v>88</v>
      </c>
      <c r="AW1629" s="13" t="s">
        <v>36</v>
      </c>
      <c r="AX1629" s="13" t="s">
        <v>81</v>
      </c>
      <c r="AY1629" s="262" t="s">
        <v>203</v>
      </c>
    </row>
    <row r="1630" s="14" customFormat="1">
      <c r="A1630" s="14"/>
      <c r="B1630" s="263"/>
      <c r="C1630" s="264"/>
      <c r="D1630" s="233" t="s">
        <v>357</v>
      </c>
      <c r="E1630" s="265" t="s">
        <v>1</v>
      </c>
      <c r="F1630" s="266" t="s">
        <v>1477</v>
      </c>
      <c r="G1630" s="264"/>
      <c r="H1630" s="267">
        <v>134</v>
      </c>
      <c r="I1630" s="268"/>
      <c r="J1630" s="264"/>
      <c r="K1630" s="264"/>
      <c r="L1630" s="269"/>
      <c r="M1630" s="270"/>
      <c r="N1630" s="271"/>
      <c r="O1630" s="271"/>
      <c r="P1630" s="271"/>
      <c r="Q1630" s="271"/>
      <c r="R1630" s="271"/>
      <c r="S1630" s="271"/>
      <c r="T1630" s="27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73" t="s">
        <v>357</v>
      </c>
      <c r="AU1630" s="273" t="s">
        <v>90</v>
      </c>
      <c r="AV1630" s="14" t="s">
        <v>90</v>
      </c>
      <c r="AW1630" s="14" t="s">
        <v>36</v>
      </c>
      <c r="AX1630" s="14" t="s">
        <v>81</v>
      </c>
      <c r="AY1630" s="273" t="s">
        <v>203</v>
      </c>
    </row>
    <row r="1631" s="16" customFormat="1">
      <c r="A1631" s="16"/>
      <c r="B1631" s="285"/>
      <c r="C1631" s="286"/>
      <c r="D1631" s="233" t="s">
        <v>357</v>
      </c>
      <c r="E1631" s="287" t="s">
        <v>1</v>
      </c>
      <c r="F1631" s="288" t="s">
        <v>366</v>
      </c>
      <c r="G1631" s="286"/>
      <c r="H1631" s="289">
        <v>134</v>
      </c>
      <c r="I1631" s="290"/>
      <c r="J1631" s="286"/>
      <c r="K1631" s="286"/>
      <c r="L1631" s="291"/>
      <c r="M1631" s="292"/>
      <c r="N1631" s="293"/>
      <c r="O1631" s="293"/>
      <c r="P1631" s="293"/>
      <c r="Q1631" s="293"/>
      <c r="R1631" s="293"/>
      <c r="S1631" s="293"/>
      <c r="T1631" s="294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T1631" s="295" t="s">
        <v>357</v>
      </c>
      <c r="AU1631" s="295" t="s">
        <v>90</v>
      </c>
      <c r="AV1631" s="16" t="s">
        <v>202</v>
      </c>
      <c r="AW1631" s="16" t="s">
        <v>36</v>
      </c>
      <c r="AX1631" s="16" t="s">
        <v>88</v>
      </c>
      <c r="AY1631" s="295" t="s">
        <v>203</v>
      </c>
    </row>
    <row r="1632" s="2" customFormat="1" ht="16.5" customHeight="1">
      <c r="A1632" s="39"/>
      <c r="B1632" s="40"/>
      <c r="C1632" s="220" t="s">
        <v>2015</v>
      </c>
      <c r="D1632" s="220" t="s">
        <v>204</v>
      </c>
      <c r="E1632" s="221" t="s">
        <v>2016</v>
      </c>
      <c r="F1632" s="222" t="s">
        <v>2017</v>
      </c>
      <c r="G1632" s="223" t="s">
        <v>647</v>
      </c>
      <c r="H1632" s="224">
        <v>2</v>
      </c>
      <c r="I1632" s="225"/>
      <c r="J1632" s="226">
        <f>ROUND(I1632*H1632,2)</f>
        <v>0</v>
      </c>
      <c r="K1632" s="222" t="s">
        <v>352</v>
      </c>
      <c r="L1632" s="45"/>
      <c r="M1632" s="227" t="s">
        <v>1</v>
      </c>
      <c r="N1632" s="228" t="s">
        <v>46</v>
      </c>
      <c r="O1632" s="92"/>
      <c r="P1632" s="229">
        <f>O1632*H1632</f>
        <v>0</v>
      </c>
      <c r="Q1632" s="229">
        <v>0.00010000000000000001</v>
      </c>
      <c r="R1632" s="229">
        <f>Q1632*H1632</f>
        <v>0.00020000000000000001</v>
      </c>
      <c r="S1632" s="229">
        <v>0</v>
      </c>
      <c r="T1632" s="230">
        <f>S1632*H1632</f>
        <v>0</v>
      </c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R1632" s="231" t="s">
        <v>279</v>
      </c>
      <c r="AT1632" s="231" t="s">
        <v>204</v>
      </c>
      <c r="AU1632" s="231" t="s">
        <v>90</v>
      </c>
      <c r="AY1632" s="18" t="s">
        <v>203</v>
      </c>
      <c r="BE1632" s="232">
        <f>IF(N1632="základní",J1632,0)</f>
        <v>0</v>
      </c>
      <c r="BF1632" s="232">
        <f>IF(N1632="snížená",J1632,0)</f>
        <v>0</v>
      </c>
      <c r="BG1632" s="232">
        <f>IF(N1632="zákl. přenesená",J1632,0)</f>
        <v>0</v>
      </c>
      <c r="BH1632" s="232">
        <f>IF(N1632="sníž. přenesená",J1632,0)</f>
        <v>0</v>
      </c>
      <c r="BI1632" s="232">
        <f>IF(N1632="nulová",J1632,0)</f>
        <v>0</v>
      </c>
      <c r="BJ1632" s="18" t="s">
        <v>88</v>
      </c>
      <c r="BK1632" s="232">
        <f>ROUND(I1632*H1632,2)</f>
        <v>0</v>
      </c>
      <c r="BL1632" s="18" t="s">
        <v>279</v>
      </c>
      <c r="BM1632" s="231" t="s">
        <v>2018</v>
      </c>
    </row>
    <row r="1633" s="2" customFormat="1">
      <c r="A1633" s="39"/>
      <c r="B1633" s="40"/>
      <c r="C1633" s="41"/>
      <c r="D1633" s="251" t="s">
        <v>355</v>
      </c>
      <c r="E1633" s="41"/>
      <c r="F1633" s="252" t="s">
        <v>2019</v>
      </c>
      <c r="G1633" s="41"/>
      <c r="H1633" s="41"/>
      <c r="I1633" s="235"/>
      <c r="J1633" s="41"/>
      <c r="K1633" s="41"/>
      <c r="L1633" s="45"/>
      <c r="M1633" s="236"/>
      <c r="N1633" s="237"/>
      <c r="O1633" s="92"/>
      <c r="P1633" s="92"/>
      <c r="Q1633" s="92"/>
      <c r="R1633" s="92"/>
      <c r="S1633" s="92"/>
      <c r="T1633" s="93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T1633" s="18" t="s">
        <v>355</v>
      </c>
      <c r="AU1633" s="18" t="s">
        <v>90</v>
      </c>
    </row>
    <row r="1634" s="13" customFormat="1">
      <c r="A1634" s="13"/>
      <c r="B1634" s="253"/>
      <c r="C1634" s="254"/>
      <c r="D1634" s="233" t="s">
        <v>357</v>
      </c>
      <c r="E1634" s="255" t="s">
        <v>1</v>
      </c>
      <c r="F1634" s="256" t="s">
        <v>2020</v>
      </c>
      <c r="G1634" s="254"/>
      <c r="H1634" s="255" t="s">
        <v>1</v>
      </c>
      <c r="I1634" s="257"/>
      <c r="J1634" s="254"/>
      <c r="K1634" s="254"/>
      <c r="L1634" s="258"/>
      <c r="M1634" s="259"/>
      <c r="N1634" s="260"/>
      <c r="O1634" s="260"/>
      <c r="P1634" s="260"/>
      <c r="Q1634" s="260"/>
      <c r="R1634" s="260"/>
      <c r="S1634" s="260"/>
      <c r="T1634" s="261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62" t="s">
        <v>357</v>
      </c>
      <c r="AU1634" s="262" t="s">
        <v>90</v>
      </c>
      <c r="AV1634" s="13" t="s">
        <v>88</v>
      </c>
      <c r="AW1634" s="13" t="s">
        <v>36</v>
      </c>
      <c r="AX1634" s="13" t="s">
        <v>81</v>
      </c>
      <c r="AY1634" s="262" t="s">
        <v>203</v>
      </c>
    </row>
    <row r="1635" s="14" customFormat="1">
      <c r="A1635" s="14"/>
      <c r="B1635" s="263"/>
      <c r="C1635" s="264"/>
      <c r="D1635" s="233" t="s">
        <v>357</v>
      </c>
      <c r="E1635" s="265" t="s">
        <v>1</v>
      </c>
      <c r="F1635" s="266" t="s">
        <v>90</v>
      </c>
      <c r="G1635" s="264"/>
      <c r="H1635" s="267">
        <v>2</v>
      </c>
      <c r="I1635" s="268"/>
      <c r="J1635" s="264"/>
      <c r="K1635" s="264"/>
      <c r="L1635" s="269"/>
      <c r="M1635" s="270"/>
      <c r="N1635" s="271"/>
      <c r="O1635" s="271"/>
      <c r="P1635" s="271"/>
      <c r="Q1635" s="271"/>
      <c r="R1635" s="271"/>
      <c r="S1635" s="271"/>
      <c r="T1635" s="272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73" t="s">
        <v>357</v>
      </c>
      <c r="AU1635" s="273" t="s">
        <v>90</v>
      </c>
      <c r="AV1635" s="14" t="s">
        <v>90</v>
      </c>
      <c r="AW1635" s="14" t="s">
        <v>36</v>
      </c>
      <c r="AX1635" s="14" t="s">
        <v>81</v>
      </c>
      <c r="AY1635" s="273" t="s">
        <v>203</v>
      </c>
    </row>
    <row r="1636" s="16" customFormat="1">
      <c r="A1636" s="16"/>
      <c r="B1636" s="285"/>
      <c r="C1636" s="286"/>
      <c r="D1636" s="233" t="s">
        <v>357</v>
      </c>
      <c r="E1636" s="287" t="s">
        <v>1</v>
      </c>
      <c r="F1636" s="288" t="s">
        <v>366</v>
      </c>
      <c r="G1636" s="286"/>
      <c r="H1636" s="289">
        <v>2</v>
      </c>
      <c r="I1636" s="290"/>
      <c r="J1636" s="286"/>
      <c r="K1636" s="286"/>
      <c r="L1636" s="291"/>
      <c r="M1636" s="292"/>
      <c r="N1636" s="293"/>
      <c r="O1636" s="293"/>
      <c r="P1636" s="293"/>
      <c r="Q1636" s="293"/>
      <c r="R1636" s="293"/>
      <c r="S1636" s="293"/>
      <c r="T1636" s="294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T1636" s="295" t="s">
        <v>357</v>
      </c>
      <c r="AU1636" s="295" t="s">
        <v>90</v>
      </c>
      <c r="AV1636" s="16" t="s">
        <v>202</v>
      </c>
      <c r="AW1636" s="16" t="s">
        <v>36</v>
      </c>
      <c r="AX1636" s="16" t="s">
        <v>88</v>
      </c>
      <c r="AY1636" s="295" t="s">
        <v>203</v>
      </c>
    </row>
    <row r="1637" s="2" customFormat="1" ht="24.15" customHeight="1">
      <c r="A1637" s="39"/>
      <c r="B1637" s="40"/>
      <c r="C1637" s="296" t="s">
        <v>2021</v>
      </c>
      <c r="D1637" s="296" t="s">
        <v>553</v>
      </c>
      <c r="E1637" s="297" t="s">
        <v>2022</v>
      </c>
      <c r="F1637" s="298" t="s">
        <v>2023</v>
      </c>
      <c r="G1637" s="299" t="s">
        <v>647</v>
      </c>
      <c r="H1637" s="300">
        <v>2</v>
      </c>
      <c r="I1637" s="301"/>
      <c r="J1637" s="302">
        <f>ROUND(I1637*H1637,2)</f>
        <v>0</v>
      </c>
      <c r="K1637" s="298" t="s">
        <v>352</v>
      </c>
      <c r="L1637" s="303"/>
      <c r="M1637" s="304" t="s">
        <v>1</v>
      </c>
      <c r="N1637" s="305" t="s">
        <v>46</v>
      </c>
      <c r="O1637" s="92"/>
      <c r="P1637" s="229">
        <f>O1637*H1637</f>
        <v>0</v>
      </c>
      <c r="Q1637" s="229">
        <v>0.00164</v>
      </c>
      <c r="R1637" s="229">
        <f>Q1637*H1637</f>
        <v>0.0032799999999999999</v>
      </c>
      <c r="S1637" s="229">
        <v>0</v>
      </c>
      <c r="T1637" s="230">
        <f>S1637*H1637</f>
        <v>0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1" t="s">
        <v>581</v>
      </c>
      <c r="AT1637" s="231" t="s">
        <v>553</v>
      </c>
      <c r="AU1637" s="231" t="s">
        <v>90</v>
      </c>
      <c r="AY1637" s="18" t="s">
        <v>203</v>
      </c>
      <c r="BE1637" s="232">
        <f>IF(N1637="základní",J1637,0)</f>
        <v>0</v>
      </c>
      <c r="BF1637" s="232">
        <f>IF(N1637="snížená",J1637,0)</f>
        <v>0</v>
      </c>
      <c r="BG1637" s="232">
        <f>IF(N1637="zákl. přenesená",J1637,0)</f>
        <v>0</v>
      </c>
      <c r="BH1637" s="232">
        <f>IF(N1637="sníž. přenesená",J1637,0)</f>
        <v>0</v>
      </c>
      <c r="BI1637" s="232">
        <f>IF(N1637="nulová",J1637,0)</f>
        <v>0</v>
      </c>
      <c r="BJ1637" s="18" t="s">
        <v>88</v>
      </c>
      <c r="BK1637" s="232">
        <f>ROUND(I1637*H1637,2)</f>
        <v>0</v>
      </c>
      <c r="BL1637" s="18" t="s">
        <v>279</v>
      </c>
      <c r="BM1637" s="231" t="s">
        <v>2024</v>
      </c>
    </row>
    <row r="1638" s="2" customFormat="1" ht="37.8" customHeight="1">
      <c r="A1638" s="39"/>
      <c r="B1638" s="40"/>
      <c r="C1638" s="220" t="s">
        <v>2025</v>
      </c>
      <c r="D1638" s="220" t="s">
        <v>204</v>
      </c>
      <c r="E1638" s="221" t="s">
        <v>2026</v>
      </c>
      <c r="F1638" s="222" t="s">
        <v>2027</v>
      </c>
      <c r="G1638" s="223" t="s">
        <v>415</v>
      </c>
      <c r="H1638" s="224">
        <v>115</v>
      </c>
      <c r="I1638" s="225"/>
      <c r="J1638" s="226">
        <f>ROUND(I1638*H1638,2)</f>
        <v>0</v>
      </c>
      <c r="K1638" s="222" t="s">
        <v>352</v>
      </c>
      <c r="L1638" s="45"/>
      <c r="M1638" s="227" t="s">
        <v>1</v>
      </c>
      <c r="N1638" s="228" t="s">
        <v>46</v>
      </c>
      <c r="O1638" s="92"/>
      <c r="P1638" s="229">
        <f>O1638*H1638</f>
        <v>0</v>
      </c>
      <c r="Q1638" s="229">
        <v>0.00048000000000000001</v>
      </c>
      <c r="R1638" s="229">
        <f>Q1638*H1638</f>
        <v>0.055199999999999999</v>
      </c>
      <c r="S1638" s="229">
        <v>0</v>
      </c>
      <c r="T1638" s="230">
        <f>S1638*H1638</f>
        <v>0</v>
      </c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R1638" s="231" t="s">
        <v>279</v>
      </c>
      <c r="AT1638" s="231" t="s">
        <v>204</v>
      </c>
      <c r="AU1638" s="231" t="s">
        <v>90</v>
      </c>
      <c r="AY1638" s="18" t="s">
        <v>203</v>
      </c>
      <c r="BE1638" s="232">
        <f>IF(N1638="základní",J1638,0)</f>
        <v>0</v>
      </c>
      <c r="BF1638" s="232">
        <f>IF(N1638="snížená",J1638,0)</f>
        <v>0</v>
      </c>
      <c r="BG1638" s="232">
        <f>IF(N1638="zákl. přenesená",J1638,0)</f>
        <v>0</v>
      </c>
      <c r="BH1638" s="232">
        <f>IF(N1638="sníž. přenesená",J1638,0)</f>
        <v>0</v>
      </c>
      <c r="BI1638" s="232">
        <f>IF(N1638="nulová",J1638,0)</f>
        <v>0</v>
      </c>
      <c r="BJ1638" s="18" t="s">
        <v>88</v>
      </c>
      <c r="BK1638" s="232">
        <f>ROUND(I1638*H1638,2)</f>
        <v>0</v>
      </c>
      <c r="BL1638" s="18" t="s">
        <v>279</v>
      </c>
      <c r="BM1638" s="231" t="s">
        <v>2028</v>
      </c>
    </row>
    <row r="1639" s="2" customFormat="1">
      <c r="A1639" s="39"/>
      <c r="B1639" s="40"/>
      <c r="C1639" s="41"/>
      <c r="D1639" s="233" t="s">
        <v>209</v>
      </c>
      <c r="E1639" s="41"/>
      <c r="F1639" s="234" t="s">
        <v>2029</v>
      </c>
      <c r="G1639" s="41"/>
      <c r="H1639" s="41"/>
      <c r="I1639" s="235"/>
      <c r="J1639" s="41"/>
      <c r="K1639" s="41"/>
      <c r="L1639" s="45"/>
      <c r="M1639" s="236"/>
      <c r="N1639" s="237"/>
      <c r="O1639" s="92"/>
      <c r="P1639" s="92"/>
      <c r="Q1639" s="92"/>
      <c r="R1639" s="92"/>
      <c r="S1639" s="92"/>
      <c r="T1639" s="93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T1639" s="18" t="s">
        <v>209</v>
      </c>
      <c r="AU1639" s="18" t="s">
        <v>90</v>
      </c>
    </row>
    <row r="1640" s="2" customFormat="1">
      <c r="A1640" s="39"/>
      <c r="B1640" s="40"/>
      <c r="C1640" s="41"/>
      <c r="D1640" s="251" t="s">
        <v>355</v>
      </c>
      <c r="E1640" s="41"/>
      <c r="F1640" s="252" t="s">
        <v>2030</v>
      </c>
      <c r="G1640" s="41"/>
      <c r="H1640" s="41"/>
      <c r="I1640" s="235"/>
      <c r="J1640" s="41"/>
      <c r="K1640" s="41"/>
      <c r="L1640" s="45"/>
      <c r="M1640" s="236"/>
      <c r="N1640" s="237"/>
      <c r="O1640" s="92"/>
      <c r="P1640" s="92"/>
      <c r="Q1640" s="92"/>
      <c r="R1640" s="92"/>
      <c r="S1640" s="92"/>
      <c r="T1640" s="93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T1640" s="18" t="s">
        <v>355</v>
      </c>
      <c r="AU1640" s="18" t="s">
        <v>90</v>
      </c>
    </row>
    <row r="1641" s="2" customFormat="1" ht="37.8" customHeight="1">
      <c r="A1641" s="39"/>
      <c r="B1641" s="40"/>
      <c r="C1641" s="296" t="s">
        <v>2031</v>
      </c>
      <c r="D1641" s="296" t="s">
        <v>553</v>
      </c>
      <c r="E1641" s="297" t="s">
        <v>2032</v>
      </c>
      <c r="F1641" s="298" t="s">
        <v>2033</v>
      </c>
      <c r="G1641" s="299" t="s">
        <v>415</v>
      </c>
      <c r="H1641" s="300">
        <v>115</v>
      </c>
      <c r="I1641" s="301"/>
      <c r="J1641" s="302">
        <f>ROUND(I1641*H1641,2)</f>
        <v>0</v>
      </c>
      <c r="K1641" s="298" t="s">
        <v>352</v>
      </c>
      <c r="L1641" s="303"/>
      <c r="M1641" s="304" t="s">
        <v>1</v>
      </c>
      <c r="N1641" s="305" t="s">
        <v>46</v>
      </c>
      <c r="O1641" s="92"/>
      <c r="P1641" s="229">
        <f>O1641*H1641</f>
        <v>0</v>
      </c>
      <c r="Q1641" s="229">
        <v>0.00068000000000000005</v>
      </c>
      <c r="R1641" s="229">
        <f>Q1641*H1641</f>
        <v>0.078200000000000006</v>
      </c>
      <c r="S1641" s="229">
        <v>0</v>
      </c>
      <c r="T1641" s="230">
        <f>S1641*H1641</f>
        <v>0</v>
      </c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R1641" s="231" t="s">
        <v>581</v>
      </c>
      <c r="AT1641" s="231" t="s">
        <v>553</v>
      </c>
      <c r="AU1641" s="231" t="s">
        <v>90</v>
      </c>
      <c r="AY1641" s="18" t="s">
        <v>203</v>
      </c>
      <c r="BE1641" s="232">
        <f>IF(N1641="základní",J1641,0)</f>
        <v>0</v>
      </c>
      <c r="BF1641" s="232">
        <f>IF(N1641="snížená",J1641,0)</f>
        <v>0</v>
      </c>
      <c r="BG1641" s="232">
        <f>IF(N1641="zákl. přenesená",J1641,0)</f>
        <v>0</v>
      </c>
      <c r="BH1641" s="232">
        <f>IF(N1641="sníž. přenesená",J1641,0)</f>
        <v>0</v>
      </c>
      <c r="BI1641" s="232">
        <f>IF(N1641="nulová",J1641,0)</f>
        <v>0</v>
      </c>
      <c r="BJ1641" s="18" t="s">
        <v>88</v>
      </c>
      <c r="BK1641" s="232">
        <f>ROUND(I1641*H1641,2)</f>
        <v>0</v>
      </c>
      <c r="BL1641" s="18" t="s">
        <v>279</v>
      </c>
      <c r="BM1641" s="231" t="s">
        <v>2034</v>
      </c>
    </row>
    <row r="1642" s="2" customFormat="1">
      <c r="A1642" s="39"/>
      <c r="B1642" s="40"/>
      <c r="C1642" s="41"/>
      <c r="D1642" s="233" t="s">
        <v>209</v>
      </c>
      <c r="E1642" s="41"/>
      <c r="F1642" s="234" t="s">
        <v>2035</v>
      </c>
      <c r="G1642" s="41"/>
      <c r="H1642" s="41"/>
      <c r="I1642" s="235"/>
      <c r="J1642" s="41"/>
      <c r="K1642" s="41"/>
      <c r="L1642" s="45"/>
      <c r="M1642" s="236"/>
      <c r="N1642" s="237"/>
      <c r="O1642" s="92"/>
      <c r="P1642" s="92"/>
      <c r="Q1642" s="92"/>
      <c r="R1642" s="92"/>
      <c r="S1642" s="92"/>
      <c r="T1642" s="93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T1642" s="18" t="s">
        <v>209</v>
      </c>
      <c r="AU1642" s="18" t="s">
        <v>90</v>
      </c>
    </row>
    <row r="1643" s="2" customFormat="1" ht="24.15" customHeight="1">
      <c r="A1643" s="39"/>
      <c r="B1643" s="40"/>
      <c r="C1643" s="220" t="s">
        <v>2036</v>
      </c>
      <c r="D1643" s="220" t="s">
        <v>204</v>
      </c>
      <c r="E1643" s="221" t="s">
        <v>2037</v>
      </c>
      <c r="F1643" s="222" t="s">
        <v>2038</v>
      </c>
      <c r="G1643" s="223" t="s">
        <v>647</v>
      </c>
      <c r="H1643" s="224">
        <v>10</v>
      </c>
      <c r="I1643" s="225"/>
      <c r="J1643" s="226">
        <f>ROUND(I1643*H1643,2)</f>
        <v>0</v>
      </c>
      <c r="K1643" s="222" t="s">
        <v>352</v>
      </c>
      <c r="L1643" s="45"/>
      <c r="M1643" s="227" t="s">
        <v>1</v>
      </c>
      <c r="N1643" s="228" t="s">
        <v>46</v>
      </c>
      <c r="O1643" s="92"/>
      <c r="P1643" s="229">
        <f>O1643*H1643</f>
        <v>0</v>
      </c>
      <c r="Q1643" s="229">
        <v>0.00011</v>
      </c>
      <c r="R1643" s="229">
        <f>Q1643*H1643</f>
        <v>0.0011000000000000001</v>
      </c>
      <c r="S1643" s="229">
        <v>0</v>
      </c>
      <c r="T1643" s="230">
        <f>S1643*H1643</f>
        <v>0</v>
      </c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R1643" s="231" t="s">
        <v>279</v>
      </c>
      <c r="AT1643" s="231" t="s">
        <v>204</v>
      </c>
      <c r="AU1643" s="231" t="s">
        <v>90</v>
      </c>
      <c r="AY1643" s="18" t="s">
        <v>203</v>
      </c>
      <c r="BE1643" s="232">
        <f>IF(N1643="základní",J1643,0)</f>
        <v>0</v>
      </c>
      <c r="BF1643" s="232">
        <f>IF(N1643="snížená",J1643,0)</f>
        <v>0</v>
      </c>
      <c r="BG1643" s="232">
        <f>IF(N1643="zákl. přenesená",J1643,0)</f>
        <v>0</v>
      </c>
      <c r="BH1643" s="232">
        <f>IF(N1643="sníž. přenesená",J1643,0)</f>
        <v>0</v>
      </c>
      <c r="BI1643" s="232">
        <f>IF(N1643="nulová",J1643,0)</f>
        <v>0</v>
      </c>
      <c r="BJ1643" s="18" t="s">
        <v>88</v>
      </c>
      <c r="BK1643" s="232">
        <f>ROUND(I1643*H1643,2)</f>
        <v>0</v>
      </c>
      <c r="BL1643" s="18" t="s">
        <v>279</v>
      </c>
      <c r="BM1643" s="231" t="s">
        <v>2039</v>
      </c>
    </row>
    <row r="1644" s="2" customFormat="1">
      <c r="A1644" s="39"/>
      <c r="B1644" s="40"/>
      <c r="C1644" s="41"/>
      <c r="D1644" s="233" t="s">
        <v>209</v>
      </c>
      <c r="E1644" s="41"/>
      <c r="F1644" s="234" t="s">
        <v>2040</v>
      </c>
      <c r="G1644" s="41"/>
      <c r="H1644" s="41"/>
      <c r="I1644" s="235"/>
      <c r="J1644" s="41"/>
      <c r="K1644" s="41"/>
      <c r="L1644" s="45"/>
      <c r="M1644" s="236"/>
      <c r="N1644" s="237"/>
      <c r="O1644" s="92"/>
      <c r="P1644" s="92"/>
      <c r="Q1644" s="92"/>
      <c r="R1644" s="92"/>
      <c r="S1644" s="92"/>
      <c r="T1644" s="93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T1644" s="18" t="s">
        <v>209</v>
      </c>
      <c r="AU1644" s="18" t="s">
        <v>90</v>
      </c>
    </row>
    <row r="1645" s="2" customFormat="1">
      <c r="A1645" s="39"/>
      <c r="B1645" s="40"/>
      <c r="C1645" s="41"/>
      <c r="D1645" s="251" t="s">
        <v>355</v>
      </c>
      <c r="E1645" s="41"/>
      <c r="F1645" s="252" t="s">
        <v>2041</v>
      </c>
      <c r="G1645" s="41"/>
      <c r="H1645" s="41"/>
      <c r="I1645" s="235"/>
      <c r="J1645" s="41"/>
      <c r="K1645" s="41"/>
      <c r="L1645" s="45"/>
      <c r="M1645" s="236"/>
      <c r="N1645" s="237"/>
      <c r="O1645" s="92"/>
      <c r="P1645" s="92"/>
      <c r="Q1645" s="92"/>
      <c r="R1645" s="92"/>
      <c r="S1645" s="92"/>
      <c r="T1645" s="93"/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T1645" s="18" t="s">
        <v>355</v>
      </c>
      <c r="AU1645" s="18" t="s">
        <v>90</v>
      </c>
    </row>
    <row r="1646" s="13" customFormat="1">
      <c r="A1646" s="13"/>
      <c r="B1646" s="253"/>
      <c r="C1646" s="254"/>
      <c r="D1646" s="233" t="s">
        <v>357</v>
      </c>
      <c r="E1646" s="255" t="s">
        <v>1</v>
      </c>
      <c r="F1646" s="256" t="s">
        <v>2042</v>
      </c>
      <c r="G1646" s="254"/>
      <c r="H1646" s="255" t="s">
        <v>1</v>
      </c>
      <c r="I1646" s="257"/>
      <c r="J1646" s="254"/>
      <c r="K1646" s="254"/>
      <c r="L1646" s="258"/>
      <c r="M1646" s="259"/>
      <c r="N1646" s="260"/>
      <c r="O1646" s="260"/>
      <c r="P1646" s="260"/>
      <c r="Q1646" s="260"/>
      <c r="R1646" s="260"/>
      <c r="S1646" s="260"/>
      <c r="T1646" s="261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62" t="s">
        <v>357</v>
      </c>
      <c r="AU1646" s="262" t="s">
        <v>90</v>
      </c>
      <c r="AV1646" s="13" t="s">
        <v>88</v>
      </c>
      <c r="AW1646" s="13" t="s">
        <v>36</v>
      </c>
      <c r="AX1646" s="13" t="s">
        <v>81</v>
      </c>
      <c r="AY1646" s="262" t="s">
        <v>203</v>
      </c>
    </row>
    <row r="1647" s="14" customFormat="1">
      <c r="A1647" s="14"/>
      <c r="B1647" s="263"/>
      <c r="C1647" s="264"/>
      <c r="D1647" s="233" t="s">
        <v>357</v>
      </c>
      <c r="E1647" s="265" t="s">
        <v>1</v>
      </c>
      <c r="F1647" s="266" t="s">
        <v>249</v>
      </c>
      <c r="G1647" s="264"/>
      <c r="H1647" s="267">
        <v>10</v>
      </c>
      <c r="I1647" s="268"/>
      <c r="J1647" s="264"/>
      <c r="K1647" s="264"/>
      <c r="L1647" s="269"/>
      <c r="M1647" s="270"/>
      <c r="N1647" s="271"/>
      <c r="O1647" s="271"/>
      <c r="P1647" s="271"/>
      <c r="Q1647" s="271"/>
      <c r="R1647" s="271"/>
      <c r="S1647" s="271"/>
      <c r="T1647" s="272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73" t="s">
        <v>357</v>
      </c>
      <c r="AU1647" s="273" t="s">
        <v>90</v>
      </c>
      <c r="AV1647" s="14" t="s">
        <v>90</v>
      </c>
      <c r="AW1647" s="14" t="s">
        <v>36</v>
      </c>
      <c r="AX1647" s="14" t="s">
        <v>81</v>
      </c>
      <c r="AY1647" s="273" t="s">
        <v>203</v>
      </c>
    </row>
    <row r="1648" s="16" customFormat="1">
      <c r="A1648" s="16"/>
      <c r="B1648" s="285"/>
      <c r="C1648" s="286"/>
      <c r="D1648" s="233" t="s">
        <v>357</v>
      </c>
      <c r="E1648" s="287" t="s">
        <v>1</v>
      </c>
      <c r="F1648" s="288" t="s">
        <v>366</v>
      </c>
      <c r="G1648" s="286"/>
      <c r="H1648" s="289">
        <v>10</v>
      </c>
      <c r="I1648" s="290"/>
      <c r="J1648" s="286"/>
      <c r="K1648" s="286"/>
      <c r="L1648" s="291"/>
      <c r="M1648" s="292"/>
      <c r="N1648" s="293"/>
      <c r="O1648" s="293"/>
      <c r="P1648" s="293"/>
      <c r="Q1648" s="293"/>
      <c r="R1648" s="293"/>
      <c r="S1648" s="293"/>
      <c r="T1648" s="294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T1648" s="295" t="s">
        <v>357</v>
      </c>
      <c r="AU1648" s="295" t="s">
        <v>90</v>
      </c>
      <c r="AV1648" s="16" t="s">
        <v>202</v>
      </c>
      <c r="AW1648" s="16" t="s">
        <v>36</v>
      </c>
      <c r="AX1648" s="16" t="s">
        <v>88</v>
      </c>
      <c r="AY1648" s="295" t="s">
        <v>203</v>
      </c>
    </row>
    <row r="1649" s="2" customFormat="1" ht="24.15" customHeight="1">
      <c r="A1649" s="39"/>
      <c r="B1649" s="40"/>
      <c r="C1649" s="296" t="s">
        <v>2043</v>
      </c>
      <c r="D1649" s="296" t="s">
        <v>553</v>
      </c>
      <c r="E1649" s="297" t="s">
        <v>2044</v>
      </c>
      <c r="F1649" s="298" t="s">
        <v>2045</v>
      </c>
      <c r="G1649" s="299" t="s">
        <v>647</v>
      </c>
      <c r="H1649" s="300">
        <v>10</v>
      </c>
      <c r="I1649" s="301"/>
      <c r="J1649" s="302">
        <f>ROUND(I1649*H1649,2)</f>
        <v>0</v>
      </c>
      <c r="K1649" s="298" t="s">
        <v>1</v>
      </c>
      <c r="L1649" s="303"/>
      <c r="M1649" s="304" t="s">
        <v>1</v>
      </c>
      <c r="N1649" s="305" t="s">
        <v>46</v>
      </c>
      <c r="O1649" s="92"/>
      <c r="P1649" s="229">
        <f>O1649*H1649</f>
        <v>0</v>
      </c>
      <c r="Q1649" s="229">
        <v>0.0050000000000000001</v>
      </c>
      <c r="R1649" s="229">
        <f>Q1649*H1649</f>
        <v>0.050000000000000003</v>
      </c>
      <c r="S1649" s="229">
        <v>0</v>
      </c>
      <c r="T1649" s="230">
        <f>S1649*H1649</f>
        <v>0</v>
      </c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R1649" s="231" t="s">
        <v>581</v>
      </c>
      <c r="AT1649" s="231" t="s">
        <v>553</v>
      </c>
      <c r="AU1649" s="231" t="s">
        <v>90</v>
      </c>
      <c r="AY1649" s="18" t="s">
        <v>203</v>
      </c>
      <c r="BE1649" s="232">
        <f>IF(N1649="základní",J1649,0)</f>
        <v>0</v>
      </c>
      <c r="BF1649" s="232">
        <f>IF(N1649="snížená",J1649,0)</f>
        <v>0</v>
      </c>
      <c r="BG1649" s="232">
        <f>IF(N1649="zákl. přenesená",J1649,0)</f>
        <v>0</v>
      </c>
      <c r="BH1649" s="232">
        <f>IF(N1649="sníž. přenesená",J1649,0)</f>
        <v>0</v>
      </c>
      <c r="BI1649" s="232">
        <f>IF(N1649="nulová",J1649,0)</f>
        <v>0</v>
      </c>
      <c r="BJ1649" s="18" t="s">
        <v>88</v>
      </c>
      <c r="BK1649" s="232">
        <f>ROUND(I1649*H1649,2)</f>
        <v>0</v>
      </c>
      <c r="BL1649" s="18" t="s">
        <v>279</v>
      </c>
      <c r="BM1649" s="231" t="s">
        <v>2046</v>
      </c>
    </row>
    <row r="1650" s="2" customFormat="1" ht="24.15" customHeight="1">
      <c r="A1650" s="39"/>
      <c r="B1650" s="40"/>
      <c r="C1650" s="220" t="s">
        <v>2047</v>
      </c>
      <c r="D1650" s="220" t="s">
        <v>204</v>
      </c>
      <c r="E1650" s="221" t="s">
        <v>2048</v>
      </c>
      <c r="F1650" s="222" t="s">
        <v>2049</v>
      </c>
      <c r="G1650" s="223" t="s">
        <v>493</v>
      </c>
      <c r="H1650" s="224">
        <v>4.444</v>
      </c>
      <c r="I1650" s="225"/>
      <c r="J1650" s="226">
        <f>ROUND(I1650*H1650,2)</f>
        <v>0</v>
      </c>
      <c r="K1650" s="222" t="s">
        <v>352</v>
      </c>
      <c r="L1650" s="45"/>
      <c r="M1650" s="227" t="s">
        <v>1</v>
      </c>
      <c r="N1650" s="228" t="s">
        <v>46</v>
      </c>
      <c r="O1650" s="92"/>
      <c r="P1650" s="229">
        <f>O1650*H1650</f>
        <v>0</v>
      </c>
      <c r="Q1650" s="229">
        <v>0</v>
      </c>
      <c r="R1650" s="229">
        <f>Q1650*H1650</f>
        <v>0</v>
      </c>
      <c r="S1650" s="229">
        <v>0</v>
      </c>
      <c r="T1650" s="230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31" t="s">
        <v>279</v>
      </c>
      <c r="AT1650" s="231" t="s">
        <v>204</v>
      </c>
      <c r="AU1650" s="231" t="s">
        <v>90</v>
      </c>
      <c r="AY1650" s="18" t="s">
        <v>203</v>
      </c>
      <c r="BE1650" s="232">
        <f>IF(N1650="základní",J1650,0)</f>
        <v>0</v>
      </c>
      <c r="BF1650" s="232">
        <f>IF(N1650="snížená",J1650,0)</f>
        <v>0</v>
      </c>
      <c r="BG1650" s="232">
        <f>IF(N1650="zákl. přenesená",J1650,0)</f>
        <v>0</v>
      </c>
      <c r="BH1650" s="232">
        <f>IF(N1650="sníž. přenesená",J1650,0)</f>
        <v>0</v>
      </c>
      <c r="BI1650" s="232">
        <f>IF(N1650="nulová",J1650,0)</f>
        <v>0</v>
      </c>
      <c r="BJ1650" s="18" t="s">
        <v>88</v>
      </c>
      <c r="BK1650" s="232">
        <f>ROUND(I1650*H1650,2)</f>
        <v>0</v>
      </c>
      <c r="BL1650" s="18" t="s">
        <v>279</v>
      </c>
      <c r="BM1650" s="231" t="s">
        <v>2050</v>
      </c>
    </row>
    <row r="1651" s="2" customFormat="1">
      <c r="A1651" s="39"/>
      <c r="B1651" s="40"/>
      <c r="C1651" s="41"/>
      <c r="D1651" s="233" t="s">
        <v>209</v>
      </c>
      <c r="E1651" s="41"/>
      <c r="F1651" s="234" t="s">
        <v>2051</v>
      </c>
      <c r="G1651" s="41"/>
      <c r="H1651" s="41"/>
      <c r="I1651" s="235"/>
      <c r="J1651" s="41"/>
      <c r="K1651" s="41"/>
      <c r="L1651" s="45"/>
      <c r="M1651" s="236"/>
      <c r="N1651" s="237"/>
      <c r="O1651" s="92"/>
      <c r="P1651" s="92"/>
      <c r="Q1651" s="92"/>
      <c r="R1651" s="92"/>
      <c r="S1651" s="92"/>
      <c r="T1651" s="93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T1651" s="18" t="s">
        <v>209</v>
      </c>
      <c r="AU1651" s="18" t="s">
        <v>90</v>
      </c>
    </row>
    <row r="1652" s="2" customFormat="1">
      <c r="A1652" s="39"/>
      <c r="B1652" s="40"/>
      <c r="C1652" s="41"/>
      <c r="D1652" s="251" t="s">
        <v>355</v>
      </c>
      <c r="E1652" s="41"/>
      <c r="F1652" s="252" t="s">
        <v>2052</v>
      </c>
      <c r="G1652" s="41"/>
      <c r="H1652" s="41"/>
      <c r="I1652" s="235"/>
      <c r="J1652" s="41"/>
      <c r="K1652" s="41"/>
      <c r="L1652" s="45"/>
      <c r="M1652" s="236"/>
      <c r="N1652" s="237"/>
      <c r="O1652" s="92"/>
      <c r="P1652" s="92"/>
      <c r="Q1652" s="92"/>
      <c r="R1652" s="92"/>
      <c r="S1652" s="92"/>
      <c r="T1652" s="93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T1652" s="18" t="s">
        <v>355</v>
      </c>
      <c r="AU1652" s="18" t="s">
        <v>90</v>
      </c>
    </row>
    <row r="1653" s="11" customFormat="1" ht="22.8" customHeight="1">
      <c r="A1653" s="11"/>
      <c r="B1653" s="206"/>
      <c r="C1653" s="207"/>
      <c r="D1653" s="208" t="s">
        <v>80</v>
      </c>
      <c r="E1653" s="249" t="s">
        <v>2053</v>
      </c>
      <c r="F1653" s="249" t="s">
        <v>2054</v>
      </c>
      <c r="G1653" s="207"/>
      <c r="H1653" s="207"/>
      <c r="I1653" s="210"/>
      <c r="J1653" s="250">
        <f>BK1653</f>
        <v>0</v>
      </c>
      <c r="K1653" s="207"/>
      <c r="L1653" s="212"/>
      <c r="M1653" s="213"/>
      <c r="N1653" s="214"/>
      <c r="O1653" s="214"/>
      <c r="P1653" s="215">
        <f>SUM(P1654:P1746)</f>
        <v>0</v>
      </c>
      <c r="Q1653" s="214"/>
      <c r="R1653" s="215">
        <f>SUM(R1654:R1746)</f>
        <v>6.2015328000000007</v>
      </c>
      <c r="S1653" s="214"/>
      <c r="T1653" s="216">
        <f>SUM(T1654:T1746)</f>
        <v>0</v>
      </c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R1653" s="217" t="s">
        <v>90</v>
      </c>
      <c r="AT1653" s="218" t="s">
        <v>80</v>
      </c>
      <c r="AU1653" s="218" t="s">
        <v>88</v>
      </c>
      <c r="AY1653" s="217" t="s">
        <v>203</v>
      </c>
      <c r="BK1653" s="219">
        <f>SUM(BK1654:BK1746)</f>
        <v>0</v>
      </c>
    </row>
    <row r="1654" s="2" customFormat="1" ht="24.15" customHeight="1">
      <c r="A1654" s="39"/>
      <c r="B1654" s="40"/>
      <c r="C1654" s="220" t="s">
        <v>2055</v>
      </c>
      <c r="D1654" s="220" t="s">
        <v>204</v>
      </c>
      <c r="E1654" s="221" t="s">
        <v>2056</v>
      </c>
      <c r="F1654" s="222" t="s">
        <v>2057</v>
      </c>
      <c r="G1654" s="223" t="s">
        <v>290</v>
      </c>
      <c r="H1654" s="224">
        <v>167.96000000000001</v>
      </c>
      <c r="I1654" s="225"/>
      <c r="J1654" s="226">
        <f>ROUND(I1654*H1654,2)</f>
        <v>0</v>
      </c>
      <c r="K1654" s="222" t="s">
        <v>352</v>
      </c>
      <c r="L1654" s="45"/>
      <c r="M1654" s="227" t="s">
        <v>1</v>
      </c>
      <c r="N1654" s="228" t="s">
        <v>46</v>
      </c>
      <c r="O1654" s="92"/>
      <c r="P1654" s="229">
        <f>O1654*H1654</f>
        <v>0</v>
      </c>
      <c r="Q1654" s="229">
        <v>0</v>
      </c>
      <c r="R1654" s="229">
        <f>Q1654*H1654</f>
        <v>0</v>
      </c>
      <c r="S1654" s="229">
        <v>0</v>
      </c>
      <c r="T1654" s="230">
        <f>S1654*H1654</f>
        <v>0</v>
      </c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R1654" s="231" t="s">
        <v>279</v>
      </c>
      <c r="AT1654" s="231" t="s">
        <v>204</v>
      </c>
      <c r="AU1654" s="231" t="s">
        <v>90</v>
      </c>
      <c r="AY1654" s="18" t="s">
        <v>203</v>
      </c>
      <c r="BE1654" s="232">
        <f>IF(N1654="základní",J1654,0)</f>
        <v>0</v>
      </c>
      <c r="BF1654" s="232">
        <f>IF(N1654="snížená",J1654,0)</f>
        <v>0</v>
      </c>
      <c r="BG1654" s="232">
        <f>IF(N1654="zákl. přenesená",J1654,0)</f>
        <v>0</v>
      </c>
      <c r="BH1654" s="232">
        <f>IF(N1654="sníž. přenesená",J1654,0)</f>
        <v>0</v>
      </c>
      <c r="BI1654" s="232">
        <f>IF(N1654="nulová",J1654,0)</f>
        <v>0</v>
      </c>
      <c r="BJ1654" s="18" t="s">
        <v>88</v>
      </c>
      <c r="BK1654" s="232">
        <f>ROUND(I1654*H1654,2)</f>
        <v>0</v>
      </c>
      <c r="BL1654" s="18" t="s">
        <v>279</v>
      </c>
      <c r="BM1654" s="231" t="s">
        <v>2058</v>
      </c>
    </row>
    <row r="1655" s="2" customFormat="1">
      <c r="A1655" s="39"/>
      <c r="B1655" s="40"/>
      <c r="C1655" s="41"/>
      <c r="D1655" s="233" t="s">
        <v>209</v>
      </c>
      <c r="E1655" s="41"/>
      <c r="F1655" s="234" t="s">
        <v>2059</v>
      </c>
      <c r="G1655" s="41"/>
      <c r="H1655" s="41"/>
      <c r="I1655" s="235"/>
      <c r="J1655" s="41"/>
      <c r="K1655" s="41"/>
      <c r="L1655" s="45"/>
      <c r="M1655" s="236"/>
      <c r="N1655" s="237"/>
      <c r="O1655" s="92"/>
      <c r="P1655" s="92"/>
      <c r="Q1655" s="92"/>
      <c r="R1655" s="92"/>
      <c r="S1655" s="92"/>
      <c r="T1655" s="93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T1655" s="18" t="s">
        <v>209</v>
      </c>
      <c r="AU1655" s="18" t="s">
        <v>90</v>
      </c>
    </row>
    <row r="1656" s="2" customFormat="1">
      <c r="A1656" s="39"/>
      <c r="B1656" s="40"/>
      <c r="C1656" s="41"/>
      <c r="D1656" s="251" t="s">
        <v>355</v>
      </c>
      <c r="E1656" s="41"/>
      <c r="F1656" s="252" t="s">
        <v>2060</v>
      </c>
      <c r="G1656" s="41"/>
      <c r="H1656" s="41"/>
      <c r="I1656" s="235"/>
      <c r="J1656" s="41"/>
      <c r="K1656" s="41"/>
      <c r="L1656" s="45"/>
      <c r="M1656" s="236"/>
      <c r="N1656" s="237"/>
      <c r="O1656" s="92"/>
      <c r="P1656" s="92"/>
      <c r="Q1656" s="92"/>
      <c r="R1656" s="92"/>
      <c r="S1656" s="92"/>
      <c r="T1656" s="93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T1656" s="18" t="s">
        <v>355</v>
      </c>
      <c r="AU1656" s="18" t="s">
        <v>90</v>
      </c>
    </row>
    <row r="1657" s="14" customFormat="1">
      <c r="A1657" s="14"/>
      <c r="B1657" s="263"/>
      <c r="C1657" s="264"/>
      <c r="D1657" s="233" t="s">
        <v>357</v>
      </c>
      <c r="E1657" s="265" t="s">
        <v>1</v>
      </c>
      <c r="F1657" s="266" t="s">
        <v>288</v>
      </c>
      <c r="G1657" s="264"/>
      <c r="H1657" s="267">
        <v>87.900000000000006</v>
      </c>
      <c r="I1657" s="268"/>
      <c r="J1657" s="264"/>
      <c r="K1657" s="264"/>
      <c r="L1657" s="269"/>
      <c r="M1657" s="270"/>
      <c r="N1657" s="271"/>
      <c r="O1657" s="271"/>
      <c r="P1657" s="271"/>
      <c r="Q1657" s="271"/>
      <c r="R1657" s="271"/>
      <c r="S1657" s="271"/>
      <c r="T1657" s="27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73" t="s">
        <v>357</v>
      </c>
      <c r="AU1657" s="273" t="s">
        <v>90</v>
      </c>
      <c r="AV1657" s="14" t="s">
        <v>90</v>
      </c>
      <c r="AW1657" s="14" t="s">
        <v>36</v>
      </c>
      <c r="AX1657" s="14" t="s">
        <v>81</v>
      </c>
      <c r="AY1657" s="273" t="s">
        <v>203</v>
      </c>
    </row>
    <row r="1658" s="14" customFormat="1">
      <c r="A1658" s="14"/>
      <c r="B1658" s="263"/>
      <c r="C1658" s="264"/>
      <c r="D1658" s="233" t="s">
        <v>357</v>
      </c>
      <c r="E1658" s="265" t="s">
        <v>1</v>
      </c>
      <c r="F1658" s="266" t="s">
        <v>292</v>
      </c>
      <c r="G1658" s="264"/>
      <c r="H1658" s="267">
        <v>32.420000000000002</v>
      </c>
      <c r="I1658" s="268"/>
      <c r="J1658" s="264"/>
      <c r="K1658" s="264"/>
      <c r="L1658" s="269"/>
      <c r="M1658" s="270"/>
      <c r="N1658" s="271"/>
      <c r="O1658" s="271"/>
      <c r="P1658" s="271"/>
      <c r="Q1658" s="271"/>
      <c r="R1658" s="271"/>
      <c r="S1658" s="271"/>
      <c r="T1658" s="272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73" t="s">
        <v>357</v>
      </c>
      <c r="AU1658" s="273" t="s">
        <v>90</v>
      </c>
      <c r="AV1658" s="14" t="s">
        <v>90</v>
      </c>
      <c r="AW1658" s="14" t="s">
        <v>36</v>
      </c>
      <c r="AX1658" s="14" t="s">
        <v>81</v>
      </c>
      <c r="AY1658" s="273" t="s">
        <v>203</v>
      </c>
    </row>
    <row r="1659" s="14" customFormat="1">
      <c r="A1659" s="14"/>
      <c r="B1659" s="263"/>
      <c r="C1659" s="264"/>
      <c r="D1659" s="233" t="s">
        <v>357</v>
      </c>
      <c r="E1659" s="265" t="s">
        <v>1</v>
      </c>
      <c r="F1659" s="266" t="s">
        <v>295</v>
      </c>
      <c r="G1659" s="264"/>
      <c r="H1659" s="267">
        <v>16.48</v>
      </c>
      <c r="I1659" s="268"/>
      <c r="J1659" s="264"/>
      <c r="K1659" s="264"/>
      <c r="L1659" s="269"/>
      <c r="M1659" s="270"/>
      <c r="N1659" s="271"/>
      <c r="O1659" s="271"/>
      <c r="P1659" s="271"/>
      <c r="Q1659" s="271"/>
      <c r="R1659" s="271"/>
      <c r="S1659" s="271"/>
      <c r="T1659" s="27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73" t="s">
        <v>357</v>
      </c>
      <c r="AU1659" s="273" t="s">
        <v>90</v>
      </c>
      <c r="AV1659" s="14" t="s">
        <v>90</v>
      </c>
      <c r="AW1659" s="14" t="s">
        <v>36</v>
      </c>
      <c r="AX1659" s="14" t="s">
        <v>81</v>
      </c>
      <c r="AY1659" s="273" t="s">
        <v>203</v>
      </c>
    </row>
    <row r="1660" s="14" customFormat="1">
      <c r="A1660" s="14"/>
      <c r="B1660" s="263"/>
      <c r="C1660" s="264"/>
      <c r="D1660" s="233" t="s">
        <v>357</v>
      </c>
      <c r="E1660" s="265" t="s">
        <v>1</v>
      </c>
      <c r="F1660" s="266" t="s">
        <v>298</v>
      </c>
      <c r="G1660" s="264"/>
      <c r="H1660" s="267">
        <v>31.16</v>
      </c>
      <c r="I1660" s="268"/>
      <c r="J1660" s="264"/>
      <c r="K1660" s="264"/>
      <c r="L1660" s="269"/>
      <c r="M1660" s="270"/>
      <c r="N1660" s="271"/>
      <c r="O1660" s="271"/>
      <c r="P1660" s="271"/>
      <c r="Q1660" s="271"/>
      <c r="R1660" s="271"/>
      <c r="S1660" s="271"/>
      <c r="T1660" s="27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73" t="s">
        <v>357</v>
      </c>
      <c r="AU1660" s="273" t="s">
        <v>90</v>
      </c>
      <c r="AV1660" s="14" t="s">
        <v>90</v>
      </c>
      <c r="AW1660" s="14" t="s">
        <v>36</v>
      </c>
      <c r="AX1660" s="14" t="s">
        <v>81</v>
      </c>
      <c r="AY1660" s="273" t="s">
        <v>203</v>
      </c>
    </row>
    <row r="1661" s="16" customFormat="1">
      <c r="A1661" s="16"/>
      <c r="B1661" s="285"/>
      <c r="C1661" s="286"/>
      <c r="D1661" s="233" t="s">
        <v>357</v>
      </c>
      <c r="E1661" s="287" t="s">
        <v>1</v>
      </c>
      <c r="F1661" s="288" t="s">
        <v>366</v>
      </c>
      <c r="G1661" s="286"/>
      <c r="H1661" s="289">
        <v>167.96000000000001</v>
      </c>
      <c r="I1661" s="290"/>
      <c r="J1661" s="286"/>
      <c r="K1661" s="286"/>
      <c r="L1661" s="291"/>
      <c r="M1661" s="292"/>
      <c r="N1661" s="293"/>
      <c r="O1661" s="293"/>
      <c r="P1661" s="293"/>
      <c r="Q1661" s="293"/>
      <c r="R1661" s="293"/>
      <c r="S1661" s="293"/>
      <c r="T1661" s="294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95" t="s">
        <v>357</v>
      </c>
      <c r="AU1661" s="295" t="s">
        <v>90</v>
      </c>
      <c r="AV1661" s="16" t="s">
        <v>202</v>
      </c>
      <c r="AW1661" s="16" t="s">
        <v>36</v>
      </c>
      <c r="AX1661" s="16" t="s">
        <v>88</v>
      </c>
      <c r="AY1661" s="295" t="s">
        <v>203</v>
      </c>
    </row>
    <row r="1662" s="2" customFormat="1" ht="24.15" customHeight="1">
      <c r="A1662" s="39"/>
      <c r="B1662" s="40"/>
      <c r="C1662" s="296" t="s">
        <v>2061</v>
      </c>
      <c r="D1662" s="296" t="s">
        <v>553</v>
      </c>
      <c r="E1662" s="297" t="s">
        <v>2062</v>
      </c>
      <c r="F1662" s="298" t="s">
        <v>2063</v>
      </c>
      <c r="G1662" s="299" t="s">
        <v>290</v>
      </c>
      <c r="H1662" s="300">
        <v>176.358</v>
      </c>
      <c r="I1662" s="301"/>
      <c r="J1662" s="302">
        <f>ROUND(I1662*H1662,2)</f>
        <v>0</v>
      </c>
      <c r="K1662" s="298" t="s">
        <v>352</v>
      </c>
      <c r="L1662" s="303"/>
      <c r="M1662" s="304" t="s">
        <v>1</v>
      </c>
      <c r="N1662" s="305" t="s">
        <v>46</v>
      </c>
      <c r="O1662" s="92"/>
      <c r="P1662" s="229">
        <f>O1662*H1662</f>
        <v>0</v>
      </c>
      <c r="Q1662" s="229">
        <v>0.0015</v>
      </c>
      <c r="R1662" s="229">
        <f>Q1662*H1662</f>
        <v>0.26453700000000002</v>
      </c>
      <c r="S1662" s="229">
        <v>0</v>
      </c>
      <c r="T1662" s="230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31" t="s">
        <v>581</v>
      </c>
      <c r="AT1662" s="231" t="s">
        <v>553</v>
      </c>
      <c r="AU1662" s="231" t="s">
        <v>90</v>
      </c>
      <c r="AY1662" s="18" t="s">
        <v>203</v>
      </c>
      <c r="BE1662" s="232">
        <f>IF(N1662="základní",J1662,0)</f>
        <v>0</v>
      </c>
      <c r="BF1662" s="232">
        <f>IF(N1662="snížená",J1662,0)</f>
        <v>0</v>
      </c>
      <c r="BG1662" s="232">
        <f>IF(N1662="zákl. přenesená",J1662,0)</f>
        <v>0</v>
      </c>
      <c r="BH1662" s="232">
        <f>IF(N1662="sníž. přenesená",J1662,0)</f>
        <v>0</v>
      </c>
      <c r="BI1662" s="232">
        <f>IF(N1662="nulová",J1662,0)</f>
        <v>0</v>
      </c>
      <c r="BJ1662" s="18" t="s">
        <v>88</v>
      </c>
      <c r="BK1662" s="232">
        <f>ROUND(I1662*H1662,2)</f>
        <v>0</v>
      </c>
      <c r="BL1662" s="18" t="s">
        <v>279</v>
      </c>
      <c r="BM1662" s="231" t="s">
        <v>2064</v>
      </c>
    </row>
    <row r="1663" s="2" customFormat="1">
      <c r="A1663" s="39"/>
      <c r="B1663" s="40"/>
      <c r="C1663" s="41"/>
      <c r="D1663" s="233" t="s">
        <v>209</v>
      </c>
      <c r="E1663" s="41"/>
      <c r="F1663" s="234" t="s">
        <v>2063</v>
      </c>
      <c r="G1663" s="41"/>
      <c r="H1663" s="41"/>
      <c r="I1663" s="235"/>
      <c r="J1663" s="41"/>
      <c r="K1663" s="41"/>
      <c r="L1663" s="45"/>
      <c r="M1663" s="236"/>
      <c r="N1663" s="237"/>
      <c r="O1663" s="92"/>
      <c r="P1663" s="92"/>
      <c r="Q1663" s="92"/>
      <c r="R1663" s="92"/>
      <c r="S1663" s="92"/>
      <c r="T1663" s="93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T1663" s="18" t="s">
        <v>209</v>
      </c>
      <c r="AU1663" s="18" t="s">
        <v>90</v>
      </c>
    </row>
    <row r="1664" s="14" customFormat="1">
      <c r="A1664" s="14"/>
      <c r="B1664" s="263"/>
      <c r="C1664" s="264"/>
      <c r="D1664" s="233" t="s">
        <v>357</v>
      </c>
      <c r="E1664" s="265" t="s">
        <v>1</v>
      </c>
      <c r="F1664" s="266" t="s">
        <v>2065</v>
      </c>
      <c r="G1664" s="264"/>
      <c r="H1664" s="267">
        <v>176.358</v>
      </c>
      <c r="I1664" s="268"/>
      <c r="J1664" s="264"/>
      <c r="K1664" s="264"/>
      <c r="L1664" s="269"/>
      <c r="M1664" s="270"/>
      <c r="N1664" s="271"/>
      <c r="O1664" s="271"/>
      <c r="P1664" s="271"/>
      <c r="Q1664" s="271"/>
      <c r="R1664" s="271"/>
      <c r="S1664" s="271"/>
      <c r="T1664" s="27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73" t="s">
        <v>357</v>
      </c>
      <c r="AU1664" s="273" t="s">
        <v>90</v>
      </c>
      <c r="AV1664" s="14" t="s">
        <v>90</v>
      </c>
      <c r="AW1664" s="14" t="s">
        <v>36</v>
      </c>
      <c r="AX1664" s="14" t="s">
        <v>81</v>
      </c>
      <c r="AY1664" s="273" t="s">
        <v>203</v>
      </c>
    </row>
    <row r="1665" s="16" customFormat="1">
      <c r="A1665" s="16"/>
      <c r="B1665" s="285"/>
      <c r="C1665" s="286"/>
      <c r="D1665" s="233" t="s">
        <v>357</v>
      </c>
      <c r="E1665" s="287" t="s">
        <v>1</v>
      </c>
      <c r="F1665" s="288" t="s">
        <v>366</v>
      </c>
      <c r="G1665" s="286"/>
      <c r="H1665" s="289">
        <v>176.358</v>
      </c>
      <c r="I1665" s="290"/>
      <c r="J1665" s="286"/>
      <c r="K1665" s="286"/>
      <c r="L1665" s="291"/>
      <c r="M1665" s="292"/>
      <c r="N1665" s="293"/>
      <c r="O1665" s="293"/>
      <c r="P1665" s="293"/>
      <c r="Q1665" s="293"/>
      <c r="R1665" s="293"/>
      <c r="S1665" s="293"/>
      <c r="T1665" s="294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T1665" s="295" t="s">
        <v>357</v>
      </c>
      <c r="AU1665" s="295" t="s">
        <v>90</v>
      </c>
      <c r="AV1665" s="16" t="s">
        <v>202</v>
      </c>
      <c r="AW1665" s="16" t="s">
        <v>36</v>
      </c>
      <c r="AX1665" s="16" t="s">
        <v>88</v>
      </c>
      <c r="AY1665" s="295" t="s">
        <v>203</v>
      </c>
    </row>
    <row r="1666" s="2" customFormat="1" ht="24.15" customHeight="1">
      <c r="A1666" s="39"/>
      <c r="B1666" s="40"/>
      <c r="C1666" s="296" t="s">
        <v>2066</v>
      </c>
      <c r="D1666" s="296" t="s">
        <v>553</v>
      </c>
      <c r="E1666" s="297" t="s">
        <v>2067</v>
      </c>
      <c r="F1666" s="298" t="s">
        <v>2068</v>
      </c>
      <c r="G1666" s="299" t="s">
        <v>290</v>
      </c>
      <c r="H1666" s="300">
        <v>176.358</v>
      </c>
      <c r="I1666" s="301"/>
      <c r="J1666" s="302">
        <f>ROUND(I1666*H1666,2)</f>
        <v>0</v>
      </c>
      <c r="K1666" s="298" t="s">
        <v>352</v>
      </c>
      <c r="L1666" s="303"/>
      <c r="M1666" s="304" t="s">
        <v>1</v>
      </c>
      <c r="N1666" s="305" t="s">
        <v>46</v>
      </c>
      <c r="O1666" s="92"/>
      <c r="P1666" s="229">
        <f>O1666*H1666</f>
        <v>0</v>
      </c>
      <c r="Q1666" s="229">
        <v>0.00175</v>
      </c>
      <c r="R1666" s="229">
        <f>Q1666*H1666</f>
        <v>0.30862650000000003</v>
      </c>
      <c r="S1666" s="229">
        <v>0</v>
      </c>
      <c r="T1666" s="230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31" t="s">
        <v>581</v>
      </c>
      <c r="AT1666" s="231" t="s">
        <v>553</v>
      </c>
      <c r="AU1666" s="231" t="s">
        <v>90</v>
      </c>
      <c r="AY1666" s="18" t="s">
        <v>203</v>
      </c>
      <c r="BE1666" s="232">
        <f>IF(N1666="základní",J1666,0)</f>
        <v>0</v>
      </c>
      <c r="BF1666" s="232">
        <f>IF(N1666="snížená",J1666,0)</f>
        <v>0</v>
      </c>
      <c r="BG1666" s="232">
        <f>IF(N1666="zákl. přenesená",J1666,0)</f>
        <v>0</v>
      </c>
      <c r="BH1666" s="232">
        <f>IF(N1666="sníž. přenesená",J1666,0)</f>
        <v>0</v>
      </c>
      <c r="BI1666" s="232">
        <f>IF(N1666="nulová",J1666,0)</f>
        <v>0</v>
      </c>
      <c r="BJ1666" s="18" t="s">
        <v>88</v>
      </c>
      <c r="BK1666" s="232">
        <f>ROUND(I1666*H1666,2)</f>
        <v>0</v>
      </c>
      <c r="BL1666" s="18" t="s">
        <v>279</v>
      </c>
      <c r="BM1666" s="231" t="s">
        <v>2069</v>
      </c>
    </row>
    <row r="1667" s="2" customFormat="1">
      <c r="A1667" s="39"/>
      <c r="B1667" s="40"/>
      <c r="C1667" s="41"/>
      <c r="D1667" s="233" t="s">
        <v>209</v>
      </c>
      <c r="E1667" s="41"/>
      <c r="F1667" s="234" t="s">
        <v>2068</v>
      </c>
      <c r="G1667" s="41"/>
      <c r="H1667" s="41"/>
      <c r="I1667" s="235"/>
      <c r="J1667" s="41"/>
      <c r="K1667" s="41"/>
      <c r="L1667" s="45"/>
      <c r="M1667" s="236"/>
      <c r="N1667" s="237"/>
      <c r="O1667" s="92"/>
      <c r="P1667" s="92"/>
      <c r="Q1667" s="92"/>
      <c r="R1667" s="92"/>
      <c r="S1667" s="92"/>
      <c r="T1667" s="93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T1667" s="18" t="s">
        <v>209</v>
      </c>
      <c r="AU1667" s="18" t="s">
        <v>90</v>
      </c>
    </row>
    <row r="1668" s="2" customFormat="1" ht="24.15" customHeight="1">
      <c r="A1668" s="39"/>
      <c r="B1668" s="40"/>
      <c r="C1668" s="220" t="s">
        <v>2070</v>
      </c>
      <c r="D1668" s="220" t="s">
        <v>204</v>
      </c>
      <c r="E1668" s="221" t="s">
        <v>2056</v>
      </c>
      <c r="F1668" s="222" t="s">
        <v>2057</v>
      </c>
      <c r="G1668" s="223" t="s">
        <v>290</v>
      </c>
      <c r="H1668" s="224">
        <v>95.379999999999995</v>
      </c>
      <c r="I1668" s="225"/>
      <c r="J1668" s="226">
        <f>ROUND(I1668*H1668,2)</f>
        <v>0</v>
      </c>
      <c r="K1668" s="222" t="s">
        <v>352</v>
      </c>
      <c r="L1668" s="45"/>
      <c r="M1668" s="227" t="s">
        <v>1</v>
      </c>
      <c r="N1668" s="228" t="s">
        <v>46</v>
      </c>
      <c r="O1668" s="92"/>
      <c r="P1668" s="229">
        <f>O1668*H1668</f>
        <v>0</v>
      </c>
      <c r="Q1668" s="229">
        <v>0</v>
      </c>
      <c r="R1668" s="229">
        <f>Q1668*H1668</f>
        <v>0</v>
      </c>
      <c r="S1668" s="229">
        <v>0</v>
      </c>
      <c r="T1668" s="230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31" t="s">
        <v>279</v>
      </c>
      <c r="AT1668" s="231" t="s">
        <v>204</v>
      </c>
      <c r="AU1668" s="231" t="s">
        <v>90</v>
      </c>
      <c r="AY1668" s="18" t="s">
        <v>203</v>
      </c>
      <c r="BE1668" s="232">
        <f>IF(N1668="základní",J1668,0)</f>
        <v>0</v>
      </c>
      <c r="BF1668" s="232">
        <f>IF(N1668="snížená",J1668,0)</f>
        <v>0</v>
      </c>
      <c r="BG1668" s="232">
        <f>IF(N1668="zákl. přenesená",J1668,0)</f>
        <v>0</v>
      </c>
      <c r="BH1668" s="232">
        <f>IF(N1668="sníž. přenesená",J1668,0)</f>
        <v>0</v>
      </c>
      <c r="BI1668" s="232">
        <f>IF(N1668="nulová",J1668,0)</f>
        <v>0</v>
      </c>
      <c r="BJ1668" s="18" t="s">
        <v>88</v>
      </c>
      <c r="BK1668" s="232">
        <f>ROUND(I1668*H1668,2)</f>
        <v>0</v>
      </c>
      <c r="BL1668" s="18" t="s">
        <v>279</v>
      </c>
      <c r="BM1668" s="231" t="s">
        <v>2071</v>
      </c>
    </row>
    <row r="1669" s="2" customFormat="1">
      <c r="A1669" s="39"/>
      <c r="B1669" s="40"/>
      <c r="C1669" s="41"/>
      <c r="D1669" s="233" t="s">
        <v>209</v>
      </c>
      <c r="E1669" s="41"/>
      <c r="F1669" s="234" t="s">
        <v>2059</v>
      </c>
      <c r="G1669" s="41"/>
      <c r="H1669" s="41"/>
      <c r="I1669" s="235"/>
      <c r="J1669" s="41"/>
      <c r="K1669" s="41"/>
      <c r="L1669" s="45"/>
      <c r="M1669" s="236"/>
      <c r="N1669" s="237"/>
      <c r="O1669" s="92"/>
      <c r="P1669" s="92"/>
      <c r="Q1669" s="92"/>
      <c r="R1669" s="92"/>
      <c r="S1669" s="92"/>
      <c r="T1669" s="93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209</v>
      </c>
      <c r="AU1669" s="18" t="s">
        <v>90</v>
      </c>
    </row>
    <row r="1670" s="2" customFormat="1">
      <c r="A1670" s="39"/>
      <c r="B1670" s="40"/>
      <c r="C1670" s="41"/>
      <c r="D1670" s="251" t="s">
        <v>355</v>
      </c>
      <c r="E1670" s="41"/>
      <c r="F1670" s="252" t="s">
        <v>2060</v>
      </c>
      <c r="G1670" s="41"/>
      <c r="H1670" s="41"/>
      <c r="I1670" s="235"/>
      <c r="J1670" s="41"/>
      <c r="K1670" s="41"/>
      <c r="L1670" s="45"/>
      <c r="M1670" s="236"/>
      <c r="N1670" s="237"/>
      <c r="O1670" s="92"/>
      <c r="P1670" s="92"/>
      <c r="Q1670" s="92"/>
      <c r="R1670" s="92"/>
      <c r="S1670" s="92"/>
      <c r="T1670" s="93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T1670" s="18" t="s">
        <v>355</v>
      </c>
      <c r="AU1670" s="18" t="s">
        <v>90</v>
      </c>
    </row>
    <row r="1671" s="14" customFormat="1">
      <c r="A1671" s="14"/>
      <c r="B1671" s="263"/>
      <c r="C1671" s="264"/>
      <c r="D1671" s="233" t="s">
        <v>357</v>
      </c>
      <c r="E1671" s="265" t="s">
        <v>1</v>
      </c>
      <c r="F1671" s="266" t="s">
        <v>301</v>
      </c>
      <c r="G1671" s="264"/>
      <c r="H1671" s="267">
        <v>95.379999999999995</v>
      </c>
      <c r="I1671" s="268"/>
      <c r="J1671" s="264"/>
      <c r="K1671" s="264"/>
      <c r="L1671" s="269"/>
      <c r="M1671" s="270"/>
      <c r="N1671" s="271"/>
      <c r="O1671" s="271"/>
      <c r="P1671" s="271"/>
      <c r="Q1671" s="271"/>
      <c r="R1671" s="271"/>
      <c r="S1671" s="271"/>
      <c r="T1671" s="27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73" t="s">
        <v>357</v>
      </c>
      <c r="AU1671" s="273" t="s">
        <v>90</v>
      </c>
      <c r="AV1671" s="14" t="s">
        <v>90</v>
      </c>
      <c r="AW1671" s="14" t="s">
        <v>36</v>
      </c>
      <c r="AX1671" s="14" t="s">
        <v>81</v>
      </c>
      <c r="AY1671" s="273" t="s">
        <v>203</v>
      </c>
    </row>
    <row r="1672" s="16" customFormat="1">
      <c r="A1672" s="16"/>
      <c r="B1672" s="285"/>
      <c r="C1672" s="286"/>
      <c r="D1672" s="233" t="s">
        <v>357</v>
      </c>
      <c r="E1672" s="287" t="s">
        <v>1</v>
      </c>
      <c r="F1672" s="288" t="s">
        <v>366</v>
      </c>
      <c r="G1672" s="286"/>
      <c r="H1672" s="289">
        <v>95.379999999999995</v>
      </c>
      <c r="I1672" s="290"/>
      <c r="J1672" s="286"/>
      <c r="K1672" s="286"/>
      <c r="L1672" s="291"/>
      <c r="M1672" s="292"/>
      <c r="N1672" s="293"/>
      <c r="O1672" s="293"/>
      <c r="P1672" s="293"/>
      <c r="Q1672" s="293"/>
      <c r="R1672" s="293"/>
      <c r="S1672" s="293"/>
      <c r="T1672" s="294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T1672" s="295" t="s">
        <v>357</v>
      </c>
      <c r="AU1672" s="295" t="s">
        <v>90</v>
      </c>
      <c r="AV1672" s="16" t="s">
        <v>202</v>
      </c>
      <c r="AW1672" s="16" t="s">
        <v>36</v>
      </c>
      <c r="AX1672" s="16" t="s">
        <v>88</v>
      </c>
      <c r="AY1672" s="295" t="s">
        <v>203</v>
      </c>
    </row>
    <row r="1673" s="2" customFormat="1" ht="24.15" customHeight="1">
      <c r="A1673" s="39"/>
      <c r="B1673" s="40"/>
      <c r="C1673" s="296" t="s">
        <v>2072</v>
      </c>
      <c r="D1673" s="296" t="s">
        <v>553</v>
      </c>
      <c r="E1673" s="297" t="s">
        <v>2073</v>
      </c>
      <c r="F1673" s="298" t="s">
        <v>2074</v>
      </c>
      <c r="G1673" s="299" t="s">
        <v>290</v>
      </c>
      <c r="H1673" s="300">
        <v>200.298</v>
      </c>
      <c r="I1673" s="301"/>
      <c r="J1673" s="302">
        <f>ROUND(I1673*H1673,2)</f>
        <v>0</v>
      </c>
      <c r="K1673" s="298" t="s">
        <v>352</v>
      </c>
      <c r="L1673" s="303"/>
      <c r="M1673" s="304" t="s">
        <v>1</v>
      </c>
      <c r="N1673" s="305" t="s">
        <v>46</v>
      </c>
      <c r="O1673" s="92"/>
      <c r="P1673" s="229">
        <f>O1673*H1673</f>
        <v>0</v>
      </c>
      <c r="Q1673" s="229">
        <v>0.00175</v>
      </c>
      <c r="R1673" s="229">
        <f>Q1673*H1673</f>
        <v>0.35052149999999999</v>
      </c>
      <c r="S1673" s="229">
        <v>0</v>
      </c>
      <c r="T1673" s="230">
        <f>S1673*H1673</f>
        <v>0</v>
      </c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R1673" s="231" t="s">
        <v>581</v>
      </c>
      <c r="AT1673" s="231" t="s">
        <v>553</v>
      </c>
      <c r="AU1673" s="231" t="s">
        <v>90</v>
      </c>
      <c r="AY1673" s="18" t="s">
        <v>203</v>
      </c>
      <c r="BE1673" s="232">
        <f>IF(N1673="základní",J1673,0)</f>
        <v>0</v>
      </c>
      <c r="BF1673" s="232">
        <f>IF(N1673="snížená",J1673,0)</f>
        <v>0</v>
      </c>
      <c r="BG1673" s="232">
        <f>IF(N1673="zákl. přenesená",J1673,0)</f>
        <v>0</v>
      </c>
      <c r="BH1673" s="232">
        <f>IF(N1673="sníž. přenesená",J1673,0)</f>
        <v>0</v>
      </c>
      <c r="BI1673" s="232">
        <f>IF(N1673="nulová",J1673,0)</f>
        <v>0</v>
      </c>
      <c r="BJ1673" s="18" t="s">
        <v>88</v>
      </c>
      <c r="BK1673" s="232">
        <f>ROUND(I1673*H1673,2)</f>
        <v>0</v>
      </c>
      <c r="BL1673" s="18" t="s">
        <v>279</v>
      </c>
      <c r="BM1673" s="231" t="s">
        <v>2075</v>
      </c>
    </row>
    <row r="1674" s="2" customFormat="1">
      <c r="A1674" s="39"/>
      <c r="B1674" s="40"/>
      <c r="C1674" s="41"/>
      <c r="D1674" s="233" t="s">
        <v>209</v>
      </c>
      <c r="E1674" s="41"/>
      <c r="F1674" s="234" t="s">
        <v>2074</v>
      </c>
      <c r="G1674" s="41"/>
      <c r="H1674" s="41"/>
      <c r="I1674" s="235"/>
      <c r="J1674" s="41"/>
      <c r="K1674" s="41"/>
      <c r="L1674" s="45"/>
      <c r="M1674" s="236"/>
      <c r="N1674" s="237"/>
      <c r="O1674" s="92"/>
      <c r="P1674" s="92"/>
      <c r="Q1674" s="92"/>
      <c r="R1674" s="92"/>
      <c r="S1674" s="92"/>
      <c r="T1674" s="93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T1674" s="18" t="s">
        <v>209</v>
      </c>
      <c r="AU1674" s="18" t="s">
        <v>90</v>
      </c>
    </row>
    <row r="1675" s="14" customFormat="1">
      <c r="A1675" s="14"/>
      <c r="B1675" s="263"/>
      <c r="C1675" s="264"/>
      <c r="D1675" s="233" t="s">
        <v>357</v>
      </c>
      <c r="E1675" s="265" t="s">
        <v>1</v>
      </c>
      <c r="F1675" s="266" t="s">
        <v>2076</v>
      </c>
      <c r="G1675" s="264"/>
      <c r="H1675" s="267">
        <v>200.298</v>
      </c>
      <c r="I1675" s="268"/>
      <c r="J1675" s="264"/>
      <c r="K1675" s="264"/>
      <c r="L1675" s="269"/>
      <c r="M1675" s="270"/>
      <c r="N1675" s="271"/>
      <c r="O1675" s="271"/>
      <c r="P1675" s="271"/>
      <c r="Q1675" s="271"/>
      <c r="R1675" s="271"/>
      <c r="S1675" s="271"/>
      <c r="T1675" s="27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73" t="s">
        <v>357</v>
      </c>
      <c r="AU1675" s="273" t="s">
        <v>90</v>
      </c>
      <c r="AV1675" s="14" t="s">
        <v>90</v>
      </c>
      <c r="AW1675" s="14" t="s">
        <v>36</v>
      </c>
      <c r="AX1675" s="14" t="s">
        <v>81</v>
      </c>
      <c r="AY1675" s="273" t="s">
        <v>203</v>
      </c>
    </row>
    <row r="1676" s="16" customFormat="1">
      <c r="A1676" s="16"/>
      <c r="B1676" s="285"/>
      <c r="C1676" s="286"/>
      <c r="D1676" s="233" t="s">
        <v>357</v>
      </c>
      <c r="E1676" s="287" t="s">
        <v>1</v>
      </c>
      <c r="F1676" s="288" t="s">
        <v>366</v>
      </c>
      <c r="G1676" s="286"/>
      <c r="H1676" s="289">
        <v>200.298</v>
      </c>
      <c r="I1676" s="290"/>
      <c r="J1676" s="286"/>
      <c r="K1676" s="286"/>
      <c r="L1676" s="291"/>
      <c r="M1676" s="292"/>
      <c r="N1676" s="293"/>
      <c r="O1676" s="293"/>
      <c r="P1676" s="293"/>
      <c r="Q1676" s="293"/>
      <c r="R1676" s="293"/>
      <c r="S1676" s="293"/>
      <c r="T1676" s="294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T1676" s="295" t="s">
        <v>357</v>
      </c>
      <c r="AU1676" s="295" t="s">
        <v>90</v>
      </c>
      <c r="AV1676" s="16" t="s">
        <v>202</v>
      </c>
      <c r="AW1676" s="16" t="s">
        <v>36</v>
      </c>
      <c r="AX1676" s="16" t="s">
        <v>88</v>
      </c>
      <c r="AY1676" s="295" t="s">
        <v>203</v>
      </c>
    </row>
    <row r="1677" s="2" customFormat="1" ht="24.15" customHeight="1">
      <c r="A1677" s="39"/>
      <c r="B1677" s="40"/>
      <c r="C1677" s="220" t="s">
        <v>2077</v>
      </c>
      <c r="D1677" s="220" t="s">
        <v>204</v>
      </c>
      <c r="E1677" s="221" t="s">
        <v>2078</v>
      </c>
      <c r="F1677" s="222" t="s">
        <v>2079</v>
      </c>
      <c r="G1677" s="223" t="s">
        <v>290</v>
      </c>
      <c r="H1677" s="224">
        <v>39</v>
      </c>
      <c r="I1677" s="225"/>
      <c r="J1677" s="226">
        <f>ROUND(I1677*H1677,2)</f>
        <v>0</v>
      </c>
      <c r="K1677" s="222" t="s">
        <v>352</v>
      </c>
      <c r="L1677" s="45"/>
      <c r="M1677" s="227" t="s">
        <v>1</v>
      </c>
      <c r="N1677" s="228" t="s">
        <v>46</v>
      </c>
      <c r="O1677" s="92"/>
      <c r="P1677" s="229">
        <f>O1677*H1677</f>
        <v>0</v>
      </c>
      <c r="Q1677" s="229">
        <v>0.0060000000000000001</v>
      </c>
      <c r="R1677" s="229">
        <f>Q1677*H1677</f>
        <v>0.23400000000000001</v>
      </c>
      <c r="S1677" s="229">
        <v>0</v>
      </c>
      <c r="T1677" s="230">
        <f>S1677*H1677</f>
        <v>0</v>
      </c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R1677" s="231" t="s">
        <v>279</v>
      </c>
      <c r="AT1677" s="231" t="s">
        <v>204</v>
      </c>
      <c r="AU1677" s="231" t="s">
        <v>90</v>
      </c>
      <c r="AY1677" s="18" t="s">
        <v>203</v>
      </c>
      <c r="BE1677" s="232">
        <f>IF(N1677="základní",J1677,0)</f>
        <v>0</v>
      </c>
      <c r="BF1677" s="232">
        <f>IF(N1677="snížená",J1677,0)</f>
        <v>0</v>
      </c>
      <c r="BG1677" s="232">
        <f>IF(N1677="zákl. přenesená",J1677,0)</f>
        <v>0</v>
      </c>
      <c r="BH1677" s="232">
        <f>IF(N1677="sníž. přenesená",J1677,0)</f>
        <v>0</v>
      </c>
      <c r="BI1677" s="232">
        <f>IF(N1677="nulová",J1677,0)</f>
        <v>0</v>
      </c>
      <c r="BJ1677" s="18" t="s">
        <v>88</v>
      </c>
      <c r="BK1677" s="232">
        <f>ROUND(I1677*H1677,2)</f>
        <v>0</v>
      </c>
      <c r="BL1677" s="18" t="s">
        <v>279</v>
      </c>
      <c r="BM1677" s="231" t="s">
        <v>2080</v>
      </c>
    </row>
    <row r="1678" s="2" customFormat="1">
      <c r="A1678" s="39"/>
      <c r="B1678" s="40"/>
      <c r="C1678" s="41"/>
      <c r="D1678" s="233" t="s">
        <v>209</v>
      </c>
      <c r="E1678" s="41"/>
      <c r="F1678" s="234" t="s">
        <v>2081</v>
      </c>
      <c r="G1678" s="41"/>
      <c r="H1678" s="41"/>
      <c r="I1678" s="235"/>
      <c r="J1678" s="41"/>
      <c r="K1678" s="41"/>
      <c r="L1678" s="45"/>
      <c r="M1678" s="236"/>
      <c r="N1678" s="237"/>
      <c r="O1678" s="92"/>
      <c r="P1678" s="92"/>
      <c r="Q1678" s="92"/>
      <c r="R1678" s="92"/>
      <c r="S1678" s="92"/>
      <c r="T1678" s="93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T1678" s="18" t="s">
        <v>209</v>
      </c>
      <c r="AU1678" s="18" t="s">
        <v>90</v>
      </c>
    </row>
    <row r="1679" s="2" customFormat="1">
      <c r="A1679" s="39"/>
      <c r="B1679" s="40"/>
      <c r="C1679" s="41"/>
      <c r="D1679" s="251" t="s">
        <v>355</v>
      </c>
      <c r="E1679" s="41"/>
      <c r="F1679" s="252" t="s">
        <v>2082</v>
      </c>
      <c r="G1679" s="41"/>
      <c r="H1679" s="41"/>
      <c r="I1679" s="235"/>
      <c r="J1679" s="41"/>
      <c r="K1679" s="41"/>
      <c r="L1679" s="45"/>
      <c r="M1679" s="236"/>
      <c r="N1679" s="237"/>
      <c r="O1679" s="92"/>
      <c r="P1679" s="92"/>
      <c r="Q1679" s="92"/>
      <c r="R1679" s="92"/>
      <c r="S1679" s="92"/>
      <c r="T1679" s="93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T1679" s="18" t="s">
        <v>355</v>
      </c>
      <c r="AU1679" s="18" t="s">
        <v>90</v>
      </c>
    </row>
    <row r="1680" s="13" customFormat="1">
      <c r="A1680" s="13"/>
      <c r="B1680" s="253"/>
      <c r="C1680" s="254"/>
      <c r="D1680" s="233" t="s">
        <v>357</v>
      </c>
      <c r="E1680" s="255" t="s">
        <v>1</v>
      </c>
      <c r="F1680" s="256" t="s">
        <v>815</v>
      </c>
      <c r="G1680" s="254"/>
      <c r="H1680" s="255" t="s">
        <v>1</v>
      </c>
      <c r="I1680" s="257"/>
      <c r="J1680" s="254"/>
      <c r="K1680" s="254"/>
      <c r="L1680" s="258"/>
      <c r="M1680" s="259"/>
      <c r="N1680" s="260"/>
      <c r="O1680" s="260"/>
      <c r="P1680" s="260"/>
      <c r="Q1680" s="260"/>
      <c r="R1680" s="260"/>
      <c r="S1680" s="260"/>
      <c r="T1680" s="261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62" t="s">
        <v>357</v>
      </c>
      <c r="AU1680" s="262" t="s">
        <v>90</v>
      </c>
      <c r="AV1680" s="13" t="s">
        <v>88</v>
      </c>
      <c r="AW1680" s="13" t="s">
        <v>36</v>
      </c>
      <c r="AX1680" s="13" t="s">
        <v>81</v>
      </c>
      <c r="AY1680" s="262" t="s">
        <v>203</v>
      </c>
    </row>
    <row r="1681" s="13" customFormat="1">
      <c r="A1681" s="13"/>
      <c r="B1681" s="253"/>
      <c r="C1681" s="254"/>
      <c r="D1681" s="233" t="s">
        <v>357</v>
      </c>
      <c r="E1681" s="255" t="s">
        <v>1</v>
      </c>
      <c r="F1681" s="256" t="s">
        <v>816</v>
      </c>
      <c r="G1681" s="254"/>
      <c r="H1681" s="255" t="s">
        <v>1</v>
      </c>
      <c r="I1681" s="257"/>
      <c r="J1681" s="254"/>
      <c r="K1681" s="254"/>
      <c r="L1681" s="258"/>
      <c r="M1681" s="259"/>
      <c r="N1681" s="260"/>
      <c r="O1681" s="260"/>
      <c r="P1681" s="260"/>
      <c r="Q1681" s="260"/>
      <c r="R1681" s="260"/>
      <c r="S1681" s="260"/>
      <c r="T1681" s="26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2" t="s">
        <v>357</v>
      </c>
      <c r="AU1681" s="262" t="s">
        <v>90</v>
      </c>
      <c r="AV1681" s="13" t="s">
        <v>88</v>
      </c>
      <c r="AW1681" s="13" t="s">
        <v>36</v>
      </c>
      <c r="AX1681" s="13" t="s">
        <v>81</v>
      </c>
      <c r="AY1681" s="262" t="s">
        <v>203</v>
      </c>
    </row>
    <row r="1682" s="14" customFormat="1">
      <c r="A1682" s="14"/>
      <c r="B1682" s="263"/>
      <c r="C1682" s="264"/>
      <c r="D1682" s="233" t="s">
        <v>357</v>
      </c>
      <c r="E1682" s="265" t="s">
        <v>1</v>
      </c>
      <c r="F1682" s="266" t="s">
        <v>735</v>
      </c>
      <c r="G1682" s="264"/>
      <c r="H1682" s="267">
        <v>39</v>
      </c>
      <c r="I1682" s="268"/>
      <c r="J1682" s="264"/>
      <c r="K1682" s="264"/>
      <c r="L1682" s="269"/>
      <c r="M1682" s="270"/>
      <c r="N1682" s="271"/>
      <c r="O1682" s="271"/>
      <c r="P1682" s="271"/>
      <c r="Q1682" s="271"/>
      <c r="R1682" s="271"/>
      <c r="S1682" s="271"/>
      <c r="T1682" s="27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73" t="s">
        <v>357</v>
      </c>
      <c r="AU1682" s="273" t="s">
        <v>90</v>
      </c>
      <c r="AV1682" s="14" t="s">
        <v>90</v>
      </c>
      <c r="AW1682" s="14" t="s">
        <v>36</v>
      </c>
      <c r="AX1682" s="14" t="s">
        <v>81</v>
      </c>
      <c r="AY1682" s="273" t="s">
        <v>203</v>
      </c>
    </row>
    <row r="1683" s="16" customFormat="1">
      <c r="A1683" s="16"/>
      <c r="B1683" s="285"/>
      <c r="C1683" s="286"/>
      <c r="D1683" s="233" t="s">
        <v>357</v>
      </c>
      <c r="E1683" s="287" t="s">
        <v>1</v>
      </c>
      <c r="F1683" s="288" t="s">
        <v>366</v>
      </c>
      <c r="G1683" s="286"/>
      <c r="H1683" s="289">
        <v>39</v>
      </c>
      <c r="I1683" s="290"/>
      <c r="J1683" s="286"/>
      <c r="K1683" s="286"/>
      <c r="L1683" s="291"/>
      <c r="M1683" s="292"/>
      <c r="N1683" s="293"/>
      <c r="O1683" s="293"/>
      <c r="P1683" s="293"/>
      <c r="Q1683" s="293"/>
      <c r="R1683" s="293"/>
      <c r="S1683" s="293"/>
      <c r="T1683" s="294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T1683" s="295" t="s">
        <v>357</v>
      </c>
      <c r="AU1683" s="295" t="s">
        <v>90</v>
      </c>
      <c r="AV1683" s="16" t="s">
        <v>202</v>
      </c>
      <c r="AW1683" s="16" t="s">
        <v>36</v>
      </c>
      <c r="AX1683" s="16" t="s">
        <v>88</v>
      </c>
      <c r="AY1683" s="295" t="s">
        <v>203</v>
      </c>
    </row>
    <row r="1684" s="2" customFormat="1" ht="16.5" customHeight="1">
      <c r="A1684" s="39"/>
      <c r="B1684" s="40"/>
      <c r="C1684" s="296" t="s">
        <v>2083</v>
      </c>
      <c r="D1684" s="296" t="s">
        <v>553</v>
      </c>
      <c r="E1684" s="297" t="s">
        <v>2084</v>
      </c>
      <c r="F1684" s="298" t="s">
        <v>2085</v>
      </c>
      <c r="G1684" s="299" t="s">
        <v>290</v>
      </c>
      <c r="H1684" s="300">
        <v>40.950000000000003</v>
      </c>
      <c r="I1684" s="301"/>
      <c r="J1684" s="302">
        <f>ROUND(I1684*H1684,2)</f>
        <v>0</v>
      </c>
      <c r="K1684" s="298" t="s">
        <v>352</v>
      </c>
      <c r="L1684" s="303"/>
      <c r="M1684" s="304" t="s">
        <v>1</v>
      </c>
      <c r="N1684" s="305" t="s">
        <v>46</v>
      </c>
      <c r="O1684" s="92"/>
      <c r="P1684" s="229">
        <f>O1684*H1684</f>
        <v>0</v>
      </c>
      <c r="Q1684" s="229">
        <v>0.00092000000000000003</v>
      </c>
      <c r="R1684" s="229">
        <f>Q1684*H1684</f>
        <v>0.037674000000000006</v>
      </c>
      <c r="S1684" s="229">
        <v>0</v>
      </c>
      <c r="T1684" s="230">
        <f>S1684*H1684</f>
        <v>0</v>
      </c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R1684" s="231" t="s">
        <v>581</v>
      </c>
      <c r="AT1684" s="231" t="s">
        <v>553</v>
      </c>
      <c r="AU1684" s="231" t="s">
        <v>90</v>
      </c>
      <c r="AY1684" s="18" t="s">
        <v>203</v>
      </c>
      <c r="BE1684" s="232">
        <f>IF(N1684="základní",J1684,0)</f>
        <v>0</v>
      </c>
      <c r="BF1684" s="232">
        <f>IF(N1684="snížená",J1684,0)</f>
        <v>0</v>
      </c>
      <c r="BG1684" s="232">
        <f>IF(N1684="zákl. přenesená",J1684,0)</f>
        <v>0</v>
      </c>
      <c r="BH1684" s="232">
        <f>IF(N1684="sníž. přenesená",J1684,0)</f>
        <v>0</v>
      </c>
      <c r="BI1684" s="232">
        <f>IF(N1684="nulová",J1684,0)</f>
        <v>0</v>
      </c>
      <c r="BJ1684" s="18" t="s">
        <v>88</v>
      </c>
      <c r="BK1684" s="232">
        <f>ROUND(I1684*H1684,2)</f>
        <v>0</v>
      </c>
      <c r="BL1684" s="18" t="s">
        <v>279</v>
      </c>
      <c r="BM1684" s="231" t="s">
        <v>2086</v>
      </c>
    </row>
    <row r="1685" s="2" customFormat="1">
      <c r="A1685" s="39"/>
      <c r="B1685" s="40"/>
      <c r="C1685" s="41"/>
      <c r="D1685" s="233" t="s">
        <v>209</v>
      </c>
      <c r="E1685" s="41"/>
      <c r="F1685" s="234" t="s">
        <v>2085</v>
      </c>
      <c r="G1685" s="41"/>
      <c r="H1685" s="41"/>
      <c r="I1685" s="235"/>
      <c r="J1685" s="41"/>
      <c r="K1685" s="41"/>
      <c r="L1685" s="45"/>
      <c r="M1685" s="236"/>
      <c r="N1685" s="237"/>
      <c r="O1685" s="92"/>
      <c r="P1685" s="92"/>
      <c r="Q1685" s="92"/>
      <c r="R1685" s="92"/>
      <c r="S1685" s="92"/>
      <c r="T1685" s="93"/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T1685" s="18" t="s">
        <v>209</v>
      </c>
      <c r="AU1685" s="18" t="s">
        <v>90</v>
      </c>
    </row>
    <row r="1686" s="14" customFormat="1">
      <c r="A1686" s="14"/>
      <c r="B1686" s="263"/>
      <c r="C1686" s="264"/>
      <c r="D1686" s="233" t="s">
        <v>357</v>
      </c>
      <c r="E1686" s="265" t="s">
        <v>1</v>
      </c>
      <c r="F1686" s="266" t="s">
        <v>2087</v>
      </c>
      <c r="G1686" s="264"/>
      <c r="H1686" s="267">
        <v>40.950000000000003</v>
      </c>
      <c r="I1686" s="268"/>
      <c r="J1686" s="264"/>
      <c r="K1686" s="264"/>
      <c r="L1686" s="269"/>
      <c r="M1686" s="270"/>
      <c r="N1686" s="271"/>
      <c r="O1686" s="271"/>
      <c r="P1686" s="271"/>
      <c r="Q1686" s="271"/>
      <c r="R1686" s="271"/>
      <c r="S1686" s="271"/>
      <c r="T1686" s="27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73" t="s">
        <v>357</v>
      </c>
      <c r="AU1686" s="273" t="s">
        <v>90</v>
      </c>
      <c r="AV1686" s="14" t="s">
        <v>90</v>
      </c>
      <c r="AW1686" s="14" t="s">
        <v>36</v>
      </c>
      <c r="AX1686" s="14" t="s">
        <v>81</v>
      </c>
      <c r="AY1686" s="273" t="s">
        <v>203</v>
      </c>
    </row>
    <row r="1687" s="16" customFormat="1">
      <c r="A1687" s="16"/>
      <c r="B1687" s="285"/>
      <c r="C1687" s="286"/>
      <c r="D1687" s="233" t="s">
        <v>357</v>
      </c>
      <c r="E1687" s="287" t="s">
        <v>1</v>
      </c>
      <c r="F1687" s="288" t="s">
        <v>366</v>
      </c>
      <c r="G1687" s="286"/>
      <c r="H1687" s="289">
        <v>40.950000000000003</v>
      </c>
      <c r="I1687" s="290"/>
      <c r="J1687" s="286"/>
      <c r="K1687" s="286"/>
      <c r="L1687" s="291"/>
      <c r="M1687" s="292"/>
      <c r="N1687" s="293"/>
      <c r="O1687" s="293"/>
      <c r="P1687" s="293"/>
      <c r="Q1687" s="293"/>
      <c r="R1687" s="293"/>
      <c r="S1687" s="293"/>
      <c r="T1687" s="294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95" t="s">
        <v>357</v>
      </c>
      <c r="AU1687" s="295" t="s">
        <v>90</v>
      </c>
      <c r="AV1687" s="16" t="s">
        <v>202</v>
      </c>
      <c r="AW1687" s="16" t="s">
        <v>36</v>
      </c>
      <c r="AX1687" s="16" t="s">
        <v>88</v>
      </c>
      <c r="AY1687" s="295" t="s">
        <v>203</v>
      </c>
    </row>
    <row r="1688" s="2" customFormat="1" ht="24.15" customHeight="1">
      <c r="A1688" s="39"/>
      <c r="B1688" s="40"/>
      <c r="C1688" s="220" t="s">
        <v>2088</v>
      </c>
      <c r="D1688" s="220" t="s">
        <v>204</v>
      </c>
      <c r="E1688" s="221" t="s">
        <v>2078</v>
      </c>
      <c r="F1688" s="222" t="s">
        <v>2079</v>
      </c>
      <c r="G1688" s="223" t="s">
        <v>290</v>
      </c>
      <c r="H1688" s="224">
        <v>55.799999999999997</v>
      </c>
      <c r="I1688" s="225"/>
      <c r="J1688" s="226">
        <f>ROUND(I1688*H1688,2)</f>
        <v>0</v>
      </c>
      <c r="K1688" s="222" t="s">
        <v>352</v>
      </c>
      <c r="L1688" s="45"/>
      <c r="M1688" s="227" t="s">
        <v>1</v>
      </c>
      <c r="N1688" s="228" t="s">
        <v>46</v>
      </c>
      <c r="O1688" s="92"/>
      <c r="P1688" s="229">
        <f>O1688*H1688</f>
        <v>0</v>
      </c>
      <c r="Q1688" s="229">
        <v>0.0060000000000000001</v>
      </c>
      <c r="R1688" s="229">
        <f>Q1688*H1688</f>
        <v>0.33479999999999999</v>
      </c>
      <c r="S1688" s="229">
        <v>0</v>
      </c>
      <c r="T1688" s="230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31" t="s">
        <v>279</v>
      </c>
      <c r="AT1688" s="231" t="s">
        <v>204</v>
      </c>
      <c r="AU1688" s="231" t="s">
        <v>90</v>
      </c>
      <c r="AY1688" s="18" t="s">
        <v>203</v>
      </c>
      <c r="BE1688" s="232">
        <f>IF(N1688="základní",J1688,0)</f>
        <v>0</v>
      </c>
      <c r="BF1688" s="232">
        <f>IF(N1688="snížená",J1688,0)</f>
        <v>0</v>
      </c>
      <c r="BG1688" s="232">
        <f>IF(N1688="zákl. přenesená",J1688,0)</f>
        <v>0</v>
      </c>
      <c r="BH1688" s="232">
        <f>IF(N1688="sníž. přenesená",J1688,0)</f>
        <v>0</v>
      </c>
      <c r="BI1688" s="232">
        <f>IF(N1688="nulová",J1688,0)</f>
        <v>0</v>
      </c>
      <c r="BJ1688" s="18" t="s">
        <v>88</v>
      </c>
      <c r="BK1688" s="232">
        <f>ROUND(I1688*H1688,2)</f>
        <v>0</v>
      </c>
      <c r="BL1688" s="18" t="s">
        <v>279</v>
      </c>
      <c r="BM1688" s="231" t="s">
        <v>2089</v>
      </c>
    </row>
    <row r="1689" s="2" customFormat="1">
      <c r="A1689" s="39"/>
      <c r="B1689" s="40"/>
      <c r="C1689" s="41"/>
      <c r="D1689" s="233" t="s">
        <v>209</v>
      </c>
      <c r="E1689" s="41"/>
      <c r="F1689" s="234" t="s">
        <v>2081</v>
      </c>
      <c r="G1689" s="41"/>
      <c r="H1689" s="41"/>
      <c r="I1689" s="235"/>
      <c r="J1689" s="41"/>
      <c r="K1689" s="41"/>
      <c r="L1689" s="45"/>
      <c r="M1689" s="236"/>
      <c r="N1689" s="237"/>
      <c r="O1689" s="92"/>
      <c r="P1689" s="92"/>
      <c r="Q1689" s="92"/>
      <c r="R1689" s="92"/>
      <c r="S1689" s="92"/>
      <c r="T1689" s="93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T1689" s="18" t="s">
        <v>209</v>
      </c>
      <c r="AU1689" s="18" t="s">
        <v>90</v>
      </c>
    </row>
    <row r="1690" s="2" customFormat="1">
      <c r="A1690" s="39"/>
      <c r="B1690" s="40"/>
      <c r="C1690" s="41"/>
      <c r="D1690" s="251" t="s">
        <v>355</v>
      </c>
      <c r="E1690" s="41"/>
      <c r="F1690" s="252" t="s">
        <v>2082</v>
      </c>
      <c r="G1690" s="41"/>
      <c r="H1690" s="41"/>
      <c r="I1690" s="235"/>
      <c r="J1690" s="41"/>
      <c r="K1690" s="41"/>
      <c r="L1690" s="45"/>
      <c r="M1690" s="236"/>
      <c r="N1690" s="237"/>
      <c r="O1690" s="92"/>
      <c r="P1690" s="92"/>
      <c r="Q1690" s="92"/>
      <c r="R1690" s="92"/>
      <c r="S1690" s="92"/>
      <c r="T1690" s="93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T1690" s="18" t="s">
        <v>355</v>
      </c>
      <c r="AU1690" s="18" t="s">
        <v>90</v>
      </c>
    </row>
    <row r="1691" s="13" customFormat="1">
      <c r="A1691" s="13"/>
      <c r="B1691" s="253"/>
      <c r="C1691" s="254"/>
      <c r="D1691" s="233" t="s">
        <v>357</v>
      </c>
      <c r="E1691" s="255" t="s">
        <v>1</v>
      </c>
      <c r="F1691" s="256" t="s">
        <v>2090</v>
      </c>
      <c r="G1691" s="254"/>
      <c r="H1691" s="255" t="s">
        <v>1</v>
      </c>
      <c r="I1691" s="257"/>
      <c r="J1691" s="254"/>
      <c r="K1691" s="254"/>
      <c r="L1691" s="258"/>
      <c r="M1691" s="259"/>
      <c r="N1691" s="260"/>
      <c r="O1691" s="260"/>
      <c r="P1691" s="260"/>
      <c r="Q1691" s="260"/>
      <c r="R1691" s="260"/>
      <c r="S1691" s="260"/>
      <c r="T1691" s="261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2" t="s">
        <v>357</v>
      </c>
      <c r="AU1691" s="262" t="s">
        <v>90</v>
      </c>
      <c r="AV1691" s="13" t="s">
        <v>88</v>
      </c>
      <c r="AW1691" s="13" t="s">
        <v>36</v>
      </c>
      <c r="AX1691" s="13" t="s">
        <v>81</v>
      </c>
      <c r="AY1691" s="262" t="s">
        <v>203</v>
      </c>
    </row>
    <row r="1692" s="14" customFormat="1">
      <c r="A1692" s="14"/>
      <c r="B1692" s="263"/>
      <c r="C1692" s="264"/>
      <c r="D1692" s="233" t="s">
        <v>357</v>
      </c>
      <c r="E1692" s="265" t="s">
        <v>1</v>
      </c>
      <c r="F1692" s="266" t="s">
        <v>2091</v>
      </c>
      <c r="G1692" s="264"/>
      <c r="H1692" s="267">
        <v>55.799999999999997</v>
      </c>
      <c r="I1692" s="268"/>
      <c r="J1692" s="264"/>
      <c r="K1692" s="264"/>
      <c r="L1692" s="269"/>
      <c r="M1692" s="270"/>
      <c r="N1692" s="271"/>
      <c r="O1692" s="271"/>
      <c r="P1692" s="271"/>
      <c r="Q1692" s="271"/>
      <c r="R1692" s="271"/>
      <c r="S1692" s="271"/>
      <c r="T1692" s="27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73" t="s">
        <v>357</v>
      </c>
      <c r="AU1692" s="273" t="s">
        <v>90</v>
      </c>
      <c r="AV1692" s="14" t="s">
        <v>90</v>
      </c>
      <c r="AW1692" s="14" t="s">
        <v>36</v>
      </c>
      <c r="AX1692" s="14" t="s">
        <v>81</v>
      </c>
      <c r="AY1692" s="273" t="s">
        <v>203</v>
      </c>
    </row>
    <row r="1693" s="16" customFormat="1">
      <c r="A1693" s="16"/>
      <c r="B1693" s="285"/>
      <c r="C1693" s="286"/>
      <c r="D1693" s="233" t="s">
        <v>357</v>
      </c>
      <c r="E1693" s="287" t="s">
        <v>1</v>
      </c>
      <c r="F1693" s="288" t="s">
        <v>366</v>
      </c>
      <c r="G1693" s="286"/>
      <c r="H1693" s="289">
        <v>55.799999999999997</v>
      </c>
      <c r="I1693" s="290"/>
      <c r="J1693" s="286"/>
      <c r="K1693" s="286"/>
      <c r="L1693" s="291"/>
      <c r="M1693" s="292"/>
      <c r="N1693" s="293"/>
      <c r="O1693" s="293"/>
      <c r="P1693" s="293"/>
      <c r="Q1693" s="293"/>
      <c r="R1693" s="293"/>
      <c r="S1693" s="293"/>
      <c r="T1693" s="294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T1693" s="295" t="s">
        <v>357</v>
      </c>
      <c r="AU1693" s="295" t="s">
        <v>90</v>
      </c>
      <c r="AV1693" s="16" t="s">
        <v>202</v>
      </c>
      <c r="AW1693" s="16" t="s">
        <v>36</v>
      </c>
      <c r="AX1693" s="16" t="s">
        <v>88</v>
      </c>
      <c r="AY1693" s="295" t="s">
        <v>203</v>
      </c>
    </row>
    <row r="1694" s="2" customFormat="1" ht="24.15" customHeight="1">
      <c r="A1694" s="39"/>
      <c r="B1694" s="40"/>
      <c r="C1694" s="296" t="s">
        <v>2092</v>
      </c>
      <c r="D1694" s="296" t="s">
        <v>553</v>
      </c>
      <c r="E1694" s="297" t="s">
        <v>2093</v>
      </c>
      <c r="F1694" s="298" t="s">
        <v>2094</v>
      </c>
      <c r="G1694" s="299" t="s">
        <v>290</v>
      </c>
      <c r="H1694" s="300">
        <v>58.590000000000003</v>
      </c>
      <c r="I1694" s="301"/>
      <c r="J1694" s="302">
        <f>ROUND(I1694*H1694,2)</f>
        <v>0</v>
      </c>
      <c r="K1694" s="298" t="s">
        <v>352</v>
      </c>
      <c r="L1694" s="303"/>
      <c r="M1694" s="304" t="s">
        <v>1</v>
      </c>
      <c r="N1694" s="305" t="s">
        <v>46</v>
      </c>
      <c r="O1694" s="92"/>
      <c r="P1694" s="229">
        <f>O1694*H1694</f>
        <v>0</v>
      </c>
      <c r="Q1694" s="229">
        <v>0.0028999999999999998</v>
      </c>
      <c r="R1694" s="229">
        <f>Q1694*H1694</f>
        <v>0.16991100000000001</v>
      </c>
      <c r="S1694" s="229">
        <v>0</v>
      </c>
      <c r="T1694" s="230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31" t="s">
        <v>581</v>
      </c>
      <c r="AT1694" s="231" t="s">
        <v>553</v>
      </c>
      <c r="AU1694" s="231" t="s">
        <v>90</v>
      </c>
      <c r="AY1694" s="18" t="s">
        <v>203</v>
      </c>
      <c r="BE1694" s="232">
        <f>IF(N1694="základní",J1694,0)</f>
        <v>0</v>
      </c>
      <c r="BF1694" s="232">
        <f>IF(N1694="snížená",J1694,0)</f>
        <v>0</v>
      </c>
      <c r="BG1694" s="232">
        <f>IF(N1694="zákl. přenesená",J1694,0)</f>
        <v>0</v>
      </c>
      <c r="BH1694" s="232">
        <f>IF(N1694="sníž. přenesená",J1694,0)</f>
        <v>0</v>
      </c>
      <c r="BI1694" s="232">
        <f>IF(N1694="nulová",J1694,0)</f>
        <v>0</v>
      </c>
      <c r="BJ1694" s="18" t="s">
        <v>88</v>
      </c>
      <c r="BK1694" s="232">
        <f>ROUND(I1694*H1694,2)</f>
        <v>0</v>
      </c>
      <c r="BL1694" s="18" t="s">
        <v>279</v>
      </c>
      <c r="BM1694" s="231" t="s">
        <v>2095</v>
      </c>
    </row>
    <row r="1695" s="2" customFormat="1">
      <c r="A1695" s="39"/>
      <c r="B1695" s="40"/>
      <c r="C1695" s="41"/>
      <c r="D1695" s="233" t="s">
        <v>209</v>
      </c>
      <c r="E1695" s="41"/>
      <c r="F1695" s="234" t="s">
        <v>2094</v>
      </c>
      <c r="G1695" s="41"/>
      <c r="H1695" s="41"/>
      <c r="I1695" s="235"/>
      <c r="J1695" s="41"/>
      <c r="K1695" s="41"/>
      <c r="L1695" s="45"/>
      <c r="M1695" s="236"/>
      <c r="N1695" s="237"/>
      <c r="O1695" s="92"/>
      <c r="P1695" s="92"/>
      <c r="Q1695" s="92"/>
      <c r="R1695" s="92"/>
      <c r="S1695" s="92"/>
      <c r="T1695" s="93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T1695" s="18" t="s">
        <v>209</v>
      </c>
      <c r="AU1695" s="18" t="s">
        <v>90</v>
      </c>
    </row>
    <row r="1696" s="14" customFormat="1">
      <c r="A1696" s="14"/>
      <c r="B1696" s="263"/>
      <c r="C1696" s="264"/>
      <c r="D1696" s="233" t="s">
        <v>357</v>
      </c>
      <c r="E1696" s="265" t="s">
        <v>1</v>
      </c>
      <c r="F1696" s="266" t="s">
        <v>2096</v>
      </c>
      <c r="G1696" s="264"/>
      <c r="H1696" s="267">
        <v>58.590000000000003</v>
      </c>
      <c r="I1696" s="268"/>
      <c r="J1696" s="264"/>
      <c r="K1696" s="264"/>
      <c r="L1696" s="269"/>
      <c r="M1696" s="270"/>
      <c r="N1696" s="271"/>
      <c r="O1696" s="271"/>
      <c r="P1696" s="271"/>
      <c r="Q1696" s="271"/>
      <c r="R1696" s="271"/>
      <c r="S1696" s="271"/>
      <c r="T1696" s="272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73" t="s">
        <v>357</v>
      </c>
      <c r="AU1696" s="273" t="s">
        <v>90</v>
      </c>
      <c r="AV1696" s="14" t="s">
        <v>90</v>
      </c>
      <c r="AW1696" s="14" t="s">
        <v>36</v>
      </c>
      <c r="AX1696" s="14" t="s">
        <v>81</v>
      </c>
      <c r="AY1696" s="273" t="s">
        <v>203</v>
      </c>
    </row>
    <row r="1697" s="16" customFormat="1">
      <c r="A1697" s="16"/>
      <c r="B1697" s="285"/>
      <c r="C1697" s="286"/>
      <c r="D1697" s="233" t="s">
        <v>357</v>
      </c>
      <c r="E1697" s="287" t="s">
        <v>1</v>
      </c>
      <c r="F1697" s="288" t="s">
        <v>366</v>
      </c>
      <c r="G1697" s="286"/>
      <c r="H1697" s="289">
        <v>58.590000000000003</v>
      </c>
      <c r="I1697" s="290"/>
      <c r="J1697" s="286"/>
      <c r="K1697" s="286"/>
      <c r="L1697" s="291"/>
      <c r="M1697" s="292"/>
      <c r="N1697" s="293"/>
      <c r="O1697" s="293"/>
      <c r="P1697" s="293"/>
      <c r="Q1697" s="293"/>
      <c r="R1697" s="293"/>
      <c r="S1697" s="293"/>
      <c r="T1697" s="294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T1697" s="295" t="s">
        <v>357</v>
      </c>
      <c r="AU1697" s="295" t="s">
        <v>90</v>
      </c>
      <c r="AV1697" s="16" t="s">
        <v>202</v>
      </c>
      <c r="AW1697" s="16" t="s">
        <v>36</v>
      </c>
      <c r="AX1697" s="16" t="s">
        <v>88</v>
      </c>
      <c r="AY1697" s="295" t="s">
        <v>203</v>
      </c>
    </row>
    <row r="1698" s="2" customFormat="1" ht="33" customHeight="1">
      <c r="A1698" s="39"/>
      <c r="B1698" s="40"/>
      <c r="C1698" s="220" t="s">
        <v>2097</v>
      </c>
      <c r="D1698" s="220" t="s">
        <v>204</v>
      </c>
      <c r="E1698" s="221" t="s">
        <v>2098</v>
      </c>
      <c r="F1698" s="222" t="s">
        <v>2099</v>
      </c>
      <c r="G1698" s="223" t="s">
        <v>290</v>
      </c>
      <c r="H1698" s="224">
        <v>586.88</v>
      </c>
      <c r="I1698" s="225"/>
      <c r="J1698" s="226">
        <f>ROUND(I1698*H1698,2)</f>
        <v>0</v>
      </c>
      <c r="K1698" s="222" t="s">
        <v>352</v>
      </c>
      <c r="L1698" s="45"/>
      <c r="M1698" s="227" t="s">
        <v>1</v>
      </c>
      <c r="N1698" s="228" t="s">
        <v>46</v>
      </c>
      <c r="O1698" s="92"/>
      <c r="P1698" s="229">
        <f>O1698*H1698</f>
        <v>0</v>
      </c>
      <c r="Q1698" s="229">
        <v>0.00116</v>
      </c>
      <c r="R1698" s="229">
        <f>Q1698*H1698</f>
        <v>0.68078079999999996</v>
      </c>
      <c r="S1698" s="229">
        <v>0</v>
      </c>
      <c r="T1698" s="230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31" t="s">
        <v>279</v>
      </c>
      <c r="AT1698" s="231" t="s">
        <v>204</v>
      </c>
      <c r="AU1698" s="231" t="s">
        <v>90</v>
      </c>
      <c r="AY1698" s="18" t="s">
        <v>203</v>
      </c>
      <c r="BE1698" s="232">
        <f>IF(N1698="základní",J1698,0)</f>
        <v>0</v>
      </c>
      <c r="BF1698" s="232">
        <f>IF(N1698="snížená",J1698,0)</f>
        <v>0</v>
      </c>
      <c r="BG1698" s="232">
        <f>IF(N1698="zákl. přenesená",J1698,0)</f>
        <v>0</v>
      </c>
      <c r="BH1698" s="232">
        <f>IF(N1698="sníž. přenesená",J1698,0)</f>
        <v>0</v>
      </c>
      <c r="BI1698" s="232">
        <f>IF(N1698="nulová",J1698,0)</f>
        <v>0</v>
      </c>
      <c r="BJ1698" s="18" t="s">
        <v>88</v>
      </c>
      <c r="BK1698" s="232">
        <f>ROUND(I1698*H1698,2)</f>
        <v>0</v>
      </c>
      <c r="BL1698" s="18" t="s">
        <v>279</v>
      </c>
      <c r="BM1698" s="231" t="s">
        <v>2100</v>
      </c>
    </row>
    <row r="1699" s="2" customFormat="1">
      <c r="A1699" s="39"/>
      <c r="B1699" s="40"/>
      <c r="C1699" s="41"/>
      <c r="D1699" s="233" t="s">
        <v>209</v>
      </c>
      <c r="E1699" s="41"/>
      <c r="F1699" s="234" t="s">
        <v>2101</v>
      </c>
      <c r="G1699" s="41"/>
      <c r="H1699" s="41"/>
      <c r="I1699" s="235"/>
      <c r="J1699" s="41"/>
      <c r="K1699" s="41"/>
      <c r="L1699" s="45"/>
      <c r="M1699" s="236"/>
      <c r="N1699" s="237"/>
      <c r="O1699" s="92"/>
      <c r="P1699" s="92"/>
      <c r="Q1699" s="92"/>
      <c r="R1699" s="92"/>
      <c r="S1699" s="92"/>
      <c r="T1699" s="93"/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T1699" s="18" t="s">
        <v>209</v>
      </c>
      <c r="AU1699" s="18" t="s">
        <v>90</v>
      </c>
    </row>
    <row r="1700" s="2" customFormat="1">
      <c r="A1700" s="39"/>
      <c r="B1700" s="40"/>
      <c r="C1700" s="41"/>
      <c r="D1700" s="251" t="s">
        <v>355</v>
      </c>
      <c r="E1700" s="41"/>
      <c r="F1700" s="252" t="s">
        <v>2102</v>
      </c>
      <c r="G1700" s="41"/>
      <c r="H1700" s="41"/>
      <c r="I1700" s="235"/>
      <c r="J1700" s="41"/>
      <c r="K1700" s="41"/>
      <c r="L1700" s="45"/>
      <c r="M1700" s="236"/>
      <c r="N1700" s="237"/>
      <c r="O1700" s="92"/>
      <c r="P1700" s="92"/>
      <c r="Q1700" s="92"/>
      <c r="R1700" s="92"/>
      <c r="S1700" s="92"/>
      <c r="T1700" s="93"/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T1700" s="18" t="s">
        <v>355</v>
      </c>
      <c r="AU1700" s="18" t="s">
        <v>90</v>
      </c>
    </row>
    <row r="1701" s="13" customFormat="1">
      <c r="A1701" s="13"/>
      <c r="B1701" s="253"/>
      <c r="C1701" s="254"/>
      <c r="D1701" s="233" t="s">
        <v>357</v>
      </c>
      <c r="E1701" s="255" t="s">
        <v>1</v>
      </c>
      <c r="F1701" s="256" t="s">
        <v>2103</v>
      </c>
      <c r="G1701" s="254"/>
      <c r="H1701" s="255" t="s">
        <v>1</v>
      </c>
      <c r="I1701" s="257"/>
      <c r="J1701" s="254"/>
      <c r="K1701" s="254"/>
      <c r="L1701" s="258"/>
      <c r="M1701" s="259"/>
      <c r="N1701" s="260"/>
      <c r="O1701" s="260"/>
      <c r="P1701" s="260"/>
      <c r="Q1701" s="260"/>
      <c r="R1701" s="260"/>
      <c r="S1701" s="260"/>
      <c r="T1701" s="26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62" t="s">
        <v>357</v>
      </c>
      <c r="AU1701" s="262" t="s">
        <v>90</v>
      </c>
      <c r="AV1701" s="13" t="s">
        <v>88</v>
      </c>
      <c r="AW1701" s="13" t="s">
        <v>36</v>
      </c>
      <c r="AX1701" s="13" t="s">
        <v>81</v>
      </c>
      <c r="AY1701" s="262" t="s">
        <v>203</v>
      </c>
    </row>
    <row r="1702" s="14" customFormat="1">
      <c r="A1702" s="14"/>
      <c r="B1702" s="263"/>
      <c r="C1702" s="264"/>
      <c r="D1702" s="233" t="s">
        <v>357</v>
      </c>
      <c r="E1702" s="265" t="s">
        <v>1</v>
      </c>
      <c r="F1702" s="266" t="s">
        <v>2104</v>
      </c>
      <c r="G1702" s="264"/>
      <c r="H1702" s="267">
        <v>293.44</v>
      </c>
      <c r="I1702" s="268"/>
      <c r="J1702" s="264"/>
      <c r="K1702" s="264"/>
      <c r="L1702" s="269"/>
      <c r="M1702" s="270"/>
      <c r="N1702" s="271"/>
      <c r="O1702" s="271"/>
      <c r="P1702" s="271"/>
      <c r="Q1702" s="271"/>
      <c r="R1702" s="271"/>
      <c r="S1702" s="271"/>
      <c r="T1702" s="272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73" t="s">
        <v>357</v>
      </c>
      <c r="AU1702" s="273" t="s">
        <v>90</v>
      </c>
      <c r="AV1702" s="14" t="s">
        <v>90</v>
      </c>
      <c r="AW1702" s="14" t="s">
        <v>36</v>
      </c>
      <c r="AX1702" s="14" t="s">
        <v>81</v>
      </c>
      <c r="AY1702" s="273" t="s">
        <v>203</v>
      </c>
    </row>
    <row r="1703" s="14" customFormat="1">
      <c r="A1703" s="14"/>
      <c r="B1703" s="263"/>
      <c r="C1703" s="264"/>
      <c r="D1703" s="233" t="s">
        <v>357</v>
      </c>
      <c r="E1703" s="265" t="s">
        <v>1</v>
      </c>
      <c r="F1703" s="266" t="s">
        <v>2104</v>
      </c>
      <c r="G1703" s="264"/>
      <c r="H1703" s="267">
        <v>293.44</v>
      </c>
      <c r="I1703" s="268"/>
      <c r="J1703" s="264"/>
      <c r="K1703" s="264"/>
      <c r="L1703" s="269"/>
      <c r="M1703" s="270"/>
      <c r="N1703" s="271"/>
      <c r="O1703" s="271"/>
      <c r="P1703" s="271"/>
      <c r="Q1703" s="271"/>
      <c r="R1703" s="271"/>
      <c r="S1703" s="271"/>
      <c r="T1703" s="272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73" t="s">
        <v>357</v>
      </c>
      <c r="AU1703" s="273" t="s">
        <v>90</v>
      </c>
      <c r="AV1703" s="14" t="s">
        <v>90</v>
      </c>
      <c r="AW1703" s="14" t="s">
        <v>36</v>
      </c>
      <c r="AX1703" s="14" t="s">
        <v>81</v>
      </c>
      <c r="AY1703" s="273" t="s">
        <v>203</v>
      </c>
    </row>
    <row r="1704" s="16" customFormat="1">
      <c r="A1704" s="16"/>
      <c r="B1704" s="285"/>
      <c r="C1704" s="286"/>
      <c r="D1704" s="233" t="s">
        <v>357</v>
      </c>
      <c r="E1704" s="287" t="s">
        <v>1</v>
      </c>
      <c r="F1704" s="288" t="s">
        <v>366</v>
      </c>
      <c r="G1704" s="286"/>
      <c r="H1704" s="289">
        <v>586.88</v>
      </c>
      <c r="I1704" s="290"/>
      <c r="J1704" s="286"/>
      <c r="K1704" s="286"/>
      <c r="L1704" s="291"/>
      <c r="M1704" s="292"/>
      <c r="N1704" s="293"/>
      <c r="O1704" s="293"/>
      <c r="P1704" s="293"/>
      <c r="Q1704" s="293"/>
      <c r="R1704" s="293"/>
      <c r="S1704" s="293"/>
      <c r="T1704" s="294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T1704" s="295" t="s">
        <v>357</v>
      </c>
      <c r="AU1704" s="295" t="s">
        <v>90</v>
      </c>
      <c r="AV1704" s="16" t="s">
        <v>202</v>
      </c>
      <c r="AW1704" s="16" t="s">
        <v>36</v>
      </c>
      <c r="AX1704" s="16" t="s">
        <v>88</v>
      </c>
      <c r="AY1704" s="295" t="s">
        <v>203</v>
      </c>
    </row>
    <row r="1705" s="2" customFormat="1" ht="24.15" customHeight="1">
      <c r="A1705" s="39"/>
      <c r="B1705" s="40"/>
      <c r="C1705" s="296" t="s">
        <v>2105</v>
      </c>
      <c r="D1705" s="296" t="s">
        <v>553</v>
      </c>
      <c r="E1705" s="297" t="s">
        <v>2106</v>
      </c>
      <c r="F1705" s="298" t="s">
        <v>2107</v>
      </c>
      <c r="G1705" s="299" t="s">
        <v>290</v>
      </c>
      <c r="H1705" s="300">
        <v>308.11200000000002</v>
      </c>
      <c r="I1705" s="301"/>
      <c r="J1705" s="302">
        <f>ROUND(I1705*H1705,2)</f>
        <v>0</v>
      </c>
      <c r="K1705" s="298" t="s">
        <v>352</v>
      </c>
      <c r="L1705" s="303"/>
      <c r="M1705" s="304" t="s">
        <v>1</v>
      </c>
      <c r="N1705" s="305" t="s">
        <v>46</v>
      </c>
      <c r="O1705" s="92"/>
      <c r="P1705" s="229">
        <f>O1705*H1705</f>
        <v>0</v>
      </c>
      <c r="Q1705" s="229">
        <v>0.0028999999999999998</v>
      </c>
      <c r="R1705" s="229">
        <f>Q1705*H1705</f>
        <v>0.89352480000000001</v>
      </c>
      <c r="S1705" s="229">
        <v>0</v>
      </c>
      <c r="T1705" s="230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31" t="s">
        <v>581</v>
      </c>
      <c r="AT1705" s="231" t="s">
        <v>553</v>
      </c>
      <c r="AU1705" s="231" t="s">
        <v>90</v>
      </c>
      <c r="AY1705" s="18" t="s">
        <v>203</v>
      </c>
      <c r="BE1705" s="232">
        <f>IF(N1705="základní",J1705,0)</f>
        <v>0</v>
      </c>
      <c r="BF1705" s="232">
        <f>IF(N1705="snížená",J1705,0)</f>
        <v>0</v>
      </c>
      <c r="BG1705" s="232">
        <f>IF(N1705="zákl. přenesená",J1705,0)</f>
        <v>0</v>
      </c>
      <c r="BH1705" s="232">
        <f>IF(N1705="sníž. přenesená",J1705,0)</f>
        <v>0</v>
      </c>
      <c r="BI1705" s="232">
        <f>IF(N1705="nulová",J1705,0)</f>
        <v>0</v>
      </c>
      <c r="BJ1705" s="18" t="s">
        <v>88</v>
      </c>
      <c r="BK1705" s="232">
        <f>ROUND(I1705*H1705,2)</f>
        <v>0</v>
      </c>
      <c r="BL1705" s="18" t="s">
        <v>279</v>
      </c>
      <c r="BM1705" s="231" t="s">
        <v>2108</v>
      </c>
    </row>
    <row r="1706" s="2" customFormat="1">
      <c r="A1706" s="39"/>
      <c r="B1706" s="40"/>
      <c r="C1706" s="41"/>
      <c r="D1706" s="233" t="s">
        <v>209</v>
      </c>
      <c r="E1706" s="41"/>
      <c r="F1706" s="234" t="s">
        <v>2107</v>
      </c>
      <c r="G1706" s="41"/>
      <c r="H1706" s="41"/>
      <c r="I1706" s="235"/>
      <c r="J1706" s="41"/>
      <c r="K1706" s="41"/>
      <c r="L1706" s="45"/>
      <c r="M1706" s="236"/>
      <c r="N1706" s="237"/>
      <c r="O1706" s="92"/>
      <c r="P1706" s="92"/>
      <c r="Q1706" s="92"/>
      <c r="R1706" s="92"/>
      <c r="S1706" s="92"/>
      <c r="T1706" s="93"/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T1706" s="18" t="s">
        <v>209</v>
      </c>
      <c r="AU1706" s="18" t="s">
        <v>90</v>
      </c>
    </row>
    <row r="1707" s="14" customFormat="1">
      <c r="A1707" s="14"/>
      <c r="B1707" s="263"/>
      <c r="C1707" s="264"/>
      <c r="D1707" s="233" t="s">
        <v>357</v>
      </c>
      <c r="E1707" s="265" t="s">
        <v>1</v>
      </c>
      <c r="F1707" s="266" t="s">
        <v>2109</v>
      </c>
      <c r="G1707" s="264"/>
      <c r="H1707" s="267">
        <v>308.11200000000002</v>
      </c>
      <c r="I1707" s="268"/>
      <c r="J1707" s="264"/>
      <c r="K1707" s="264"/>
      <c r="L1707" s="269"/>
      <c r="M1707" s="270"/>
      <c r="N1707" s="271"/>
      <c r="O1707" s="271"/>
      <c r="P1707" s="271"/>
      <c r="Q1707" s="271"/>
      <c r="R1707" s="271"/>
      <c r="S1707" s="271"/>
      <c r="T1707" s="27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73" t="s">
        <v>357</v>
      </c>
      <c r="AU1707" s="273" t="s">
        <v>90</v>
      </c>
      <c r="AV1707" s="14" t="s">
        <v>90</v>
      </c>
      <c r="AW1707" s="14" t="s">
        <v>36</v>
      </c>
      <c r="AX1707" s="14" t="s">
        <v>81</v>
      </c>
      <c r="AY1707" s="273" t="s">
        <v>203</v>
      </c>
    </row>
    <row r="1708" s="16" customFormat="1">
      <c r="A1708" s="16"/>
      <c r="B1708" s="285"/>
      <c r="C1708" s="286"/>
      <c r="D1708" s="233" t="s">
        <v>357</v>
      </c>
      <c r="E1708" s="287" t="s">
        <v>1</v>
      </c>
      <c r="F1708" s="288" t="s">
        <v>366</v>
      </c>
      <c r="G1708" s="286"/>
      <c r="H1708" s="289">
        <v>308.11200000000002</v>
      </c>
      <c r="I1708" s="290"/>
      <c r="J1708" s="286"/>
      <c r="K1708" s="286"/>
      <c r="L1708" s="291"/>
      <c r="M1708" s="292"/>
      <c r="N1708" s="293"/>
      <c r="O1708" s="293"/>
      <c r="P1708" s="293"/>
      <c r="Q1708" s="293"/>
      <c r="R1708" s="293"/>
      <c r="S1708" s="293"/>
      <c r="T1708" s="294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T1708" s="295" t="s">
        <v>357</v>
      </c>
      <c r="AU1708" s="295" t="s">
        <v>90</v>
      </c>
      <c r="AV1708" s="16" t="s">
        <v>202</v>
      </c>
      <c r="AW1708" s="16" t="s">
        <v>36</v>
      </c>
      <c r="AX1708" s="16" t="s">
        <v>88</v>
      </c>
      <c r="AY1708" s="295" t="s">
        <v>203</v>
      </c>
    </row>
    <row r="1709" s="2" customFormat="1" ht="24.15" customHeight="1">
      <c r="A1709" s="39"/>
      <c r="B1709" s="40"/>
      <c r="C1709" s="296" t="s">
        <v>2110</v>
      </c>
      <c r="D1709" s="296" t="s">
        <v>553</v>
      </c>
      <c r="E1709" s="297" t="s">
        <v>2111</v>
      </c>
      <c r="F1709" s="298" t="s">
        <v>2112</v>
      </c>
      <c r="G1709" s="299" t="s">
        <v>290</v>
      </c>
      <c r="H1709" s="300">
        <v>308.11200000000002</v>
      </c>
      <c r="I1709" s="301"/>
      <c r="J1709" s="302">
        <f>ROUND(I1709*H1709,2)</f>
        <v>0</v>
      </c>
      <c r="K1709" s="298" t="s">
        <v>352</v>
      </c>
      <c r="L1709" s="303"/>
      <c r="M1709" s="304" t="s">
        <v>1</v>
      </c>
      <c r="N1709" s="305" t="s">
        <v>46</v>
      </c>
      <c r="O1709" s="92"/>
      <c r="P1709" s="229">
        <f>O1709*H1709</f>
        <v>0</v>
      </c>
      <c r="Q1709" s="229">
        <v>0.0032000000000000002</v>
      </c>
      <c r="R1709" s="229">
        <f>Q1709*H1709</f>
        <v>0.98595840000000012</v>
      </c>
      <c r="S1709" s="229">
        <v>0</v>
      </c>
      <c r="T1709" s="230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1" t="s">
        <v>581</v>
      </c>
      <c r="AT1709" s="231" t="s">
        <v>553</v>
      </c>
      <c r="AU1709" s="231" t="s">
        <v>90</v>
      </c>
      <c r="AY1709" s="18" t="s">
        <v>203</v>
      </c>
      <c r="BE1709" s="232">
        <f>IF(N1709="základní",J1709,0)</f>
        <v>0</v>
      </c>
      <c r="BF1709" s="232">
        <f>IF(N1709="snížená",J1709,0)</f>
        <v>0</v>
      </c>
      <c r="BG1709" s="232">
        <f>IF(N1709="zákl. přenesená",J1709,0)</f>
        <v>0</v>
      </c>
      <c r="BH1709" s="232">
        <f>IF(N1709="sníž. přenesená",J1709,0)</f>
        <v>0</v>
      </c>
      <c r="BI1709" s="232">
        <f>IF(N1709="nulová",J1709,0)</f>
        <v>0</v>
      </c>
      <c r="BJ1709" s="18" t="s">
        <v>88</v>
      </c>
      <c r="BK1709" s="232">
        <f>ROUND(I1709*H1709,2)</f>
        <v>0</v>
      </c>
      <c r="BL1709" s="18" t="s">
        <v>279</v>
      </c>
      <c r="BM1709" s="231" t="s">
        <v>2113</v>
      </c>
    </row>
    <row r="1710" s="2" customFormat="1">
      <c r="A1710" s="39"/>
      <c r="B1710" s="40"/>
      <c r="C1710" s="41"/>
      <c r="D1710" s="233" t="s">
        <v>209</v>
      </c>
      <c r="E1710" s="41"/>
      <c r="F1710" s="234" t="s">
        <v>2112</v>
      </c>
      <c r="G1710" s="41"/>
      <c r="H1710" s="41"/>
      <c r="I1710" s="235"/>
      <c r="J1710" s="41"/>
      <c r="K1710" s="41"/>
      <c r="L1710" s="45"/>
      <c r="M1710" s="236"/>
      <c r="N1710" s="237"/>
      <c r="O1710" s="92"/>
      <c r="P1710" s="92"/>
      <c r="Q1710" s="92"/>
      <c r="R1710" s="92"/>
      <c r="S1710" s="92"/>
      <c r="T1710" s="93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T1710" s="18" t="s">
        <v>209</v>
      </c>
      <c r="AU1710" s="18" t="s">
        <v>90</v>
      </c>
    </row>
    <row r="1711" s="2" customFormat="1" ht="24.15" customHeight="1">
      <c r="A1711" s="39"/>
      <c r="B1711" s="40"/>
      <c r="C1711" s="220" t="s">
        <v>2114</v>
      </c>
      <c r="D1711" s="220" t="s">
        <v>204</v>
      </c>
      <c r="E1711" s="221" t="s">
        <v>2115</v>
      </c>
      <c r="F1711" s="222" t="s">
        <v>2116</v>
      </c>
      <c r="G1711" s="223" t="s">
        <v>415</v>
      </c>
      <c r="H1711" s="224">
        <v>149.59999999999999</v>
      </c>
      <c r="I1711" s="225"/>
      <c r="J1711" s="226">
        <f>ROUND(I1711*H1711,2)</f>
        <v>0</v>
      </c>
      <c r="K1711" s="222" t="s">
        <v>352</v>
      </c>
      <c r="L1711" s="45"/>
      <c r="M1711" s="227" t="s">
        <v>1</v>
      </c>
      <c r="N1711" s="228" t="s">
        <v>46</v>
      </c>
      <c r="O1711" s="92"/>
      <c r="P1711" s="229">
        <f>O1711*H1711</f>
        <v>0</v>
      </c>
      <c r="Q1711" s="229">
        <v>3.0000000000000001E-05</v>
      </c>
      <c r="R1711" s="229">
        <f>Q1711*H1711</f>
        <v>0.0044879999999999998</v>
      </c>
      <c r="S1711" s="229">
        <v>0</v>
      </c>
      <c r="T1711" s="230">
        <f>S1711*H1711</f>
        <v>0</v>
      </c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R1711" s="231" t="s">
        <v>279</v>
      </c>
      <c r="AT1711" s="231" t="s">
        <v>204</v>
      </c>
      <c r="AU1711" s="231" t="s">
        <v>90</v>
      </c>
      <c r="AY1711" s="18" t="s">
        <v>203</v>
      </c>
      <c r="BE1711" s="232">
        <f>IF(N1711="základní",J1711,0)</f>
        <v>0</v>
      </c>
      <c r="BF1711" s="232">
        <f>IF(N1711="snížená",J1711,0)</f>
        <v>0</v>
      </c>
      <c r="BG1711" s="232">
        <f>IF(N1711="zákl. přenesená",J1711,0)</f>
        <v>0</v>
      </c>
      <c r="BH1711" s="232">
        <f>IF(N1711="sníž. přenesená",J1711,0)</f>
        <v>0</v>
      </c>
      <c r="BI1711" s="232">
        <f>IF(N1711="nulová",J1711,0)</f>
        <v>0</v>
      </c>
      <c r="BJ1711" s="18" t="s">
        <v>88</v>
      </c>
      <c r="BK1711" s="232">
        <f>ROUND(I1711*H1711,2)</f>
        <v>0</v>
      </c>
      <c r="BL1711" s="18" t="s">
        <v>279</v>
      </c>
      <c r="BM1711" s="231" t="s">
        <v>2117</v>
      </c>
    </row>
    <row r="1712" s="2" customFormat="1">
      <c r="A1712" s="39"/>
      <c r="B1712" s="40"/>
      <c r="C1712" s="41"/>
      <c r="D1712" s="251" t="s">
        <v>355</v>
      </c>
      <c r="E1712" s="41"/>
      <c r="F1712" s="252" t="s">
        <v>2118</v>
      </c>
      <c r="G1712" s="41"/>
      <c r="H1712" s="41"/>
      <c r="I1712" s="235"/>
      <c r="J1712" s="41"/>
      <c r="K1712" s="41"/>
      <c r="L1712" s="45"/>
      <c r="M1712" s="236"/>
      <c r="N1712" s="237"/>
      <c r="O1712" s="92"/>
      <c r="P1712" s="92"/>
      <c r="Q1712" s="92"/>
      <c r="R1712" s="92"/>
      <c r="S1712" s="92"/>
      <c r="T1712" s="93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T1712" s="18" t="s">
        <v>355</v>
      </c>
      <c r="AU1712" s="18" t="s">
        <v>90</v>
      </c>
    </row>
    <row r="1713" s="13" customFormat="1">
      <c r="A1713" s="13"/>
      <c r="B1713" s="253"/>
      <c r="C1713" s="254"/>
      <c r="D1713" s="233" t="s">
        <v>357</v>
      </c>
      <c r="E1713" s="255" t="s">
        <v>1</v>
      </c>
      <c r="F1713" s="256" t="s">
        <v>1844</v>
      </c>
      <c r="G1713" s="254"/>
      <c r="H1713" s="255" t="s">
        <v>1</v>
      </c>
      <c r="I1713" s="257"/>
      <c r="J1713" s="254"/>
      <c r="K1713" s="254"/>
      <c r="L1713" s="258"/>
      <c r="M1713" s="259"/>
      <c r="N1713" s="260"/>
      <c r="O1713" s="260"/>
      <c r="P1713" s="260"/>
      <c r="Q1713" s="260"/>
      <c r="R1713" s="260"/>
      <c r="S1713" s="260"/>
      <c r="T1713" s="26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62" t="s">
        <v>357</v>
      </c>
      <c r="AU1713" s="262" t="s">
        <v>90</v>
      </c>
      <c r="AV1713" s="13" t="s">
        <v>88</v>
      </c>
      <c r="AW1713" s="13" t="s">
        <v>36</v>
      </c>
      <c r="AX1713" s="13" t="s">
        <v>81</v>
      </c>
      <c r="AY1713" s="262" t="s">
        <v>203</v>
      </c>
    </row>
    <row r="1714" s="14" customFormat="1">
      <c r="A1714" s="14"/>
      <c r="B1714" s="263"/>
      <c r="C1714" s="264"/>
      <c r="D1714" s="233" t="s">
        <v>357</v>
      </c>
      <c r="E1714" s="265" t="s">
        <v>1</v>
      </c>
      <c r="F1714" s="266" t="s">
        <v>2119</v>
      </c>
      <c r="G1714" s="264"/>
      <c r="H1714" s="267">
        <v>74</v>
      </c>
      <c r="I1714" s="268"/>
      <c r="J1714" s="264"/>
      <c r="K1714" s="264"/>
      <c r="L1714" s="269"/>
      <c r="M1714" s="270"/>
      <c r="N1714" s="271"/>
      <c r="O1714" s="271"/>
      <c r="P1714" s="271"/>
      <c r="Q1714" s="271"/>
      <c r="R1714" s="271"/>
      <c r="S1714" s="271"/>
      <c r="T1714" s="27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73" t="s">
        <v>357</v>
      </c>
      <c r="AU1714" s="273" t="s">
        <v>90</v>
      </c>
      <c r="AV1714" s="14" t="s">
        <v>90</v>
      </c>
      <c r="AW1714" s="14" t="s">
        <v>36</v>
      </c>
      <c r="AX1714" s="14" t="s">
        <v>81</v>
      </c>
      <c r="AY1714" s="273" t="s">
        <v>203</v>
      </c>
    </row>
    <row r="1715" s="13" customFormat="1">
      <c r="A1715" s="13"/>
      <c r="B1715" s="253"/>
      <c r="C1715" s="254"/>
      <c r="D1715" s="233" t="s">
        <v>357</v>
      </c>
      <c r="E1715" s="255" t="s">
        <v>1</v>
      </c>
      <c r="F1715" s="256" t="s">
        <v>2120</v>
      </c>
      <c r="G1715" s="254"/>
      <c r="H1715" s="255" t="s">
        <v>1</v>
      </c>
      <c r="I1715" s="257"/>
      <c r="J1715" s="254"/>
      <c r="K1715" s="254"/>
      <c r="L1715" s="258"/>
      <c r="M1715" s="259"/>
      <c r="N1715" s="260"/>
      <c r="O1715" s="260"/>
      <c r="P1715" s="260"/>
      <c r="Q1715" s="260"/>
      <c r="R1715" s="260"/>
      <c r="S1715" s="260"/>
      <c r="T1715" s="261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2" t="s">
        <v>357</v>
      </c>
      <c r="AU1715" s="262" t="s">
        <v>90</v>
      </c>
      <c r="AV1715" s="13" t="s">
        <v>88</v>
      </c>
      <c r="AW1715" s="13" t="s">
        <v>36</v>
      </c>
      <c r="AX1715" s="13" t="s">
        <v>81</v>
      </c>
      <c r="AY1715" s="262" t="s">
        <v>203</v>
      </c>
    </row>
    <row r="1716" s="14" customFormat="1">
      <c r="A1716" s="14"/>
      <c r="B1716" s="263"/>
      <c r="C1716" s="264"/>
      <c r="D1716" s="233" t="s">
        <v>357</v>
      </c>
      <c r="E1716" s="265" t="s">
        <v>1</v>
      </c>
      <c r="F1716" s="266" t="s">
        <v>2121</v>
      </c>
      <c r="G1716" s="264"/>
      <c r="H1716" s="267">
        <v>75.599999999999994</v>
      </c>
      <c r="I1716" s="268"/>
      <c r="J1716" s="264"/>
      <c r="K1716" s="264"/>
      <c r="L1716" s="269"/>
      <c r="M1716" s="270"/>
      <c r="N1716" s="271"/>
      <c r="O1716" s="271"/>
      <c r="P1716" s="271"/>
      <c r="Q1716" s="271"/>
      <c r="R1716" s="271"/>
      <c r="S1716" s="271"/>
      <c r="T1716" s="272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73" t="s">
        <v>357</v>
      </c>
      <c r="AU1716" s="273" t="s">
        <v>90</v>
      </c>
      <c r="AV1716" s="14" t="s">
        <v>90</v>
      </c>
      <c r="AW1716" s="14" t="s">
        <v>36</v>
      </c>
      <c r="AX1716" s="14" t="s">
        <v>81</v>
      </c>
      <c r="AY1716" s="273" t="s">
        <v>203</v>
      </c>
    </row>
    <row r="1717" s="16" customFormat="1">
      <c r="A1717" s="16"/>
      <c r="B1717" s="285"/>
      <c r="C1717" s="286"/>
      <c r="D1717" s="233" t="s">
        <v>357</v>
      </c>
      <c r="E1717" s="287" t="s">
        <v>1</v>
      </c>
      <c r="F1717" s="288" t="s">
        <v>366</v>
      </c>
      <c r="G1717" s="286"/>
      <c r="H1717" s="289">
        <v>149.59999999999999</v>
      </c>
      <c r="I1717" s="290"/>
      <c r="J1717" s="286"/>
      <c r="K1717" s="286"/>
      <c r="L1717" s="291"/>
      <c r="M1717" s="292"/>
      <c r="N1717" s="293"/>
      <c r="O1717" s="293"/>
      <c r="P1717" s="293"/>
      <c r="Q1717" s="293"/>
      <c r="R1717" s="293"/>
      <c r="S1717" s="293"/>
      <c r="T1717" s="294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T1717" s="295" t="s">
        <v>357</v>
      </c>
      <c r="AU1717" s="295" t="s">
        <v>90</v>
      </c>
      <c r="AV1717" s="16" t="s">
        <v>202</v>
      </c>
      <c r="AW1717" s="16" t="s">
        <v>36</v>
      </c>
      <c r="AX1717" s="16" t="s">
        <v>88</v>
      </c>
      <c r="AY1717" s="295" t="s">
        <v>203</v>
      </c>
    </row>
    <row r="1718" s="2" customFormat="1" ht="24.15" customHeight="1">
      <c r="A1718" s="39"/>
      <c r="B1718" s="40"/>
      <c r="C1718" s="296" t="s">
        <v>2122</v>
      </c>
      <c r="D1718" s="296" t="s">
        <v>553</v>
      </c>
      <c r="E1718" s="297" t="s">
        <v>2123</v>
      </c>
      <c r="F1718" s="298" t="s">
        <v>2124</v>
      </c>
      <c r="G1718" s="299" t="s">
        <v>415</v>
      </c>
      <c r="H1718" s="300">
        <v>157.08000000000001</v>
      </c>
      <c r="I1718" s="301"/>
      <c r="J1718" s="302">
        <f>ROUND(I1718*H1718,2)</f>
        <v>0</v>
      </c>
      <c r="K1718" s="298" t="s">
        <v>352</v>
      </c>
      <c r="L1718" s="303"/>
      <c r="M1718" s="304" t="s">
        <v>1</v>
      </c>
      <c r="N1718" s="305" t="s">
        <v>46</v>
      </c>
      <c r="O1718" s="92"/>
      <c r="P1718" s="229">
        <f>O1718*H1718</f>
        <v>0</v>
      </c>
      <c r="Q1718" s="229">
        <v>0.00038000000000000002</v>
      </c>
      <c r="R1718" s="229">
        <f>Q1718*H1718</f>
        <v>0.059690400000000012</v>
      </c>
      <c r="S1718" s="229">
        <v>0</v>
      </c>
      <c r="T1718" s="230">
        <f>S1718*H1718</f>
        <v>0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31" t="s">
        <v>581</v>
      </c>
      <c r="AT1718" s="231" t="s">
        <v>553</v>
      </c>
      <c r="AU1718" s="231" t="s">
        <v>90</v>
      </c>
      <c r="AY1718" s="18" t="s">
        <v>203</v>
      </c>
      <c r="BE1718" s="232">
        <f>IF(N1718="základní",J1718,0)</f>
        <v>0</v>
      </c>
      <c r="BF1718" s="232">
        <f>IF(N1718="snížená",J1718,0)</f>
        <v>0</v>
      </c>
      <c r="BG1718" s="232">
        <f>IF(N1718="zákl. přenesená",J1718,0)</f>
        <v>0</v>
      </c>
      <c r="BH1718" s="232">
        <f>IF(N1718="sníž. přenesená",J1718,0)</f>
        <v>0</v>
      </c>
      <c r="BI1718" s="232">
        <f>IF(N1718="nulová",J1718,0)</f>
        <v>0</v>
      </c>
      <c r="BJ1718" s="18" t="s">
        <v>88</v>
      </c>
      <c r="BK1718" s="232">
        <f>ROUND(I1718*H1718,2)</f>
        <v>0</v>
      </c>
      <c r="BL1718" s="18" t="s">
        <v>279</v>
      </c>
      <c r="BM1718" s="231" t="s">
        <v>2125</v>
      </c>
    </row>
    <row r="1719" s="2" customFormat="1">
      <c r="A1719" s="39"/>
      <c r="B1719" s="40"/>
      <c r="C1719" s="41"/>
      <c r="D1719" s="233" t="s">
        <v>209</v>
      </c>
      <c r="E1719" s="41"/>
      <c r="F1719" s="234" t="s">
        <v>2124</v>
      </c>
      <c r="G1719" s="41"/>
      <c r="H1719" s="41"/>
      <c r="I1719" s="235"/>
      <c r="J1719" s="41"/>
      <c r="K1719" s="41"/>
      <c r="L1719" s="45"/>
      <c r="M1719" s="236"/>
      <c r="N1719" s="237"/>
      <c r="O1719" s="92"/>
      <c r="P1719" s="92"/>
      <c r="Q1719" s="92"/>
      <c r="R1719" s="92"/>
      <c r="S1719" s="92"/>
      <c r="T1719" s="93"/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T1719" s="18" t="s">
        <v>209</v>
      </c>
      <c r="AU1719" s="18" t="s">
        <v>90</v>
      </c>
    </row>
    <row r="1720" s="14" customFormat="1">
      <c r="A1720" s="14"/>
      <c r="B1720" s="263"/>
      <c r="C1720" s="264"/>
      <c r="D1720" s="233" t="s">
        <v>357</v>
      </c>
      <c r="E1720" s="265" t="s">
        <v>1</v>
      </c>
      <c r="F1720" s="266" t="s">
        <v>2126</v>
      </c>
      <c r="G1720" s="264"/>
      <c r="H1720" s="267">
        <v>157.08000000000001</v>
      </c>
      <c r="I1720" s="268"/>
      <c r="J1720" s="264"/>
      <c r="K1720" s="264"/>
      <c r="L1720" s="269"/>
      <c r="M1720" s="270"/>
      <c r="N1720" s="271"/>
      <c r="O1720" s="271"/>
      <c r="P1720" s="271"/>
      <c r="Q1720" s="271"/>
      <c r="R1720" s="271"/>
      <c r="S1720" s="271"/>
      <c r="T1720" s="27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73" t="s">
        <v>357</v>
      </c>
      <c r="AU1720" s="273" t="s">
        <v>90</v>
      </c>
      <c r="AV1720" s="14" t="s">
        <v>90</v>
      </c>
      <c r="AW1720" s="14" t="s">
        <v>36</v>
      </c>
      <c r="AX1720" s="14" t="s">
        <v>81</v>
      </c>
      <c r="AY1720" s="273" t="s">
        <v>203</v>
      </c>
    </row>
    <row r="1721" s="16" customFormat="1">
      <c r="A1721" s="16"/>
      <c r="B1721" s="285"/>
      <c r="C1721" s="286"/>
      <c r="D1721" s="233" t="s">
        <v>357</v>
      </c>
      <c r="E1721" s="287" t="s">
        <v>1</v>
      </c>
      <c r="F1721" s="288" t="s">
        <v>366</v>
      </c>
      <c r="G1721" s="286"/>
      <c r="H1721" s="289">
        <v>157.08000000000001</v>
      </c>
      <c r="I1721" s="290"/>
      <c r="J1721" s="286"/>
      <c r="K1721" s="286"/>
      <c r="L1721" s="291"/>
      <c r="M1721" s="292"/>
      <c r="N1721" s="293"/>
      <c r="O1721" s="293"/>
      <c r="P1721" s="293"/>
      <c r="Q1721" s="293"/>
      <c r="R1721" s="293"/>
      <c r="S1721" s="293"/>
      <c r="T1721" s="294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T1721" s="295" t="s">
        <v>357</v>
      </c>
      <c r="AU1721" s="295" t="s">
        <v>90</v>
      </c>
      <c r="AV1721" s="16" t="s">
        <v>202</v>
      </c>
      <c r="AW1721" s="16" t="s">
        <v>36</v>
      </c>
      <c r="AX1721" s="16" t="s">
        <v>88</v>
      </c>
      <c r="AY1721" s="295" t="s">
        <v>203</v>
      </c>
    </row>
    <row r="1722" s="2" customFormat="1" ht="24.15" customHeight="1">
      <c r="A1722" s="39"/>
      <c r="B1722" s="40"/>
      <c r="C1722" s="220" t="s">
        <v>2127</v>
      </c>
      <c r="D1722" s="220" t="s">
        <v>204</v>
      </c>
      <c r="E1722" s="221" t="s">
        <v>2128</v>
      </c>
      <c r="F1722" s="222" t="s">
        <v>2129</v>
      </c>
      <c r="G1722" s="223" t="s">
        <v>290</v>
      </c>
      <c r="H1722" s="224">
        <v>293.44</v>
      </c>
      <c r="I1722" s="225"/>
      <c r="J1722" s="226">
        <f>ROUND(I1722*H1722,2)</f>
        <v>0</v>
      </c>
      <c r="K1722" s="222" t="s">
        <v>352</v>
      </c>
      <c r="L1722" s="45"/>
      <c r="M1722" s="227" t="s">
        <v>1</v>
      </c>
      <c r="N1722" s="228" t="s">
        <v>46</v>
      </c>
      <c r="O1722" s="92"/>
      <c r="P1722" s="229">
        <f>O1722*H1722</f>
        <v>0</v>
      </c>
      <c r="Q1722" s="229">
        <v>0.00116</v>
      </c>
      <c r="R1722" s="229">
        <f>Q1722*H1722</f>
        <v>0.34039039999999998</v>
      </c>
      <c r="S1722" s="229">
        <v>0</v>
      </c>
      <c r="T1722" s="230">
        <f>S1722*H1722</f>
        <v>0</v>
      </c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R1722" s="231" t="s">
        <v>279</v>
      </c>
      <c r="AT1722" s="231" t="s">
        <v>204</v>
      </c>
      <c r="AU1722" s="231" t="s">
        <v>90</v>
      </c>
      <c r="AY1722" s="18" t="s">
        <v>203</v>
      </c>
      <c r="BE1722" s="232">
        <f>IF(N1722="základní",J1722,0)</f>
        <v>0</v>
      </c>
      <c r="BF1722" s="232">
        <f>IF(N1722="snížená",J1722,0)</f>
        <v>0</v>
      </c>
      <c r="BG1722" s="232">
        <f>IF(N1722="zákl. přenesená",J1722,0)</f>
        <v>0</v>
      </c>
      <c r="BH1722" s="232">
        <f>IF(N1722="sníž. přenesená",J1722,0)</f>
        <v>0</v>
      </c>
      <c r="BI1722" s="232">
        <f>IF(N1722="nulová",J1722,0)</f>
        <v>0</v>
      </c>
      <c r="BJ1722" s="18" t="s">
        <v>88</v>
      </c>
      <c r="BK1722" s="232">
        <f>ROUND(I1722*H1722,2)</f>
        <v>0</v>
      </c>
      <c r="BL1722" s="18" t="s">
        <v>279</v>
      </c>
      <c r="BM1722" s="231" t="s">
        <v>2130</v>
      </c>
    </row>
    <row r="1723" s="2" customFormat="1">
      <c r="A1723" s="39"/>
      <c r="B1723" s="40"/>
      <c r="C1723" s="41"/>
      <c r="D1723" s="233" t="s">
        <v>209</v>
      </c>
      <c r="E1723" s="41"/>
      <c r="F1723" s="234" t="s">
        <v>2131</v>
      </c>
      <c r="G1723" s="41"/>
      <c r="H1723" s="41"/>
      <c r="I1723" s="235"/>
      <c r="J1723" s="41"/>
      <c r="K1723" s="41"/>
      <c r="L1723" s="45"/>
      <c r="M1723" s="236"/>
      <c r="N1723" s="237"/>
      <c r="O1723" s="92"/>
      <c r="P1723" s="92"/>
      <c r="Q1723" s="92"/>
      <c r="R1723" s="92"/>
      <c r="S1723" s="92"/>
      <c r="T1723" s="93"/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T1723" s="18" t="s">
        <v>209</v>
      </c>
      <c r="AU1723" s="18" t="s">
        <v>90</v>
      </c>
    </row>
    <row r="1724" s="2" customFormat="1">
      <c r="A1724" s="39"/>
      <c r="B1724" s="40"/>
      <c r="C1724" s="41"/>
      <c r="D1724" s="251" t="s">
        <v>355</v>
      </c>
      <c r="E1724" s="41"/>
      <c r="F1724" s="252" t="s">
        <v>2132</v>
      </c>
      <c r="G1724" s="41"/>
      <c r="H1724" s="41"/>
      <c r="I1724" s="235"/>
      <c r="J1724" s="41"/>
      <c r="K1724" s="41"/>
      <c r="L1724" s="45"/>
      <c r="M1724" s="236"/>
      <c r="N1724" s="237"/>
      <c r="O1724" s="92"/>
      <c r="P1724" s="92"/>
      <c r="Q1724" s="92"/>
      <c r="R1724" s="92"/>
      <c r="S1724" s="92"/>
      <c r="T1724" s="93"/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T1724" s="18" t="s">
        <v>355</v>
      </c>
      <c r="AU1724" s="18" t="s">
        <v>90</v>
      </c>
    </row>
    <row r="1725" s="13" customFormat="1">
      <c r="A1725" s="13"/>
      <c r="B1725" s="253"/>
      <c r="C1725" s="254"/>
      <c r="D1725" s="233" t="s">
        <v>357</v>
      </c>
      <c r="E1725" s="255" t="s">
        <v>1</v>
      </c>
      <c r="F1725" s="256" t="s">
        <v>2103</v>
      </c>
      <c r="G1725" s="254"/>
      <c r="H1725" s="255" t="s">
        <v>1</v>
      </c>
      <c r="I1725" s="257"/>
      <c r="J1725" s="254"/>
      <c r="K1725" s="254"/>
      <c r="L1725" s="258"/>
      <c r="M1725" s="259"/>
      <c r="N1725" s="260"/>
      <c r="O1725" s="260"/>
      <c r="P1725" s="260"/>
      <c r="Q1725" s="260"/>
      <c r="R1725" s="260"/>
      <c r="S1725" s="260"/>
      <c r="T1725" s="26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62" t="s">
        <v>357</v>
      </c>
      <c r="AU1725" s="262" t="s">
        <v>90</v>
      </c>
      <c r="AV1725" s="13" t="s">
        <v>88</v>
      </c>
      <c r="AW1725" s="13" t="s">
        <v>36</v>
      </c>
      <c r="AX1725" s="13" t="s">
        <v>81</v>
      </c>
      <c r="AY1725" s="262" t="s">
        <v>203</v>
      </c>
    </row>
    <row r="1726" s="14" customFormat="1">
      <c r="A1726" s="14"/>
      <c r="B1726" s="263"/>
      <c r="C1726" s="264"/>
      <c r="D1726" s="233" t="s">
        <v>357</v>
      </c>
      <c r="E1726" s="265" t="s">
        <v>1</v>
      </c>
      <c r="F1726" s="266" t="s">
        <v>2104</v>
      </c>
      <c r="G1726" s="264"/>
      <c r="H1726" s="267">
        <v>293.44</v>
      </c>
      <c r="I1726" s="268"/>
      <c r="J1726" s="264"/>
      <c r="K1726" s="264"/>
      <c r="L1726" s="269"/>
      <c r="M1726" s="270"/>
      <c r="N1726" s="271"/>
      <c r="O1726" s="271"/>
      <c r="P1726" s="271"/>
      <c r="Q1726" s="271"/>
      <c r="R1726" s="271"/>
      <c r="S1726" s="271"/>
      <c r="T1726" s="27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3" t="s">
        <v>357</v>
      </c>
      <c r="AU1726" s="273" t="s">
        <v>90</v>
      </c>
      <c r="AV1726" s="14" t="s">
        <v>90</v>
      </c>
      <c r="AW1726" s="14" t="s">
        <v>36</v>
      </c>
      <c r="AX1726" s="14" t="s">
        <v>81</v>
      </c>
      <c r="AY1726" s="273" t="s">
        <v>203</v>
      </c>
    </row>
    <row r="1727" s="16" customFormat="1">
      <c r="A1727" s="16"/>
      <c r="B1727" s="285"/>
      <c r="C1727" s="286"/>
      <c r="D1727" s="233" t="s">
        <v>357</v>
      </c>
      <c r="E1727" s="287" t="s">
        <v>1</v>
      </c>
      <c r="F1727" s="288" t="s">
        <v>366</v>
      </c>
      <c r="G1727" s="286"/>
      <c r="H1727" s="289">
        <v>293.44</v>
      </c>
      <c r="I1727" s="290"/>
      <c r="J1727" s="286"/>
      <c r="K1727" s="286"/>
      <c r="L1727" s="291"/>
      <c r="M1727" s="292"/>
      <c r="N1727" s="293"/>
      <c r="O1727" s="293"/>
      <c r="P1727" s="293"/>
      <c r="Q1727" s="293"/>
      <c r="R1727" s="293"/>
      <c r="S1727" s="293"/>
      <c r="T1727" s="294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T1727" s="295" t="s">
        <v>357</v>
      </c>
      <c r="AU1727" s="295" t="s">
        <v>90</v>
      </c>
      <c r="AV1727" s="16" t="s">
        <v>202</v>
      </c>
      <c r="AW1727" s="16" t="s">
        <v>36</v>
      </c>
      <c r="AX1727" s="16" t="s">
        <v>88</v>
      </c>
      <c r="AY1727" s="295" t="s">
        <v>203</v>
      </c>
    </row>
    <row r="1728" s="2" customFormat="1" ht="16.5" customHeight="1">
      <c r="A1728" s="39"/>
      <c r="B1728" s="40"/>
      <c r="C1728" s="296" t="s">
        <v>2133</v>
      </c>
      <c r="D1728" s="296" t="s">
        <v>553</v>
      </c>
      <c r="E1728" s="297" t="s">
        <v>2134</v>
      </c>
      <c r="F1728" s="298" t="s">
        <v>2135</v>
      </c>
      <c r="G1728" s="299" t="s">
        <v>351</v>
      </c>
      <c r="H1728" s="300">
        <v>55.460000000000001</v>
      </c>
      <c r="I1728" s="301"/>
      <c r="J1728" s="302">
        <f>ROUND(I1728*H1728,2)</f>
        <v>0</v>
      </c>
      <c r="K1728" s="298" t="s">
        <v>352</v>
      </c>
      <c r="L1728" s="303"/>
      <c r="M1728" s="304" t="s">
        <v>1</v>
      </c>
      <c r="N1728" s="305" t="s">
        <v>46</v>
      </c>
      <c r="O1728" s="92"/>
      <c r="P1728" s="229">
        <f>O1728*H1728</f>
        <v>0</v>
      </c>
      <c r="Q1728" s="229">
        <v>0.025000000000000001</v>
      </c>
      <c r="R1728" s="229">
        <f>Q1728*H1728</f>
        <v>1.3865000000000001</v>
      </c>
      <c r="S1728" s="229">
        <v>0</v>
      </c>
      <c r="T1728" s="230">
        <f>S1728*H1728</f>
        <v>0</v>
      </c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R1728" s="231" t="s">
        <v>581</v>
      </c>
      <c r="AT1728" s="231" t="s">
        <v>553</v>
      </c>
      <c r="AU1728" s="231" t="s">
        <v>90</v>
      </c>
      <c r="AY1728" s="18" t="s">
        <v>203</v>
      </c>
      <c r="BE1728" s="232">
        <f>IF(N1728="základní",J1728,0)</f>
        <v>0</v>
      </c>
      <c r="BF1728" s="232">
        <f>IF(N1728="snížená",J1728,0)</f>
        <v>0</v>
      </c>
      <c r="BG1728" s="232">
        <f>IF(N1728="zákl. přenesená",J1728,0)</f>
        <v>0</v>
      </c>
      <c r="BH1728" s="232">
        <f>IF(N1728="sníž. přenesená",J1728,0)</f>
        <v>0</v>
      </c>
      <c r="BI1728" s="232">
        <f>IF(N1728="nulová",J1728,0)</f>
        <v>0</v>
      </c>
      <c r="BJ1728" s="18" t="s">
        <v>88</v>
      </c>
      <c r="BK1728" s="232">
        <f>ROUND(I1728*H1728,2)</f>
        <v>0</v>
      </c>
      <c r="BL1728" s="18" t="s">
        <v>279</v>
      </c>
      <c r="BM1728" s="231" t="s">
        <v>2136</v>
      </c>
    </row>
    <row r="1729" s="2" customFormat="1">
      <c r="A1729" s="39"/>
      <c r="B1729" s="40"/>
      <c r="C1729" s="41"/>
      <c r="D1729" s="233" t="s">
        <v>209</v>
      </c>
      <c r="E1729" s="41"/>
      <c r="F1729" s="234" t="s">
        <v>2135</v>
      </c>
      <c r="G1729" s="41"/>
      <c r="H1729" s="41"/>
      <c r="I1729" s="235"/>
      <c r="J1729" s="41"/>
      <c r="K1729" s="41"/>
      <c r="L1729" s="45"/>
      <c r="M1729" s="236"/>
      <c r="N1729" s="237"/>
      <c r="O1729" s="92"/>
      <c r="P1729" s="92"/>
      <c r="Q1729" s="92"/>
      <c r="R1729" s="92"/>
      <c r="S1729" s="92"/>
      <c r="T1729" s="93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T1729" s="18" t="s">
        <v>209</v>
      </c>
      <c r="AU1729" s="18" t="s">
        <v>90</v>
      </c>
    </row>
    <row r="1730" s="14" customFormat="1">
      <c r="A1730" s="14"/>
      <c r="B1730" s="263"/>
      <c r="C1730" s="264"/>
      <c r="D1730" s="233" t="s">
        <v>357</v>
      </c>
      <c r="E1730" s="265" t="s">
        <v>1</v>
      </c>
      <c r="F1730" s="266" t="s">
        <v>2137</v>
      </c>
      <c r="G1730" s="264"/>
      <c r="H1730" s="267">
        <v>52.819000000000003</v>
      </c>
      <c r="I1730" s="268"/>
      <c r="J1730" s="264"/>
      <c r="K1730" s="264"/>
      <c r="L1730" s="269"/>
      <c r="M1730" s="270"/>
      <c r="N1730" s="271"/>
      <c r="O1730" s="271"/>
      <c r="P1730" s="271"/>
      <c r="Q1730" s="271"/>
      <c r="R1730" s="271"/>
      <c r="S1730" s="271"/>
      <c r="T1730" s="272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73" t="s">
        <v>357</v>
      </c>
      <c r="AU1730" s="273" t="s">
        <v>90</v>
      </c>
      <c r="AV1730" s="14" t="s">
        <v>90</v>
      </c>
      <c r="AW1730" s="14" t="s">
        <v>36</v>
      </c>
      <c r="AX1730" s="14" t="s">
        <v>81</v>
      </c>
      <c r="AY1730" s="273" t="s">
        <v>203</v>
      </c>
    </row>
    <row r="1731" s="14" customFormat="1">
      <c r="A1731" s="14"/>
      <c r="B1731" s="263"/>
      <c r="C1731" s="264"/>
      <c r="D1731" s="233" t="s">
        <v>357</v>
      </c>
      <c r="E1731" s="265" t="s">
        <v>1</v>
      </c>
      <c r="F1731" s="266" t="s">
        <v>2138</v>
      </c>
      <c r="G1731" s="264"/>
      <c r="H1731" s="267">
        <v>2.641</v>
      </c>
      <c r="I1731" s="268"/>
      <c r="J1731" s="264"/>
      <c r="K1731" s="264"/>
      <c r="L1731" s="269"/>
      <c r="M1731" s="270"/>
      <c r="N1731" s="271"/>
      <c r="O1731" s="271"/>
      <c r="P1731" s="271"/>
      <c r="Q1731" s="271"/>
      <c r="R1731" s="271"/>
      <c r="S1731" s="271"/>
      <c r="T1731" s="272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73" t="s">
        <v>357</v>
      </c>
      <c r="AU1731" s="273" t="s">
        <v>90</v>
      </c>
      <c r="AV1731" s="14" t="s">
        <v>90</v>
      </c>
      <c r="AW1731" s="14" t="s">
        <v>36</v>
      </c>
      <c r="AX1731" s="14" t="s">
        <v>81</v>
      </c>
      <c r="AY1731" s="273" t="s">
        <v>203</v>
      </c>
    </row>
    <row r="1732" s="16" customFormat="1">
      <c r="A1732" s="16"/>
      <c r="B1732" s="285"/>
      <c r="C1732" s="286"/>
      <c r="D1732" s="233" t="s">
        <v>357</v>
      </c>
      <c r="E1732" s="287" t="s">
        <v>1</v>
      </c>
      <c r="F1732" s="288" t="s">
        <v>366</v>
      </c>
      <c r="G1732" s="286"/>
      <c r="H1732" s="289">
        <v>55.460000000000001</v>
      </c>
      <c r="I1732" s="290"/>
      <c r="J1732" s="286"/>
      <c r="K1732" s="286"/>
      <c r="L1732" s="291"/>
      <c r="M1732" s="292"/>
      <c r="N1732" s="293"/>
      <c r="O1732" s="293"/>
      <c r="P1732" s="293"/>
      <c r="Q1732" s="293"/>
      <c r="R1732" s="293"/>
      <c r="S1732" s="293"/>
      <c r="T1732" s="294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T1732" s="295" t="s">
        <v>357</v>
      </c>
      <c r="AU1732" s="295" t="s">
        <v>90</v>
      </c>
      <c r="AV1732" s="16" t="s">
        <v>202</v>
      </c>
      <c r="AW1732" s="16" t="s">
        <v>36</v>
      </c>
      <c r="AX1732" s="16" t="s">
        <v>88</v>
      </c>
      <c r="AY1732" s="295" t="s">
        <v>203</v>
      </c>
    </row>
    <row r="1733" s="2" customFormat="1" ht="24.15" customHeight="1">
      <c r="A1733" s="39"/>
      <c r="B1733" s="40"/>
      <c r="C1733" s="220" t="s">
        <v>2139</v>
      </c>
      <c r="D1733" s="220" t="s">
        <v>204</v>
      </c>
      <c r="E1733" s="221" t="s">
        <v>2140</v>
      </c>
      <c r="F1733" s="222" t="s">
        <v>2141</v>
      </c>
      <c r="G1733" s="223" t="s">
        <v>415</v>
      </c>
      <c r="H1733" s="224">
        <v>78.400000000000006</v>
      </c>
      <c r="I1733" s="225"/>
      <c r="J1733" s="226">
        <f>ROUND(I1733*H1733,2)</f>
        <v>0</v>
      </c>
      <c r="K1733" s="222" t="s">
        <v>352</v>
      </c>
      <c r="L1733" s="45"/>
      <c r="M1733" s="227" t="s">
        <v>1</v>
      </c>
      <c r="N1733" s="228" t="s">
        <v>46</v>
      </c>
      <c r="O1733" s="92"/>
      <c r="P1733" s="229">
        <f>O1733*H1733</f>
        <v>0</v>
      </c>
      <c r="Q1733" s="229">
        <v>0.00010000000000000001</v>
      </c>
      <c r="R1733" s="229">
        <f>Q1733*H1733</f>
        <v>0.0078400000000000015</v>
      </c>
      <c r="S1733" s="229">
        <v>0</v>
      </c>
      <c r="T1733" s="230">
        <f>S1733*H1733</f>
        <v>0</v>
      </c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R1733" s="231" t="s">
        <v>279</v>
      </c>
      <c r="AT1733" s="231" t="s">
        <v>204</v>
      </c>
      <c r="AU1733" s="231" t="s">
        <v>90</v>
      </c>
      <c r="AY1733" s="18" t="s">
        <v>203</v>
      </c>
      <c r="BE1733" s="232">
        <f>IF(N1733="základní",J1733,0)</f>
        <v>0</v>
      </c>
      <c r="BF1733" s="232">
        <f>IF(N1733="snížená",J1733,0)</f>
        <v>0</v>
      </c>
      <c r="BG1733" s="232">
        <f>IF(N1733="zákl. přenesená",J1733,0)</f>
        <v>0</v>
      </c>
      <c r="BH1733" s="232">
        <f>IF(N1733="sníž. přenesená",J1733,0)</f>
        <v>0</v>
      </c>
      <c r="BI1733" s="232">
        <f>IF(N1733="nulová",J1733,0)</f>
        <v>0</v>
      </c>
      <c r="BJ1733" s="18" t="s">
        <v>88</v>
      </c>
      <c r="BK1733" s="232">
        <f>ROUND(I1733*H1733,2)</f>
        <v>0</v>
      </c>
      <c r="BL1733" s="18" t="s">
        <v>279</v>
      </c>
      <c r="BM1733" s="231" t="s">
        <v>2142</v>
      </c>
    </row>
    <row r="1734" s="2" customFormat="1">
      <c r="A1734" s="39"/>
      <c r="B1734" s="40"/>
      <c r="C1734" s="41"/>
      <c r="D1734" s="233" t="s">
        <v>209</v>
      </c>
      <c r="E1734" s="41"/>
      <c r="F1734" s="234" t="s">
        <v>2143</v>
      </c>
      <c r="G1734" s="41"/>
      <c r="H1734" s="41"/>
      <c r="I1734" s="235"/>
      <c r="J1734" s="41"/>
      <c r="K1734" s="41"/>
      <c r="L1734" s="45"/>
      <c r="M1734" s="236"/>
      <c r="N1734" s="237"/>
      <c r="O1734" s="92"/>
      <c r="P1734" s="92"/>
      <c r="Q1734" s="92"/>
      <c r="R1734" s="92"/>
      <c r="S1734" s="92"/>
      <c r="T1734" s="93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T1734" s="18" t="s">
        <v>209</v>
      </c>
      <c r="AU1734" s="18" t="s">
        <v>90</v>
      </c>
    </row>
    <row r="1735" s="2" customFormat="1">
      <c r="A1735" s="39"/>
      <c r="B1735" s="40"/>
      <c r="C1735" s="41"/>
      <c r="D1735" s="251" t="s">
        <v>355</v>
      </c>
      <c r="E1735" s="41"/>
      <c r="F1735" s="252" t="s">
        <v>2144</v>
      </c>
      <c r="G1735" s="41"/>
      <c r="H1735" s="41"/>
      <c r="I1735" s="235"/>
      <c r="J1735" s="41"/>
      <c r="K1735" s="41"/>
      <c r="L1735" s="45"/>
      <c r="M1735" s="236"/>
      <c r="N1735" s="237"/>
      <c r="O1735" s="92"/>
      <c r="P1735" s="92"/>
      <c r="Q1735" s="92"/>
      <c r="R1735" s="92"/>
      <c r="S1735" s="92"/>
      <c r="T1735" s="93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T1735" s="18" t="s">
        <v>355</v>
      </c>
      <c r="AU1735" s="18" t="s">
        <v>90</v>
      </c>
    </row>
    <row r="1736" s="13" customFormat="1">
      <c r="A1736" s="13"/>
      <c r="B1736" s="253"/>
      <c r="C1736" s="254"/>
      <c r="D1736" s="233" t="s">
        <v>357</v>
      </c>
      <c r="E1736" s="255" t="s">
        <v>1</v>
      </c>
      <c r="F1736" s="256" t="s">
        <v>2145</v>
      </c>
      <c r="G1736" s="254"/>
      <c r="H1736" s="255" t="s">
        <v>1</v>
      </c>
      <c r="I1736" s="257"/>
      <c r="J1736" s="254"/>
      <c r="K1736" s="254"/>
      <c r="L1736" s="258"/>
      <c r="M1736" s="259"/>
      <c r="N1736" s="260"/>
      <c r="O1736" s="260"/>
      <c r="P1736" s="260"/>
      <c r="Q1736" s="260"/>
      <c r="R1736" s="260"/>
      <c r="S1736" s="260"/>
      <c r="T1736" s="261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62" t="s">
        <v>357</v>
      </c>
      <c r="AU1736" s="262" t="s">
        <v>90</v>
      </c>
      <c r="AV1736" s="13" t="s">
        <v>88</v>
      </c>
      <c r="AW1736" s="13" t="s">
        <v>36</v>
      </c>
      <c r="AX1736" s="13" t="s">
        <v>81</v>
      </c>
      <c r="AY1736" s="262" t="s">
        <v>203</v>
      </c>
    </row>
    <row r="1737" s="14" customFormat="1">
      <c r="A1737" s="14"/>
      <c r="B1737" s="263"/>
      <c r="C1737" s="264"/>
      <c r="D1737" s="233" t="s">
        <v>357</v>
      </c>
      <c r="E1737" s="265" t="s">
        <v>1</v>
      </c>
      <c r="F1737" s="266" t="s">
        <v>1393</v>
      </c>
      <c r="G1737" s="264"/>
      <c r="H1737" s="267">
        <v>78.400000000000006</v>
      </c>
      <c r="I1737" s="268"/>
      <c r="J1737" s="264"/>
      <c r="K1737" s="264"/>
      <c r="L1737" s="269"/>
      <c r="M1737" s="270"/>
      <c r="N1737" s="271"/>
      <c r="O1737" s="271"/>
      <c r="P1737" s="271"/>
      <c r="Q1737" s="271"/>
      <c r="R1737" s="271"/>
      <c r="S1737" s="271"/>
      <c r="T1737" s="27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73" t="s">
        <v>357</v>
      </c>
      <c r="AU1737" s="273" t="s">
        <v>90</v>
      </c>
      <c r="AV1737" s="14" t="s">
        <v>90</v>
      </c>
      <c r="AW1737" s="14" t="s">
        <v>36</v>
      </c>
      <c r="AX1737" s="14" t="s">
        <v>81</v>
      </c>
      <c r="AY1737" s="273" t="s">
        <v>203</v>
      </c>
    </row>
    <row r="1738" s="16" customFormat="1">
      <c r="A1738" s="16"/>
      <c r="B1738" s="285"/>
      <c r="C1738" s="286"/>
      <c r="D1738" s="233" t="s">
        <v>357</v>
      </c>
      <c r="E1738" s="287" t="s">
        <v>1</v>
      </c>
      <c r="F1738" s="288" t="s">
        <v>366</v>
      </c>
      <c r="G1738" s="286"/>
      <c r="H1738" s="289">
        <v>78.400000000000006</v>
      </c>
      <c r="I1738" s="290"/>
      <c r="J1738" s="286"/>
      <c r="K1738" s="286"/>
      <c r="L1738" s="291"/>
      <c r="M1738" s="292"/>
      <c r="N1738" s="293"/>
      <c r="O1738" s="293"/>
      <c r="P1738" s="293"/>
      <c r="Q1738" s="293"/>
      <c r="R1738" s="293"/>
      <c r="S1738" s="293"/>
      <c r="T1738" s="294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T1738" s="295" t="s">
        <v>357</v>
      </c>
      <c r="AU1738" s="295" t="s">
        <v>90</v>
      </c>
      <c r="AV1738" s="16" t="s">
        <v>202</v>
      </c>
      <c r="AW1738" s="16" t="s">
        <v>36</v>
      </c>
      <c r="AX1738" s="16" t="s">
        <v>88</v>
      </c>
      <c r="AY1738" s="295" t="s">
        <v>203</v>
      </c>
    </row>
    <row r="1739" s="2" customFormat="1" ht="16.5" customHeight="1">
      <c r="A1739" s="39"/>
      <c r="B1739" s="40"/>
      <c r="C1739" s="296" t="s">
        <v>2146</v>
      </c>
      <c r="D1739" s="296" t="s">
        <v>553</v>
      </c>
      <c r="E1739" s="297" t="s">
        <v>2147</v>
      </c>
      <c r="F1739" s="298" t="s">
        <v>2148</v>
      </c>
      <c r="G1739" s="299" t="s">
        <v>351</v>
      </c>
      <c r="H1739" s="300">
        <v>4.7430000000000003</v>
      </c>
      <c r="I1739" s="301"/>
      <c r="J1739" s="302">
        <f>ROUND(I1739*H1739,2)</f>
        <v>0</v>
      </c>
      <c r="K1739" s="298" t="s">
        <v>352</v>
      </c>
      <c r="L1739" s="303"/>
      <c r="M1739" s="304" t="s">
        <v>1</v>
      </c>
      <c r="N1739" s="305" t="s">
        <v>46</v>
      </c>
      <c r="O1739" s="92"/>
      <c r="P1739" s="229">
        <f>O1739*H1739</f>
        <v>0</v>
      </c>
      <c r="Q1739" s="229">
        <v>0.029999999999999999</v>
      </c>
      <c r="R1739" s="229">
        <f>Q1739*H1739</f>
        <v>0.14229</v>
      </c>
      <c r="S1739" s="229">
        <v>0</v>
      </c>
      <c r="T1739" s="230">
        <f>S1739*H1739</f>
        <v>0</v>
      </c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R1739" s="231" t="s">
        <v>581</v>
      </c>
      <c r="AT1739" s="231" t="s">
        <v>553</v>
      </c>
      <c r="AU1739" s="231" t="s">
        <v>90</v>
      </c>
      <c r="AY1739" s="18" t="s">
        <v>203</v>
      </c>
      <c r="BE1739" s="232">
        <f>IF(N1739="základní",J1739,0)</f>
        <v>0</v>
      </c>
      <c r="BF1739" s="232">
        <f>IF(N1739="snížená",J1739,0)</f>
        <v>0</v>
      </c>
      <c r="BG1739" s="232">
        <f>IF(N1739="zákl. přenesená",J1739,0)</f>
        <v>0</v>
      </c>
      <c r="BH1739" s="232">
        <f>IF(N1739="sníž. přenesená",J1739,0)</f>
        <v>0</v>
      </c>
      <c r="BI1739" s="232">
        <f>IF(N1739="nulová",J1739,0)</f>
        <v>0</v>
      </c>
      <c r="BJ1739" s="18" t="s">
        <v>88</v>
      </c>
      <c r="BK1739" s="232">
        <f>ROUND(I1739*H1739,2)</f>
        <v>0</v>
      </c>
      <c r="BL1739" s="18" t="s">
        <v>279</v>
      </c>
      <c r="BM1739" s="231" t="s">
        <v>2149</v>
      </c>
    </row>
    <row r="1740" s="2" customFormat="1">
      <c r="A1740" s="39"/>
      <c r="B1740" s="40"/>
      <c r="C1740" s="41"/>
      <c r="D1740" s="233" t="s">
        <v>209</v>
      </c>
      <c r="E1740" s="41"/>
      <c r="F1740" s="234" t="s">
        <v>2148</v>
      </c>
      <c r="G1740" s="41"/>
      <c r="H1740" s="41"/>
      <c r="I1740" s="235"/>
      <c r="J1740" s="41"/>
      <c r="K1740" s="41"/>
      <c r="L1740" s="45"/>
      <c r="M1740" s="236"/>
      <c r="N1740" s="237"/>
      <c r="O1740" s="92"/>
      <c r="P1740" s="92"/>
      <c r="Q1740" s="92"/>
      <c r="R1740" s="92"/>
      <c r="S1740" s="92"/>
      <c r="T1740" s="93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T1740" s="18" t="s">
        <v>209</v>
      </c>
      <c r="AU1740" s="18" t="s">
        <v>90</v>
      </c>
    </row>
    <row r="1741" s="14" customFormat="1">
      <c r="A1741" s="14"/>
      <c r="B1741" s="263"/>
      <c r="C1741" s="264"/>
      <c r="D1741" s="233" t="s">
        <v>357</v>
      </c>
      <c r="E1741" s="265" t="s">
        <v>1</v>
      </c>
      <c r="F1741" s="266" t="s">
        <v>2150</v>
      </c>
      <c r="G1741" s="264"/>
      <c r="H1741" s="267">
        <v>4.3120000000000003</v>
      </c>
      <c r="I1741" s="268"/>
      <c r="J1741" s="264"/>
      <c r="K1741" s="264"/>
      <c r="L1741" s="269"/>
      <c r="M1741" s="270"/>
      <c r="N1741" s="271"/>
      <c r="O1741" s="271"/>
      <c r="P1741" s="271"/>
      <c r="Q1741" s="271"/>
      <c r="R1741" s="271"/>
      <c r="S1741" s="271"/>
      <c r="T1741" s="27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73" t="s">
        <v>357</v>
      </c>
      <c r="AU1741" s="273" t="s">
        <v>90</v>
      </c>
      <c r="AV1741" s="14" t="s">
        <v>90</v>
      </c>
      <c r="AW1741" s="14" t="s">
        <v>36</v>
      </c>
      <c r="AX1741" s="14" t="s">
        <v>81</v>
      </c>
      <c r="AY1741" s="273" t="s">
        <v>203</v>
      </c>
    </row>
    <row r="1742" s="14" customFormat="1">
      <c r="A1742" s="14"/>
      <c r="B1742" s="263"/>
      <c r="C1742" s="264"/>
      <c r="D1742" s="233" t="s">
        <v>357</v>
      </c>
      <c r="E1742" s="265" t="s">
        <v>1</v>
      </c>
      <c r="F1742" s="266" t="s">
        <v>2151</v>
      </c>
      <c r="G1742" s="264"/>
      <c r="H1742" s="267">
        <v>0.43099999999999999</v>
      </c>
      <c r="I1742" s="268"/>
      <c r="J1742" s="264"/>
      <c r="K1742" s="264"/>
      <c r="L1742" s="269"/>
      <c r="M1742" s="270"/>
      <c r="N1742" s="271"/>
      <c r="O1742" s="271"/>
      <c r="P1742" s="271"/>
      <c r="Q1742" s="271"/>
      <c r="R1742" s="271"/>
      <c r="S1742" s="271"/>
      <c r="T1742" s="27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73" t="s">
        <v>357</v>
      </c>
      <c r="AU1742" s="273" t="s">
        <v>90</v>
      </c>
      <c r="AV1742" s="14" t="s">
        <v>90</v>
      </c>
      <c r="AW1742" s="14" t="s">
        <v>36</v>
      </c>
      <c r="AX1742" s="14" t="s">
        <v>81</v>
      </c>
      <c r="AY1742" s="273" t="s">
        <v>203</v>
      </c>
    </row>
    <row r="1743" s="16" customFormat="1">
      <c r="A1743" s="16"/>
      <c r="B1743" s="285"/>
      <c r="C1743" s="286"/>
      <c r="D1743" s="233" t="s">
        <v>357</v>
      </c>
      <c r="E1743" s="287" t="s">
        <v>1</v>
      </c>
      <c r="F1743" s="288" t="s">
        <v>366</v>
      </c>
      <c r="G1743" s="286"/>
      <c r="H1743" s="289">
        <v>4.7430000000000003</v>
      </c>
      <c r="I1743" s="290"/>
      <c r="J1743" s="286"/>
      <c r="K1743" s="286"/>
      <c r="L1743" s="291"/>
      <c r="M1743" s="292"/>
      <c r="N1743" s="293"/>
      <c r="O1743" s="293"/>
      <c r="P1743" s="293"/>
      <c r="Q1743" s="293"/>
      <c r="R1743" s="293"/>
      <c r="S1743" s="293"/>
      <c r="T1743" s="294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T1743" s="295" t="s">
        <v>357</v>
      </c>
      <c r="AU1743" s="295" t="s">
        <v>90</v>
      </c>
      <c r="AV1743" s="16" t="s">
        <v>202</v>
      </c>
      <c r="AW1743" s="16" t="s">
        <v>36</v>
      </c>
      <c r="AX1743" s="16" t="s">
        <v>88</v>
      </c>
      <c r="AY1743" s="295" t="s">
        <v>203</v>
      </c>
    </row>
    <row r="1744" s="2" customFormat="1" ht="24.15" customHeight="1">
      <c r="A1744" s="39"/>
      <c r="B1744" s="40"/>
      <c r="C1744" s="220" t="s">
        <v>2152</v>
      </c>
      <c r="D1744" s="220" t="s">
        <v>204</v>
      </c>
      <c r="E1744" s="221" t="s">
        <v>2153</v>
      </c>
      <c r="F1744" s="222" t="s">
        <v>2154</v>
      </c>
      <c r="G1744" s="223" t="s">
        <v>493</v>
      </c>
      <c r="H1744" s="224">
        <v>6.202</v>
      </c>
      <c r="I1744" s="225"/>
      <c r="J1744" s="226">
        <f>ROUND(I1744*H1744,2)</f>
        <v>0</v>
      </c>
      <c r="K1744" s="222" t="s">
        <v>352</v>
      </c>
      <c r="L1744" s="45"/>
      <c r="M1744" s="227" t="s">
        <v>1</v>
      </c>
      <c r="N1744" s="228" t="s">
        <v>46</v>
      </c>
      <c r="O1744" s="92"/>
      <c r="P1744" s="229">
        <f>O1744*H1744</f>
        <v>0</v>
      </c>
      <c r="Q1744" s="229">
        <v>0</v>
      </c>
      <c r="R1744" s="229">
        <f>Q1744*H1744</f>
        <v>0</v>
      </c>
      <c r="S1744" s="229">
        <v>0</v>
      </c>
      <c r="T1744" s="230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31" t="s">
        <v>279</v>
      </c>
      <c r="AT1744" s="231" t="s">
        <v>204</v>
      </c>
      <c r="AU1744" s="231" t="s">
        <v>90</v>
      </c>
      <c r="AY1744" s="18" t="s">
        <v>203</v>
      </c>
      <c r="BE1744" s="232">
        <f>IF(N1744="základní",J1744,0)</f>
        <v>0</v>
      </c>
      <c r="BF1744" s="232">
        <f>IF(N1744="snížená",J1744,0)</f>
        <v>0</v>
      </c>
      <c r="BG1744" s="232">
        <f>IF(N1744="zákl. přenesená",J1744,0)</f>
        <v>0</v>
      </c>
      <c r="BH1744" s="232">
        <f>IF(N1744="sníž. přenesená",J1744,0)</f>
        <v>0</v>
      </c>
      <c r="BI1744" s="232">
        <f>IF(N1744="nulová",J1744,0)</f>
        <v>0</v>
      </c>
      <c r="BJ1744" s="18" t="s">
        <v>88</v>
      </c>
      <c r="BK1744" s="232">
        <f>ROUND(I1744*H1744,2)</f>
        <v>0</v>
      </c>
      <c r="BL1744" s="18" t="s">
        <v>279</v>
      </c>
      <c r="BM1744" s="231" t="s">
        <v>2155</v>
      </c>
    </row>
    <row r="1745" s="2" customFormat="1">
      <c r="A1745" s="39"/>
      <c r="B1745" s="40"/>
      <c r="C1745" s="41"/>
      <c r="D1745" s="233" t="s">
        <v>209</v>
      </c>
      <c r="E1745" s="41"/>
      <c r="F1745" s="234" t="s">
        <v>2156</v>
      </c>
      <c r="G1745" s="41"/>
      <c r="H1745" s="41"/>
      <c r="I1745" s="235"/>
      <c r="J1745" s="41"/>
      <c r="K1745" s="41"/>
      <c r="L1745" s="45"/>
      <c r="M1745" s="236"/>
      <c r="N1745" s="237"/>
      <c r="O1745" s="92"/>
      <c r="P1745" s="92"/>
      <c r="Q1745" s="92"/>
      <c r="R1745" s="92"/>
      <c r="S1745" s="92"/>
      <c r="T1745" s="93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T1745" s="18" t="s">
        <v>209</v>
      </c>
      <c r="AU1745" s="18" t="s">
        <v>90</v>
      </c>
    </row>
    <row r="1746" s="2" customFormat="1">
      <c r="A1746" s="39"/>
      <c r="B1746" s="40"/>
      <c r="C1746" s="41"/>
      <c r="D1746" s="251" t="s">
        <v>355</v>
      </c>
      <c r="E1746" s="41"/>
      <c r="F1746" s="252" t="s">
        <v>2157</v>
      </c>
      <c r="G1746" s="41"/>
      <c r="H1746" s="41"/>
      <c r="I1746" s="235"/>
      <c r="J1746" s="41"/>
      <c r="K1746" s="41"/>
      <c r="L1746" s="45"/>
      <c r="M1746" s="236"/>
      <c r="N1746" s="237"/>
      <c r="O1746" s="92"/>
      <c r="P1746" s="92"/>
      <c r="Q1746" s="92"/>
      <c r="R1746" s="92"/>
      <c r="S1746" s="92"/>
      <c r="T1746" s="93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T1746" s="18" t="s">
        <v>355</v>
      </c>
      <c r="AU1746" s="18" t="s">
        <v>90</v>
      </c>
    </row>
    <row r="1747" s="11" customFormat="1" ht="22.8" customHeight="1">
      <c r="A1747" s="11"/>
      <c r="B1747" s="206"/>
      <c r="C1747" s="207"/>
      <c r="D1747" s="208" t="s">
        <v>80</v>
      </c>
      <c r="E1747" s="249" t="s">
        <v>2158</v>
      </c>
      <c r="F1747" s="249" t="s">
        <v>2159</v>
      </c>
      <c r="G1747" s="207"/>
      <c r="H1747" s="207"/>
      <c r="I1747" s="210"/>
      <c r="J1747" s="250">
        <f>BK1747</f>
        <v>0</v>
      </c>
      <c r="K1747" s="207"/>
      <c r="L1747" s="212"/>
      <c r="M1747" s="213"/>
      <c r="N1747" s="214"/>
      <c r="O1747" s="214"/>
      <c r="P1747" s="215">
        <f>SUM(P1748:P1763)</f>
        <v>0</v>
      </c>
      <c r="Q1747" s="214"/>
      <c r="R1747" s="215">
        <f>SUM(R1748:R1763)</f>
        <v>0.018769999999999998</v>
      </c>
      <c r="S1747" s="214"/>
      <c r="T1747" s="216">
        <f>SUM(T1748:T1763)</f>
        <v>0</v>
      </c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R1747" s="217" t="s">
        <v>90</v>
      </c>
      <c r="AT1747" s="218" t="s">
        <v>80</v>
      </c>
      <c r="AU1747" s="218" t="s">
        <v>88</v>
      </c>
      <c r="AY1747" s="217" t="s">
        <v>203</v>
      </c>
      <c r="BK1747" s="219">
        <f>SUM(BK1748:BK1763)</f>
        <v>0</v>
      </c>
    </row>
    <row r="1748" s="2" customFormat="1" ht="21.75" customHeight="1">
      <c r="A1748" s="39"/>
      <c r="B1748" s="40"/>
      <c r="C1748" s="220" t="s">
        <v>2160</v>
      </c>
      <c r="D1748" s="220" t="s">
        <v>204</v>
      </c>
      <c r="E1748" s="221" t="s">
        <v>2161</v>
      </c>
      <c r="F1748" s="222" t="s">
        <v>2162</v>
      </c>
      <c r="G1748" s="223" t="s">
        <v>415</v>
      </c>
      <c r="H1748" s="224">
        <v>6</v>
      </c>
      <c r="I1748" s="225"/>
      <c r="J1748" s="226">
        <f>ROUND(I1748*H1748,2)</f>
        <v>0</v>
      </c>
      <c r="K1748" s="222" t="s">
        <v>352</v>
      </c>
      <c r="L1748" s="45"/>
      <c r="M1748" s="227" t="s">
        <v>1</v>
      </c>
      <c r="N1748" s="228" t="s">
        <v>46</v>
      </c>
      <c r="O1748" s="92"/>
      <c r="P1748" s="229">
        <f>O1748*H1748</f>
        <v>0</v>
      </c>
      <c r="Q1748" s="229">
        <v>0.0030799999999999998</v>
      </c>
      <c r="R1748" s="229">
        <f>Q1748*H1748</f>
        <v>0.01848</v>
      </c>
      <c r="S1748" s="229">
        <v>0</v>
      </c>
      <c r="T1748" s="230">
        <f>S1748*H1748</f>
        <v>0</v>
      </c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R1748" s="231" t="s">
        <v>279</v>
      </c>
      <c r="AT1748" s="231" t="s">
        <v>204</v>
      </c>
      <c r="AU1748" s="231" t="s">
        <v>90</v>
      </c>
      <c r="AY1748" s="18" t="s">
        <v>203</v>
      </c>
      <c r="BE1748" s="232">
        <f>IF(N1748="základní",J1748,0)</f>
        <v>0</v>
      </c>
      <c r="BF1748" s="232">
        <f>IF(N1748="snížená",J1748,0)</f>
        <v>0</v>
      </c>
      <c r="BG1748" s="232">
        <f>IF(N1748="zákl. přenesená",J1748,0)</f>
        <v>0</v>
      </c>
      <c r="BH1748" s="232">
        <f>IF(N1748="sníž. přenesená",J1748,0)</f>
        <v>0</v>
      </c>
      <c r="BI1748" s="232">
        <f>IF(N1748="nulová",J1748,0)</f>
        <v>0</v>
      </c>
      <c r="BJ1748" s="18" t="s">
        <v>88</v>
      </c>
      <c r="BK1748" s="232">
        <f>ROUND(I1748*H1748,2)</f>
        <v>0</v>
      </c>
      <c r="BL1748" s="18" t="s">
        <v>279</v>
      </c>
      <c r="BM1748" s="231" t="s">
        <v>2163</v>
      </c>
    </row>
    <row r="1749" s="2" customFormat="1">
      <c r="A1749" s="39"/>
      <c r="B1749" s="40"/>
      <c r="C1749" s="41"/>
      <c r="D1749" s="233" t="s">
        <v>209</v>
      </c>
      <c r="E1749" s="41"/>
      <c r="F1749" s="234" t="s">
        <v>2164</v>
      </c>
      <c r="G1749" s="41"/>
      <c r="H1749" s="41"/>
      <c r="I1749" s="235"/>
      <c r="J1749" s="41"/>
      <c r="K1749" s="41"/>
      <c r="L1749" s="45"/>
      <c r="M1749" s="236"/>
      <c r="N1749" s="237"/>
      <c r="O1749" s="92"/>
      <c r="P1749" s="92"/>
      <c r="Q1749" s="92"/>
      <c r="R1749" s="92"/>
      <c r="S1749" s="92"/>
      <c r="T1749" s="93"/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T1749" s="18" t="s">
        <v>209</v>
      </c>
      <c r="AU1749" s="18" t="s">
        <v>90</v>
      </c>
    </row>
    <row r="1750" s="2" customFormat="1">
      <c r="A1750" s="39"/>
      <c r="B1750" s="40"/>
      <c r="C1750" s="41"/>
      <c r="D1750" s="251" t="s">
        <v>355</v>
      </c>
      <c r="E1750" s="41"/>
      <c r="F1750" s="252" t="s">
        <v>2165</v>
      </c>
      <c r="G1750" s="41"/>
      <c r="H1750" s="41"/>
      <c r="I1750" s="235"/>
      <c r="J1750" s="41"/>
      <c r="K1750" s="41"/>
      <c r="L1750" s="45"/>
      <c r="M1750" s="236"/>
      <c r="N1750" s="237"/>
      <c r="O1750" s="92"/>
      <c r="P1750" s="92"/>
      <c r="Q1750" s="92"/>
      <c r="R1750" s="92"/>
      <c r="S1750" s="92"/>
      <c r="T1750" s="93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T1750" s="18" t="s">
        <v>355</v>
      </c>
      <c r="AU1750" s="18" t="s">
        <v>90</v>
      </c>
    </row>
    <row r="1751" s="13" customFormat="1">
      <c r="A1751" s="13"/>
      <c r="B1751" s="253"/>
      <c r="C1751" s="254"/>
      <c r="D1751" s="233" t="s">
        <v>357</v>
      </c>
      <c r="E1751" s="255" t="s">
        <v>1</v>
      </c>
      <c r="F1751" s="256" t="s">
        <v>2166</v>
      </c>
      <c r="G1751" s="254"/>
      <c r="H1751" s="255" t="s">
        <v>1</v>
      </c>
      <c r="I1751" s="257"/>
      <c r="J1751" s="254"/>
      <c r="K1751" s="254"/>
      <c r="L1751" s="258"/>
      <c r="M1751" s="259"/>
      <c r="N1751" s="260"/>
      <c r="O1751" s="260"/>
      <c r="P1751" s="260"/>
      <c r="Q1751" s="260"/>
      <c r="R1751" s="260"/>
      <c r="S1751" s="260"/>
      <c r="T1751" s="261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2" t="s">
        <v>357</v>
      </c>
      <c r="AU1751" s="262" t="s">
        <v>90</v>
      </c>
      <c r="AV1751" s="13" t="s">
        <v>88</v>
      </c>
      <c r="AW1751" s="13" t="s">
        <v>36</v>
      </c>
      <c r="AX1751" s="13" t="s">
        <v>81</v>
      </c>
      <c r="AY1751" s="262" t="s">
        <v>203</v>
      </c>
    </row>
    <row r="1752" s="14" customFormat="1">
      <c r="A1752" s="14"/>
      <c r="B1752" s="263"/>
      <c r="C1752" s="264"/>
      <c r="D1752" s="233" t="s">
        <v>357</v>
      </c>
      <c r="E1752" s="265" t="s">
        <v>1</v>
      </c>
      <c r="F1752" s="266" t="s">
        <v>2167</v>
      </c>
      <c r="G1752" s="264"/>
      <c r="H1752" s="267">
        <v>6</v>
      </c>
      <c r="I1752" s="268"/>
      <c r="J1752" s="264"/>
      <c r="K1752" s="264"/>
      <c r="L1752" s="269"/>
      <c r="M1752" s="270"/>
      <c r="N1752" s="271"/>
      <c r="O1752" s="271"/>
      <c r="P1752" s="271"/>
      <c r="Q1752" s="271"/>
      <c r="R1752" s="271"/>
      <c r="S1752" s="271"/>
      <c r="T1752" s="27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73" t="s">
        <v>357</v>
      </c>
      <c r="AU1752" s="273" t="s">
        <v>90</v>
      </c>
      <c r="AV1752" s="14" t="s">
        <v>90</v>
      </c>
      <c r="AW1752" s="14" t="s">
        <v>36</v>
      </c>
      <c r="AX1752" s="14" t="s">
        <v>81</v>
      </c>
      <c r="AY1752" s="273" t="s">
        <v>203</v>
      </c>
    </row>
    <row r="1753" s="16" customFormat="1">
      <c r="A1753" s="16"/>
      <c r="B1753" s="285"/>
      <c r="C1753" s="286"/>
      <c r="D1753" s="233" t="s">
        <v>357</v>
      </c>
      <c r="E1753" s="287" t="s">
        <v>1</v>
      </c>
      <c r="F1753" s="288" t="s">
        <v>366</v>
      </c>
      <c r="G1753" s="286"/>
      <c r="H1753" s="289">
        <v>6</v>
      </c>
      <c r="I1753" s="290"/>
      <c r="J1753" s="286"/>
      <c r="K1753" s="286"/>
      <c r="L1753" s="291"/>
      <c r="M1753" s="292"/>
      <c r="N1753" s="293"/>
      <c r="O1753" s="293"/>
      <c r="P1753" s="293"/>
      <c r="Q1753" s="293"/>
      <c r="R1753" s="293"/>
      <c r="S1753" s="293"/>
      <c r="T1753" s="294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T1753" s="295" t="s">
        <v>357</v>
      </c>
      <c r="AU1753" s="295" t="s">
        <v>90</v>
      </c>
      <c r="AV1753" s="16" t="s">
        <v>202</v>
      </c>
      <c r="AW1753" s="16" t="s">
        <v>36</v>
      </c>
      <c r="AX1753" s="16" t="s">
        <v>88</v>
      </c>
      <c r="AY1753" s="295" t="s">
        <v>203</v>
      </c>
    </row>
    <row r="1754" s="2" customFormat="1" ht="24.15" customHeight="1">
      <c r="A1754" s="39"/>
      <c r="B1754" s="40"/>
      <c r="C1754" s="220" t="s">
        <v>2168</v>
      </c>
      <c r="D1754" s="220" t="s">
        <v>204</v>
      </c>
      <c r="E1754" s="221" t="s">
        <v>2169</v>
      </c>
      <c r="F1754" s="222" t="s">
        <v>2170</v>
      </c>
      <c r="G1754" s="223" t="s">
        <v>647</v>
      </c>
      <c r="H1754" s="224">
        <v>1</v>
      </c>
      <c r="I1754" s="225"/>
      <c r="J1754" s="226">
        <f>ROUND(I1754*H1754,2)</f>
        <v>0</v>
      </c>
      <c r="K1754" s="222" t="s">
        <v>352</v>
      </c>
      <c r="L1754" s="45"/>
      <c r="M1754" s="227" t="s">
        <v>1</v>
      </c>
      <c r="N1754" s="228" t="s">
        <v>46</v>
      </c>
      <c r="O1754" s="92"/>
      <c r="P1754" s="229">
        <f>O1754*H1754</f>
        <v>0</v>
      </c>
      <c r="Q1754" s="229">
        <v>3.0000000000000001E-05</v>
      </c>
      <c r="R1754" s="229">
        <f>Q1754*H1754</f>
        <v>3.0000000000000001E-05</v>
      </c>
      <c r="S1754" s="229">
        <v>0</v>
      </c>
      <c r="T1754" s="230">
        <f>S1754*H1754</f>
        <v>0</v>
      </c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R1754" s="231" t="s">
        <v>279</v>
      </c>
      <c r="AT1754" s="231" t="s">
        <v>204</v>
      </c>
      <c r="AU1754" s="231" t="s">
        <v>90</v>
      </c>
      <c r="AY1754" s="18" t="s">
        <v>203</v>
      </c>
      <c r="BE1754" s="232">
        <f>IF(N1754="základní",J1754,0)</f>
        <v>0</v>
      </c>
      <c r="BF1754" s="232">
        <f>IF(N1754="snížená",J1754,0)</f>
        <v>0</v>
      </c>
      <c r="BG1754" s="232">
        <f>IF(N1754="zákl. přenesená",J1754,0)</f>
        <v>0</v>
      </c>
      <c r="BH1754" s="232">
        <f>IF(N1754="sníž. přenesená",J1754,0)</f>
        <v>0</v>
      </c>
      <c r="BI1754" s="232">
        <f>IF(N1754="nulová",J1754,0)</f>
        <v>0</v>
      </c>
      <c r="BJ1754" s="18" t="s">
        <v>88</v>
      </c>
      <c r="BK1754" s="232">
        <f>ROUND(I1754*H1754,2)</f>
        <v>0</v>
      </c>
      <c r="BL1754" s="18" t="s">
        <v>279</v>
      </c>
      <c r="BM1754" s="231" t="s">
        <v>2171</v>
      </c>
    </row>
    <row r="1755" s="2" customFormat="1">
      <c r="A1755" s="39"/>
      <c r="B1755" s="40"/>
      <c r="C1755" s="41"/>
      <c r="D1755" s="233" t="s">
        <v>209</v>
      </c>
      <c r="E1755" s="41"/>
      <c r="F1755" s="234" t="s">
        <v>2172</v>
      </c>
      <c r="G1755" s="41"/>
      <c r="H1755" s="41"/>
      <c r="I1755" s="235"/>
      <c r="J1755" s="41"/>
      <c r="K1755" s="41"/>
      <c r="L1755" s="45"/>
      <c r="M1755" s="236"/>
      <c r="N1755" s="237"/>
      <c r="O1755" s="92"/>
      <c r="P1755" s="92"/>
      <c r="Q1755" s="92"/>
      <c r="R1755" s="92"/>
      <c r="S1755" s="92"/>
      <c r="T1755" s="93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T1755" s="18" t="s">
        <v>209</v>
      </c>
      <c r="AU1755" s="18" t="s">
        <v>90</v>
      </c>
    </row>
    <row r="1756" s="2" customFormat="1">
      <c r="A1756" s="39"/>
      <c r="B1756" s="40"/>
      <c r="C1756" s="41"/>
      <c r="D1756" s="251" t="s">
        <v>355</v>
      </c>
      <c r="E1756" s="41"/>
      <c r="F1756" s="252" t="s">
        <v>2173</v>
      </c>
      <c r="G1756" s="41"/>
      <c r="H1756" s="41"/>
      <c r="I1756" s="235"/>
      <c r="J1756" s="41"/>
      <c r="K1756" s="41"/>
      <c r="L1756" s="45"/>
      <c r="M1756" s="236"/>
      <c r="N1756" s="237"/>
      <c r="O1756" s="92"/>
      <c r="P1756" s="92"/>
      <c r="Q1756" s="92"/>
      <c r="R1756" s="92"/>
      <c r="S1756" s="92"/>
      <c r="T1756" s="93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T1756" s="18" t="s">
        <v>355</v>
      </c>
      <c r="AU1756" s="18" t="s">
        <v>90</v>
      </c>
    </row>
    <row r="1757" s="13" customFormat="1">
      <c r="A1757" s="13"/>
      <c r="B1757" s="253"/>
      <c r="C1757" s="254"/>
      <c r="D1757" s="233" t="s">
        <v>357</v>
      </c>
      <c r="E1757" s="255" t="s">
        <v>1</v>
      </c>
      <c r="F1757" s="256" t="s">
        <v>2174</v>
      </c>
      <c r="G1757" s="254"/>
      <c r="H1757" s="255" t="s">
        <v>1</v>
      </c>
      <c r="I1757" s="257"/>
      <c r="J1757" s="254"/>
      <c r="K1757" s="254"/>
      <c r="L1757" s="258"/>
      <c r="M1757" s="259"/>
      <c r="N1757" s="260"/>
      <c r="O1757" s="260"/>
      <c r="P1757" s="260"/>
      <c r="Q1757" s="260"/>
      <c r="R1757" s="260"/>
      <c r="S1757" s="260"/>
      <c r="T1757" s="26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2" t="s">
        <v>357</v>
      </c>
      <c r="AU1757" s="262" t="s">
        <v>90</v>
      </c>
      <c r="AV1757" s="13" t="s">
        <v>88</v>
      </c>
      <c r="AW1757" s="13" t="s">
        <v>36</v>
      </c>
      <c r="AX1757" s="13" t="s">
        <v>81</v>
      </c>
      <c r="AY1757" s="262" t="s">
        <v>203</v>
      </c>
    </row>
    <row r="1758" s="14" customFormat="1">
      <c r="A1758" s="14"/>
      <c r="B1758" s="263"/>
      <c r="C1758" s="264"/>
      <c r="D1758" s="233" t="s">
        <v>357</v>
      </c>
      <c r="E1758" s="265" t="s">
        <v>1</v>
      </c>
      <c r="F1758" s="266" t="s">
        <v>88</v>
      </c>
      <c r="G1758" s="264"/>
      <c r="H1758" s="267">
        <v>1</v>
      </c>
      <c r="I1758" s="268"/>
      <c r="J1758" s="264"/>
      <c r="K1758" s="264"/>
      <c r="L1758" s="269"/>
      <c r="M1758" s="270"/>
      <c r="N1758" s="271"/>
      <c r="O1758" s="271"/>
      <c r="P1758" s="271"/>
      <c r="Q1758" s="271"/>
      <c r="R1758" s="271"/>
      <c r="S1758" s="271"/>
      <c r="T1758" s="27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73" t="s">
        <v>357</v>
      </c>
      <c r="AU1758" s="273" t="s">
        <v>90</v>
      </c>
      <c r="AV1758" s="14" t="s">
        <v>90</v>
      </c>
      <c r="AW1758" s="14" t="s">
        <v>36</v>
      </c>
      <c r="AX1758" s="14" t="s">
        <v>81</v>
      </c>
      <c r="AY1758" s="273" t="s">
        <v>203</v>
      </c>
    </row>
    <row r="1759" s="16" customFormat="1">
      <c r="A1759" s="16"/>
      <c r="B1759" s="285"/>
      <c r="C1759" s="286"/>
      <c r="D1759" s="233" t="s">
        <v>357</v>
      </c>
      <c r="E1759" s="287" t="s">
        <v>1</v>
      </c>
      <c r="F1759" s="288" t="s">
        <v>366</v>
      </c>
      <c r="G1759" s="286"/>
      <c r="H1759" s="289">
        <v>1</v>
      </c>
      <c r="I1759" s="290"/>
      <c r="J1759" s="286"/>
      <c r="K1759" s="286"/>
      <c r="L1759" s="291"/>
      <c r="M1759" s="292"/>
      <c r="N1759" s="293"/>
      <c r="O1759" s="293"/>
      <c r="P1759" s="293"/>
      <c r="Q1759" s="293"/>
      <c r="R1759" s="293"/>
      <c r="S1759" s="293"/>
      <c r="T1759" s="294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T1759" s="295" t="s">
        <v>357</v>
      </c>
      <c r="AU1759" s="295" t="s">
        <v>90</v>
      </c>
      <c r="AV1759" s="16" t="s">
        <v>202</v>
      </c>
      <c r="AW1759" s="16" t="s">
        <v>36</v>
      </c>
      <c r="AX1759" s="16" t="s">
        <v>88</v>
      </c>
      <c r="AY1759" s="295" t="s">
        <v>203</v>
      </c>
    </row>
    <row r="1760" s="2" customFormat="1" ht="24.15" customHeight="1">
      <c r="A1760" s="39"/>
      <c r="B1760" s="40"/>
      <c r="C1760" s="296" t="s">
        <v>2175</v>
      </c>
      <c r="D1760" s="296" t="s">
        <v>553</v>
      </c>
      <c r="E1760" s="297" t="s">
        <v>2176</v>
      </c>
      <c r="F1760" s="298" t="s">
        <v>2177</v>
      </c>
      <c r="G1760" s="299" t="s">
        <v>647</v>
      </c>
      <c r="H1760" s="300">
        <v>1</v>
      </c>
      <c r="I1760" s="301"/>
      <c r="J1760" s="302">
        <f>ROUND(I1760*H1760,2)</f>
        <v>0</v>
      </c>
      <c r="K1760" s="298" t="s">
        <v>352</v>
      </c>
      <c r="L1760" s="303"/>
      <c r="M1760" s="304" t="s">
        <v>1</v>
      </c>
      <c r="N1760" s="305" t="s">
        <v>46</v>
      </c>
      <c r="O1760" s="92"/>
      <c r="P1760" s="229">
        <f>O1760*H1760</f>
        <v>0</v>
      </c>
      <c r="Q1760" s="229">
        <v>0.00025999999999999998</v>
      </c>
      <c r="R1760" s="229">
        <f>Q1760*H1760</f>
        <v>0.00025999999999999998</v>
      </c>
      <c r="S1760" s="229">
        <v>0</v>
      </c>
      <c r="T1760" s="230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31" t="s">
        <v>581</v>
      </c>
      <c r="AT1760" s="231" t="s">
        <v>553</v>
      </c>
      <c r="AU1760" s="231" t="s">
        <v>90</v>
      </c>
      <c r="AY1760" s="18" t="s">
        <v>203</v>
      </c>
      <c r="BE1760" s="232">
        <f>IF(N1760="základní",J1760,0)</f>
        <v>0</v>
      </c>
      <c r="BF1760" s="232">
        <f>IF(N1760="snížená",J1760,0)</f>
        <v>0</v>
      </c>
      <c r="BG1760" s="232">
        <f>IF(N1760="zákl. přenesená",J1760,0)</f>
        <v>0</v>
      </c>
      <c r="BH1760" s="232">
        <f>IF(N1760="sníž. přenesená",J1760,0)</f>
        <v>0</v>
      </c>
      <c r="BI1760" s="232">
        <f>IF(N1760="nulová",J1760,0)</f>
        <v>0</v>
      </c>
      <c r="BJ1760" s="18" t="s">
        <v>88</v>
      </c>
      <c r="BK1760" s="232">
        <f>ROUND(I1760*H1760,2)</f>
        <v>0</v>
      </c>
      <c r="BL1760" s="18" t="s">
        <v>279</v>
      </c>
      <c r="BM1760" s="231" t="s">
        <v>2178</v>
      </c>
    </row>
    <row r="1761" s="2" customFormat="1" ht="24.15" customHeight="1">
      <c r="A1761" s="39"/>
      <c r="B1761" s="40"/>
      <c r="C1761" s="220" t="s">
        <v>2179</v>
      </c>
      <c r="D1761" s="220" t="s">
        <v>204</v>
      </c>
      <c r="E1761" s="221" t="s">
        <v>2180</v>
      </c>
      <c r="F1761" s="222" t="s">
        <v>2181</v>
      </c>
      <c r="G1761" s="223" t="s">
        <v>493</v>
      </c>
      <c r="H1761" s="224">
        <v>0.019</v>
      </c>
      <c r="I1761" s="225"/>
      <c r="J1761" s="226">
        <f>ROUND(I1761*H1761,2)</f>
        <v>0</v>
      </c>
      <c r="K1761" s="222" t="s">
        <v>352</v>
      </c>
      <c r="L1761" s="45"/>
      <c r="M1761" s="227" t="s">
        <v>1</v>
      </c>
      <c r="N1761" s="228" t="s">
        <v>46</v>
      </c>
      <c r="O1761" s="92"/>
      <c r="P1761" s="229">
        <f>O1761*H1761</f>
        <v>0</v>
      </c>
      <c r="Q1761" s="229">
        <v>0</v>
      </c>
      <c r="R1761" s="229">
        <f>Q1761*H1761</f>
        <v>0</v>
      </c>
      <c r="S1761" s="229">
        <v>0</v>
      </c>
      <c r="T1761" s="230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31" t="s">
        <v>279</v>
      </c>
      <c r="AT1761" s="231" t="s">
        <v>204</v>
      </c>
      <c r="AU1761" s="231" t="s">
        <v>90</v>
      </c>
      <c r="AY1761" s="18" t="s">
        <v>203</v>
      </c>
      <c r="BE1761" s="232">
        <f>IF(N1761="základní",J1761,0)</f>
        <v>0</v>
      </c>
      <c r="BF1761" s="232">
        <f>IF(N1761="snížená",J1761,0)</f>
        <v>0</v>
      </c>
      <c r="BG1761" s="232">
        <f>IF(N1761="zákl. přenesená",J1761,0)</f>
        <v>0</v>
      </c>
      <c r="BH1761" s="232">
        <f>IF(N1761="sníž. přenesená",J1761,0)</f>
        <v>0</v>
      </c>
      <c r="BI1761" s="232">
        <f>IF(N1761="nulová",J1761,0)</f>
        <v>0</v>
      </c>
      <c r="BJ1761" s="18" t="s">
        <v>88</v>
      </c>
      <c r="BK1761" s="232">
        <f>ROUND(I1761*H1761,2)</f>
        <v>0</v>
      </c>
      <c r="BL1761" s="18" t="s">
        <v>279</v>
      </c>
      <c r="BM1761" s="231" t="s">
        <v>2182</v>
      </c>
    </row>
    <row r="1762" s="2" customFormat="1">
      <c r="A1762" s="39"/>
      <c r="B1762" s="40"/>
      <c r="C1762" s="41"/>
      <c r="D1762" s="233" t="s">
        <v>209</v>
      </c>
      <c r="E1762" s="41"/>
      <c r="F1762" s="234" t="s">
        <v>2183</v>
      </c>
      <c r="G1762" s="41"/>
      <c r="H1762" s="41"/>
      <c r="I1762" s="235"/>
      <c r="J1762" s="41"/>
      <c r="K1762" s="41"/>
      <c r="L1762" s="45"/>
      <c r="M1762" s="236"/>
      <c r="N1762" s="237"/>
      <c r="O1762" s="92"/>
      <c r="P1762" s="92"/>
      <c r="Q1762" s="92"/>
      <c r="R1762" s="92"/>
      <c r="S1762" s="92"/>
      <c r="T1762" s="93"/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T1762" s="18" t="s">
        <v>209</v>
      </c>
      <c r="AU1762" s="18" t="s">
        <v>90</v>
      </c>
    </row>
    <row r="1763" s="2" customFormat="1">
      <c r="A1763" s="39"/>
      <c r="B1763" s="40"/>
      <c r="C1763" s="41"/>
      <c r="D1763" s="251" t="s">
        <v>355</v>
      </c>
      <c r="E1763" s="41"/>
      <c r="F1763" s="252" t="s">
        <v>2184</v>
      </c>
      <c r="G1763" s="41"/>
      <c r="H1763" s="41"/>
      <c r="I1763" s="235"/>
      <c r="J1763" s="41"/>
      <c r="K1763" s="41"/>
      <c r="L1763" s="45"/>
      <c r="M1763" s="236"/>
      <c r="N1763" s="237"/>
      <c r="O1763" s="92"/>
      <c r="P1763" s="92"/>
      <c r="Q1763" s="92"/>
      <c r="R1763" s="92"/>
      <c r="S1763" s="92"/>
      <c r="T1763" s="93"/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T1763" s="18" t="s">
        <v>355</v>
      </c>
      <c r="AU1763" s="18" t="s">
        <v>90</v>
      </c>
    </row>
    <row r="1764" s="11" customFormat="1" ht="22.8" customHeight="1">
      <c r="A1764" s="11"/>
      <c r="B1764" s="206"/>
      <c r="C1764" s="207"/>
      <c r="D1764" s="208" t="s">
        <v>80</v>
      </c>
      <c r="E1764" s="249" t="s">
        <v>2185</v>
      </c>
      <c r="F1764" s="249" t="s">
        <v>2186</v>
      </c>
      <c r="G1764" s="207"/>
      <c r="H1764" s="207"/>
      <c r="I1764" s="210"/>
      <c r="J1764" s="250">
        <f>BK1764</f>
        <v>0</v>
      </c>
      <c r="K1764" s="207"/>
      <c r="L1764" s="212"/>
      <c r="M1764" s="213"/>
      <c r="N1764" s="214"/>
      <c r="O1764" s="214"/>
      <c r="P1764" s="215">
        <f>SUM(P1765:P1774)</f>
        <v>0</v>
      </c>
      <c r="Q1764" s="214"/>
      <c r="R1764" s="215">
        <f>SUM(R1765:R1774)</f>
        <v>0.0066600000000000001</v>
      </c>
      <c r="S1764" s="214"/>
      <c r="T1764" s="216">
        <f>SUM(T1765:T1774)</f>
        <v>0</v>
      </c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R1764" s="217" t="s">
        <v>90</v>
      </c>
      <c r="AT1764" s="218" t="s">
        <v>80</v>
      </c>
      <c r="AU1764" s="218" t="s">
        <v>88</v>
      </c>
      <c r="AY1764" s="217" t="s">
        <v>203</v>
      </c>
      <c r="BK1764" s="219">
        <f>SUM(BK1765:BK1774)</f>
        <v>0</v>
      </c>
    </row>
    <row r="1765" s="2" customFormat="1" ht="24.15" customHeight="1">
      <c r="A1765" s="39"/>
      <c r="B1765" s="40"/>
      <c r="C1765" s="220" t="s">
        <v>2187</v>
      </c>
      <c r="D1765" s="220" t="s">
        <v>204</v>
      </c>
      <c r="E1765" s="221" t="s">
        <v>2188</v>
      </c>
      <c r="F1765" s="222" t="s">
        <v>2189</v>
      </c>
      <c r="G1765" s="223" t="s">
        <v>272</v>
      </c>
      <c r="H1765" s="224">
        <v>1</v>
      </c>
      <c r="I1765" s="225"/>
      <c r="J1765" s="226">
        <f>ROUND(I1765*H1765,2)</f>
        <v>0</v>
      </c>
      <c r="K1765" s="222" t="s">
        <v>352</v>
      </c>
      <c r="L1765" s="45"/>
      <c r="M1765" s="227" t="s">
        <v>1</v>
      </c>
      <c r="N1765" s="228" t="s">
        <v>46</v>
      </c>
      <c r="O1765" s="92"/>
      <c r="P1765" s="229">
        <f>O1765*H1765</f>
        <v>0</v>
      </c>
      <c r="Q1765" s="229">
        <v>0.0049300000000000004</v>
      </c>
      <c r="R1765" s="229">
        <f>Q1765*H1765</f>
        <v>0.0049300000000000004</v>
      </c>
      <c r="S1765" s="229">
        <v>0</v>
      </c>
      <c r="T1765" s="230">
        <f>S1765*H1765</f>
        <v>0</v>
      </c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R1765" s="231" t="s">
        <v>279</v>
      </c>
      <c r="AT1765" s="231" t="s">
        <v>204</v>
      </c>
      <c r="AU1765" s="231" t="s">
        <v>90</v>
      </c>
      <c r="AY1765" s="18" t="s">
        <v>203</v>
      </c>
      <c r="BE1765" s="232">
        <f>IF(N1765="základní",J1765,0)</f>
        <v>0</v>
      </c>
      <c r="BF1765" s="232">
        <f>IF(N1765="snížená",J1765,0)</f>
        <v>0</v>
      </c>
      <c r="BG1765" s="232">
        <f>IF(N1765="zákl. přenesená",J1765,0)</f>
        <v>0</v>
      </c>
      <c r="BH1765" s="232">
        <f>IF(N1765="sníž. přenesená",J1765,0)</f>
        <v>0</v>
      </c>
      <c r="BI1765" s="232">
        <f>IF(N1765="nulová",J1765,0)</f>
        <v>0</v>
      </c>
      <c r="BJ1765" s="18" t="s">
        <v>88</v>
      </c>
      <c r="BK1765" s="232">
        <f>ROUND(I1765*H1765,2)</f>
        <v>0</v>
      </c>
      <c r="BL1765" s="18" t="s">
        <v>279</v>
      </c>
      <c r="BM1765" s="231" t="s">
        <v>2190</v>
      </c>
    </row>
    <row r="1766" s="2" customFormat="1">
      <c r="A1766" s="39"/>
      <c r="B1766" s="40"/>
      <c r="C1766" s="41"/>
      <c r="D1766" s="233" t="s">
        <v>209</v>
      </c>
      <c r="E1766" s="41"/>
      <c r="F1766" s="234" t="s">
        <v>2191</v>
      </c>
      <c r="G1766" s="41"/>
      <c r="H1766" s="41"/>
      <c r="I1766" s="235"/>
      <c r="J1766" s="41"/>
      <c r="K1766" s="41"/>
      <c r="L1766" s="45"/>
      <c r="M1766" s="236"/>
      <c r="N1766" s="237"/>
      <c r="O1766" s="92"/>
      <c r="P1766" s="92"/>
      <c r="Q1766" s="92"/>
      <c r="R1766" s="92"/>
      <c r="S1766" s="92"/>
      <c r="T1766" s="93"/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T1766" s="18" t="s">
        <v>209</v>
      </c>
      <c r="AU1766" s="18" t="s">
        <v>90</v>
      </c>
    </row>
    <row r="1767" s="2" customFormat="1">
      <c r="A1767" s="39"/>
      <c r="B1767" s="40"/>
      <c r="C1767" s="41"/>
      <c r="D1767" s="251" t="s">
        <v>355</v>
      </c>
      <c r="E1767" s="41"/>
      <c r="F1767" s="252" t="s">
        <v>2192</v>
      </c>
      <c r="G1767" s="41"/>
      <c r="H1767" s="41"/>
      <c r="I1767" s="235"/>
      <c r="J1767" s="41"/>
      <c r="K1767" s="41"/>
      <c r="L1767" s="45"/>
      <c r="M1767" s="236"/>
      <c r="N1767" s="237"/>
      <c r="O1767" s="92"/>
      <c r="P1767" s="92"/>
      <c r="Q1767" s="92"/>
      <c r="R1767" s="92"/>
      <c r="S1767" s="92"/>
      <c r="T1767" s="93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T1767" s="18" t="s">
        <v>355</v>
      </c>
      <c r="AU1767" s="18" t="s">
        <v>90</v>
      </c>
    </row>
    <row r="1768" s="2" customFormat="1" ht="16.5" customHeight="1">
      <c r="A1768" s="39"/>
      <c r="B1768" s="40"/>
      <c r="C1768" s="220" t="s">
        <v>2193</v>
      </c>
      <c r="D1768" s="220" t="s">
        <v>204</v>
      </c>
      <c r="E1768" s="221" t="s">
        <v>2194</v>
      </c>
      <c r="F1768" s="222" t="s">
        <v>2195</v>
      </c>
      <c r="G1768" s="223" t="s">
        <v>647</v>
      </c>
      <c r="H1768" s="224">
        <v>2</v>
      </c>
      <c r="I1768" s="225"/>
      <c r="J1768" s="226">
        <f>ROUND(I1768*H1768,2)</f>
        <v>0</v>
      </c>
      <c r="K1768" s="222" t="s">
        <v>1</v>
      </c>
      <c r="L1768" s="45"/>
      <c r="M1768" s="227" t="s">
        <v>1</v>
      </c>
      <c r="N1768" s="228" t="s">
        <v>46</v>
      </c>
      <c r="O1768" s="92"/>
      <c r="P1768" s="229">
        <f>O1768*H1768</f>
        <v>0</v>
      </c>
      <c r="Q1768" s="229">
        <v>9.0000000000000006E-05</v>
      </c>
      <c r="R1768" s="229">
        <f>Q1768*H1768</f>
        <v>0.00018000000000000001</v>
      </c>
      <c r="S1768" s="229">
        <v>0</v>
      </c>
      <c r="T1768" s="230">
        <f>S1768*H1768</f>
        <v>0</v>
      </c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R1768" s="231" t="s">
        <v>279</v>
      </c>
      <c r="AT1768" s="231" t="s">
        <v>204</v>
      </c>
      <c r="AU1768" s="231" t="s">
        <v>90</v>
      </c>
      <c r="AY1768" s="18" t="s">
        <v>203</v>
      </c>
      <c r="BE1768" s="232">
        <f>IF(N1768="základní",J1768,0)</f>
        <v>0</v>
      </c>
      <c r="BF1768" s="232">
        <f>IF(N1768="snížená",J1768,0)</f>
        <v>0</v>
      </c>
      <c r="BG1768" s="232">
        <f>IF(N1768="zákl. přenesená",J1768,0)</f>
        <v>0</v>
      </c>
      <c r="BH1768" s="232">
        <f>IF(N1768="sníž. přenesená",J1768,0)</f>
        <v>0</v>
      </c>
      <c r="BI1768" s="232">
        <f>IF(N1768="nulová",J1768,0)</f>
        <v>0</v>
      </c>
      <c r="BJ1768" s="18" t="s">
        <v>88</v>
      </c>
      <c r="BK1768" s="232">
        <f>ROUND(I1768*H1768,2)</f>
        <v>0</v>
      </c>
      <c r="BL1768" s="18" t="s">
        <v>279</v>
      </c>
      <c r="BM1768" s="231" t="s">
        <v>2196</v>
      </c>
    </row>
    <row r="1769" s="2" customFormat="1" ht="21.75" customHeight="1">
      <c r="A1769" s="39"/>
      <c r="B1769" s="40"/>
      <c r="C1769" s="220" t="s">
        <v>2197</v>
      </c>
      <c r="D1769" s="220" t="s">
        <v>204</v>
      </c>
      <c r="E1769" s="221" t="s">
        <v>2198</v>
      </c>
      <c r="F1769" s="222" t="s">
        <v>2199</v>
      </c>
      <c r="G1769" s="223" t="s">
        <v>647</v>
      </c>
      <c r="H1769" s="224">
        <v>5</v>
      </c>
      <c r="I1769" s="225"/>
      <c r="J1769" s="226">
        <f>ROUND(I1769*H1769,2)</f>
        <v>0</v>
      </c>
      <c r="K1769" s="222" t="s">
        <v>352</v>
      </c>
      <c r="L1769" s="45"/>
      <c r="M1769" s="227" t="s">
        <v>1</v>
      </c>
      <c r="N1769" s="228" t="s">
        <v>46</v>
      </c>
      <c r="O1769" s="92"/>
      <c r="P1769" s="229">
        <f>O1769*H1769</f>
        <v>0</v>
      </c>
      <c r="Q1769" s="229">
        <v>0.00031</v>
      </c>
      <c r="R1769" s="229">
        <f>Q1769*H1769</f>
        <v>0.00155</v>
      </c>
      <c r="S1769" s="229">
        <v>0</v>
      </c>
      <c r="T1769" s="230">
        <f>S1769*H1769</f>
        <v>0</v>
      </c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R1769" s="231" t="s">
        <v>279</v>
      </c>
      <c r="AT1769" s="231" t="s">
        <v>204</v>
      </c>
      <c r="AU1769" s="231" t="s">
        <v>90</v>
      </c>
      <c r="AY1769" s="18" t="s">
        <v>203</v>
      </c>
      <c r="BE1769" s="232">
        <f>IF(N1769="základní",J1769,0)</f>
        <v>0</v>
      </c>
      <c r="BF1769" s="232">
        <f>IF(N1769="snížená",J1769,0)</f>
        <v>0</v>
      </c>
      <c r="BG1769" s="232">
        <f>IF(N1769="zákl. přenesená",J1769,0)</f>
        <v>0</v>
      </c>
      <c r="BH1769" s="232">
        <f>IF(N1769="sníž. přenesená",J1769,0)</f>
        <v>0</v>
      </c>
      <c r="BI1769" s="232">
        <f>IF(N1769="nulová",J1769,0)</f>
        <v>0</v>
      </c>
      <c r="BJ1769" s="18" t="s">
        <v>88</v>
      </c>
      <c r="BK1769" s="232">
        <f>ROUND(I1769*H1769,2)</f>
        <v>0</v>
      </c>
      <c r="BL1769" s="18" t="s">
        <v>279</v>
      </c>
      <c r="BM1769" s="231" t="s">
        <v>2200</v>
      </c>
    </row>
    <row r="1770" s="2" customFormat="1">
      <c r="A1770" s="39"/>
      <c r="B1770" s="40"/>
      <c r="C1770" s="41"/>
      <c r="D1770" s="233" t="s">
        <v>209</v>
      </c>
      <c r="E1770" s="41"/>
      <c r="F1770" s="234" t="s">
        <v>2201</v>
      </c>
      <c r="G1770" s="41"/>
      <c r="H1770" s="41"/>
      <c r="I1770" s="235"/>
      <c r="J1770" s="41"/>
      <c r="K1770" s="41"/>
      <c r="L1770" s="45"/>
      <c r="M1770" s="236"/>
      <c r="N1770" s="237"/>
      <c r="O1770" s="92"/>
      <c r="P1770" s="92"/>
      <c r="Q1770" s="92"/>
      <c r="R1770" s="92"/>
      <c r="S1770" s="92"/>
      <c r="T1770" s="93"/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T1770" s="18" t="s">
        <v>209</v>
      </c>
      <c r="AU1770" s="18" t="s">
        <v>90</v>
      </c>
    </row>
    <row r="1771" s="2" customFormat="1">
      <c r="A1771" s="39"/>
      <c r="B1771" s="40"/>
      <c r="C1771" s="41"/>
      <c r="D1771" s="251" t="s">
        <v>355</v>
      </c>
      <c r="E1771" s="41"/>
      <c r="F1771" s="252" t="s">
        <v>2202</v>
      </c>
      <c r="G1771" s="41"/>
      <c r="H1771" s="41"/>
      <c r="I1771" s="235"/>
      <c r="J1771" s="41"/>
      <c r="K1771" s="41"/>
      <c r="L1771" s="45"/>
      <c r="M1771" s="236"/>
      <c r="N1771" s="237"/>
      <c r="O1771" s="92"/>
      <c r="P1771" s="92"/>
      <c r="Q1771" s="92"/>
      <c r="R1771" s="92"/>
      <c r="S1771" s="92"/>
      <c r="T1771" s="93"/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T1771" s="18" t="s">
        <v>355</v>
      </c>
      <c r="AU1771" s="18" t="s">
        <v>90</v>
      </c>
    </row>
    <row r="1772" s="2" customFormat="1" ht="24.15" customHeight="1">
      <c r="A1772" s="39"/>
      <c r="B1772" s="40"/>
      <c r="C1772" s="220" t="s">
        <v>2203</v>
      </c>
      <c r="D1772" s="220" t="s">
        <v>204</v>
      </c>
      <c r="E1772" s="221" t="s">
        <v>2204</v>
      </c>
      <c r="F1772" s="222" t="s">
        <v>2205</v>
      </c>
      <c r="G1772" s="223" t="s">
        <v>493</v>
      </c>
      <c r="H1772" s="224">
        <v>0.0070000000000000001</v>
      </c>
      <c r="I1772" s="225"/>
      <c r="J1772" s="226">
        <f>ROUND(I1772*H1772,2)</f>
        <v>0</v>
      </c>
      <c r="K1772" s="222" t="s">
        <v>352</v>
      </c>
      <c r="L1772" s="45"/>
      <c r="M1772" s="227" t="s">
        <v>1</v>
      </c>
      <c r="N1772" s="228" t="s">
        <v>46</v>
      </c>
      <c r="O1772" s="92"/>
      <c r="P1772" s="229">
        <f>O1772*H1772</f>
        <v>0</v>
      </c>
      <c r="Q1772" s="229">
        <v>0</v>
      </c>
      <c r="R1772" s="229">
        <f>Q1772*H1772</f>
        <v>0</v>
      </c>
      <c r="S1772" s="229">
        <v>0</v>
      </c>
      <c r="T1772" s="230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31" t="s">
        <v>279</v>
      </c>
      <c r="AT1772" s="231" t="s">
        <v>204</v>
      </c>
      <c r="AU1772" s="231" t="s">
        <v>90</v>
      </c>
      <c r="AY1772" s="18" t="s">
        <v>203</v>
      </c>
      <c r="BE1772" s="232">
        <f>IF(N1772="základní",J1772,0)</f>
        <v>0</v>
      </c>
      <c r="BF1772" s="232">
        <f>IF(N1772="snížená",J1772,0)</f>
        <v>0</v>
      </c>
      <c r="BG1772" s="232">
        <f>IF(N1772="zákl. přenesená",J1772,0)</f>
        <v>0</v>
      </c>
      <c r="BH1772" s="232">
        <f>IF(N1772="sníž. přenesená",J1772,0)</f>
        <v>0</v>
      </c>
      <c r="BI1772" s="232">
        <f>IF(N1772="nulová",J1772,0)</f>
        <v>0</v>
      </c>
      <c r="BJ1772" s="18" t="s">
        <v>88</v>
      </c>
      <c r="BK1772" s="232">
        <f>ROUND(I1772*H1772,2)</f>
        <v>0</v>
      </c>
      <c r="BL1772" s="18" t="s">
        <v>279</v>
      </c>
      <c r="BM1772" s="231" t="s">
        <v>2206</v>
      </c>
    </row>
    <row r="1773" s="2" customFormat="1">
      <c r="A1773" s="39"/>
      <c r="B1773" s="40"/>
      <c r="C1773" s="41"/>
      <c r="D1773" s="233" t="s">
        <v>209</v>
      </c>
      <c r="E1773" s="41"/>
      <c r="F1773" s="234" t="s">
        <v>2207</v>
      </c>
      <c r="G1773" s="41"/>
      <c r="H1773" s="41"/>
      <c r="I1773" s="235"/>
      <c r="J1773" s="41"/>
      <c r="K1773" s="41"/>
      <c r="L1773" s="45"/>
      <c r="M1773" s="236"/>
      <c r="N1773" s="237"/>
      <c r="O1773" s="92"/>
      <c r="P1773" s="92"/>
      <c r="Q1773" s="92"/>
      <c r="R1773" s="92"/>
      <c r="S1773" s="92"/>
      <c r="T1773" s="93"/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T1773" s="18" t="s">
        <v>209</v>
      </c>
      <c r="AU1773" s="18" t="s">
        <v>90</v>
      </c>
    </row>
    <row r="1774" s="2" customFormat="1">
      <c r="A1774" s="39"/>
      <c r="B1774" s="40"/>
      <c r="C1774" s="41"/>
      <c r="D1774" s="251" t="s">
        <v>355</v>
      </c>
      <c r="E1774" s="41"/>
      <c r="F1774" s="252" t="s">
        <v>2208</v>
      </c>
      <c r="G1774" s="41"/>
      <c r="H1774" s="41"/>
      <c r="I1774" s="235"/>
      <c r="J1774" s="41"/>
      <c r="K1774" s="41"/>
      <c r="L1774" s="45"/>
      <c r="M1774" s="236"/>
      <c r="N1774" s="237"/>
      <c r="O1774" s="92"/>
      <c r="P1774" s="92"/>
      <c r="Q1774" s="92"/>
      <c r="R1774" s="92"/>
      <c r="S1774" s="92"/>
      <c r="T1774" s="93"/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T1774" s="18" t="s">
        <v>355</v>
      </c>
      <c r="AU1774" s="18" t="s">
        <v>90</v>
      </c>
    </row>
    <row r="1775" s="11" customFormat="1" ht="22.8" customHeight="1">
      <c r="A1775" s="11"/>
      <c r="B1775" s="206"/>
      <c r="C1775" s="207"/>
      <c r="D1775" s="208" t="s">
        <v>80</v>
      </c>
      <c r="E1775" s="249" t="s">
        <v>2209</v>
      </c>
      <c r="F1775" s="249" t="s">
        <v>2210</v>
      </c>
      <c r="G1775" s="207"/>
      <c r="H1775" s="207"/>
      <c r="I1775" s="210"/>
      <c r="J1775" s="250">
        <f>BK1775</f>
        <v>0</v>
      </c>
      <c r="K1775" s="207"/>
      <c r="L1775" s="212"/>
      <c r="M1775" s="213"/>
      <c r="N1775" s="214"/>
      <c r="O1775" s="214"/>
      <c r="P1775" s="215">
        <f>SUM(P1776:P1787)</f>
        <v>0</v>
      </c>
      <c r="Q1775" s="214"/>
      <c r="R1775" s="215">
        <f>SUM(R1776:R1787)</f>
        <v>0.56640790000000008</v>
      </c>
      <c r="S1775" s="214"/>
      <c r="T1775" s="216">
        <f>SUM(T1776:T1787)</f>
        <v>0</v>
      </c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R1775" s="217" t="s">
        <v>90</v>
      </c>
      <c r="AT1775" s="218" t="s">
        <v>80</v>
      </c>
      <c r="AU1775" s="218" t="s">
        <v>88</v>
      </c>
      <c r="AY1775" s="217" t="s">
        <v>203</v>
      </c>
      <c r="BK1775" s="219">
        <f>SUM(BK1776:BK1787)</f>
        <v>0</v>
      </c>
    </row>
    <row r="1776" s="2" customFormat="1" ht="24.15" customHeight="1">
      <c r="A1776" s="39"/>
      <c r="B1776" s="40"/>
      <c r="C1776" s="220" t="s">
        <v>2211</v>
      </c>
      <c r="D1776" s="220" t="s">
        <v>204</v>
      </c>
      <c r="E1776" s="221" t="s">
        <v>2212</v>
      </c>
      <c r="F1776" s="222" t="s">
        <v>2213</v>
      </c>
      <c r="G1776" s="223" t="s">
        <v>290</v>
      </c>
      <c r="H1776" s="224">
        <v>39.200000000000003</v>
      </c>
      <c r="I1776" s="225"/>
      <c r="J1776" s="226">
        <f>ROUND(I1776*H1776,2)</f>
        <v>0</v>
      </c>
      <c r="K1776" s="222" t="s">
        <v>1</v>
      </c>
      <c r="L1776" s="45"/>
      <c r="M1776" s="227" t="s">
        <v>1</v>
      </c>
      <c r="N1776" s="228" t="s">
        <v>46</v>
      </c>
      <c r="O1776" s="92"/>
      <c r="P1776" s="229">
        <f>O1776*H1776</f>
        <v>0</v>
      </c>
      <c r="Q1776" s="229">
        <v>0.01396</v>
      </c>
      <c r="R1776" s="229">
        <f>Q1776*H1776</f>
        <v>0.54723200000000005</v>
      </c>
      <c r="S1776" s="229">
        <v>0</v>
      </c>
      <c r="T1776" s="230">
        <f>S1776*H1776</f>
        <v>0</v>
      </c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R1776" s="231" t="s">
        <v>279</v>
      </c>
      <c r="AT1776" s="231" t="s">
        <v>204</v>
      </c>
      <c r="AU1776" s="231" t="s">
        <v>90</v>
      </c>
      <c r="AY1776" s="18" t="s">
        <v>203</v>
      </c>
      <c r="BE1776" s="232">
        <f>IF(N1776="základní",J1776,0)</f>
        <v>0</v>
      </c>
      <c r="BF1776" s="232">
        <f>IF(N1776="snížená",J1776,0)</f>
        <v>0</v>
      </c>
      <c r="BG1776" s="232">
        <f>IF(N1776="zákl. přenesená",J1776,0)</f>
        <v>0</v>
      </c>
      <c r="BH1776" s="232">
        <f>IF(N1776="sníž. přenesená",J1776,0)</f>
        <v>0</v>
      </c>
      <c r="BI1776" s="232">
        <f>IF(N1776="nulová",J1776,0)</f>
        <v>0</v>
      </c>
      <c r="BJ1776" s="18" t="s">
        <v>88</v>
      </c>
      <c r="BK1776" s="232">
        <f>ROUND(I1776*H1776,2)</f>
        <v>0</v>
      </c>
      <c r="BL1776" s="18" t="s">
        <v>279</v>
      </c>
      <c r="BM1776" s="231" t="s">
        <v>2214</v>
      </c>
    </row>
    <row r="1777" s="13" customFormat="1">
      <c r="A1777" s="13"/>
      <c r="B1777" s="253"/>
      <c r="C1777" s="254"/>
      <c r="D1777" s="233" t="s">
        <v>357</v>
      </c>
      <c r="E1777" s="255" t="s">
        <v>1</v>
      </c>
      <c r="F1777" s="256" t="s">
        <v>1392</v>
      </c>
      <c r="G1777" s="254"/>
      <c r="H1777" s="255" t="s">
        <v>1</v>
      </c>
      <c r="I1777" s="257"/>
      <c r="J1777" s="254"/>
      <c r="K1777" s="254"/>
      <c r="L1777" s="258"/>
      <c r="M1777" s="259"/>
      <c r="N1777" s="260"/>
      <c r="O1777" s="260"/>
      <c r="P1777" s="260"/>
      <c r="Q1777" s="260"/>
      <c r="R1777" s="260"/>
      <c r="S1777" s="260"/>
      <c r="T1777" s="261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62" t="s">
        <v>357</v>
      </c>
      <c r="AU1777" s="262" t="s">
        <v>90</v>
      </c>
      <c r="AV1777" s="13" t="s">
        <v>88</v>
      </c>
      <c r="AW1777" s="13" t="s">
        <v>36</v>
      </c>
      <c r="AX1777" s="13" t="s">
        <v>81</v>
      </c>
      <c r="AY1777" s="262" t="s">
        <v>203</v>
      </c>
    </row>
    <row r="1778" s="14" customFormat="1">
      <c r="A1778" s="14"/>
      <c r="B1778" s="263"/>
      <c r="C1778" s="264"/>
      <c r="D1778" s="233" t="s">
        <v>357</v>
      </c>
      <c r="E1778" s="265" t="s">
        <v>1</v>
      </c>
      <c r="F1778" s="266" t="s">
        <v>2215</v>
      </c>
      <c r="G1778" s="264"/>
      <c r="H1778" s="267">
        <v>39.200000000000003</v>
      </c>
      <c r="I1778" s="268"/>
      <c r="J1778" s="264"/>
      <c r="K1778" s="264"/>
      <c r="L1778" s="269"/>
      <c r="M1778" s="270"/>
      <c r="N1778" s="271"/>
      <c r="O1778" s="271"/>
      <c r="P1778" s="271"/>
      <c r="Q1778" s="271"/>
      <c r="R1778" s="271"/>
      <c r="S1778" s="271"/>
      <c r="T1778" s="272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73" t="s">
        <v>357</v>
      </c>
      <c r="AU1778" s="273" t="s">
        <v>90</v>
      </c>
      <c r="AV1778" s="14" t="s">
        <v>90</v>
      </c>
      <c r="AW1778" s="14" t="s">
        <v>36</v>
      </c>
      <c r="AX1778" s="14" t="s">
        <v>81</v>
      </c>
      <c r="AY1778" s="273" t="s">
        <v>203</v>
      </c>
    </row>
    <row r="1779" s="16" customFormat="1">
      <c r="A1779" s="16"/>
      <c r="B1779" s="285"/>
      <c r="C1779" s="286"/>
      <c r="D1779" s="233" t="s">
        <v>357</v>
      </c>
      <c r="E1779" s="287" t="s">
        <v>1</v>
      </c>
      <c r="F1779" s="288" t="s">
        <v>366</v>
      </c>
      <c r="G1779" s="286"/>
      <c r="H1779" s="289">
        <v>39.200000000000003</v>
      </c>
      <c r="I1779" s="290"/>
      <c r="J1779" s="286"/>
      <c r="K1779" s="286"/>
      <c r="L1779" s="291"/>
      <c r="M1779" s="292"/>
      <c r="N1779" s="293"/>
      <c r="O1779" s="293"/>
      <c r="P1779" s="293"/>
      <c r="Q1779" s="293"/>
      <c r="R1779" s="293"/>
      <c r="S1779" s="293"/>
      <c r="T1779" s="294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T1779" s="295" t="s">
        <v>357</v>
      </c>
      <c r="AU1779" s="295" t="s">
        <v>90</v>
      </c>
      <c r="AV1779" s="16" t="s">
        <v>202</v>
      </c>
      <c r="AW1779" s="16" t="s">
        <v>36</v>
      </c>
      <c r="AX1779" s="16" t="s">
        <v>88</v>
      </c>
      <c r="AY1779" s="295" t="s">
        <v>203</v>
      </c>
    </row>
    <row r="1780" s="2" customFormat="1" ht="24.15" customHeight="1">
      <c r="A1780" s="39"/>
      <c r="B1780" s="40"/>
      <c r="C1780" s="220" t="s">
        <v>2216</v>
      </c>
      <c r="D1780" s="220" t="s">
        <v>204</v>
      </c>
      <c r="E1780" s="221" t="s">
        <v>2217</v>
      </c>
      <c r="F1780" s="222" t="s">
        <v>2218</v>
      </c>
      <c r="G1780" s="223" t="s">
        <v>351</v>
      </c>
      <c r="H1780" s="224">
        <v>0.82299999999999995</v>
      </c>
      <c r="I1780" s="225"/>
      <c r="J1780" s="226">
        <f>ROUND(I1780*H1780,2)</f>
        <v>0</v>
      </c>
      <c r="K1780" s="222" t="s">
        <v>352</v>
      </c>
      <c r="L1780" s="45"/>
      <c r="M1780" s="227" t="s">
        <v>1</v>
      </c>
      <c r="N1780" s="228" t="s">
        <v>46</v>
      </c>
      <c r="O1780" s="92"/>
      <c r="P1780" s="229">
        <f>O1780*H1780</f>
        <v>0</v>
      </c>
      <c r="Q1780" s="229">
        <v>0.023300000000000001</v>
      </c>
      <c r="R1780" s="229">
        <f>Q1780*H1780</f>
        <v>0.019175899999999999</v>
      </c>
      <c r="S1780" s="229">
        <v>0</v>
      </c>
      <c r="T1780" s="230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31" t="s">
        <v>279</v>
      </c>
      <c r="AT1780" s="231" t="s">
        <v>204</v>
      </c>
      <c r="AU1780" s="231" t="s">
        <v>90</v>
      </c>
      <c r="AY1780" s="18" t="s">
        <v>203</v>
      </c>
      <c r="BE1780" s="232">
        <f>IF(N1780="základní",J1780,0)</f>
        <v>0</v>
      </c>
      <c r="BF1780" s="232">
        <f>IF(N1780="snížená",J1780,0)</f>
        <v>0</v>
      </c>
      <c r="BG1780" s="232">
        <f>IF(N1780="zákl. přenesená",J1780,0)</f>
        <v>0</v>
      </c>
      <c r="BH1780" s="232">
        <f>IF(N1780="sníž. přenesená",J1780,0)</f>
        <v>0</v>
      </c>
      <c r="BI1780" s="232">
        <f>IF(N1780="nulová",J1780,0)</f>
        <v>0</v>
      </c>
      <c r="BJ1780" s="18" t="s">
        <v>88</v>
      </c>
      <c r="BK1780" s="232">
        <f>ROUND(I1780*H1780,2)</f>
        <v>0</v>
      </c>
      <c r="BL1780" s="18" t="s">
        <v>279</v>
      </c>
      <c r="BM1780" s="231" t="s">
        <v>2219</v>
      </c>
    </row>
    <row r="1781" s="2" customFormat="1">
      <c r="A1781" s="39"/>
      <c r="B1781" s="40"/>
      <c r="C1781" s="41"/>
      <c r="D1781" s="233" t="s">
        <v>209</v>
      </c>
      <c r="E1781" s="41"/>
      <c r="F1781" s="234" t="s">
        <v>2220</v>
      </c>
      <c r="G1781" s="41"/>
      <c r="H1781" s="41"/>
      <c r="I1781" s="235"/>
      <c r="J1781" s="41"/>
      <c r="K1781" s="41"/>
      <c r="L1781" s="45"/>
      <c r="M1781" s="236"/>
      <c r="N1781" s="237"/>
      <c r="O1781" s="92"/>
      <c r="P1781" s="92"/>
      <c r="Q1781" s="92"/>
      <c r="R1781" s="92"/>
      <c r="S1781" s="92"/>
      <c r="T1781" s="93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T1781" s="18" t="s">
        <v>209</v>
      </c>
      <c r="AU1781" s="18" t="s">
        <v>90</v>
      </c>
    </row>
    <row r="1782" s="2" customFormat="1">
      <c r="A1782" s="39"/>
      <c r="B1782" s="40"/>
      <c r="C1782" s="41"/>
      <c r="D1782" s="251" t="s">
        <v>355</v>
      </c>
      <c r="E1782" s="41"/>
      <c r="F1782" s="252" t="s">
        <v>2221</v>
      </c>
      <c r="G1782" s="41"/>
      <c r="H1782" s="41"/>
      <c r="I1782" s="235"/>
      <c r="J1782" s="41"/>
      <c r="K1782" s="41"/>
      <c r="L1782" s="45"/>
      <c r="M1782" s="236"/>
      <c r="N1782" s="237"/>
      <c r="O1782" s="92"/>
      <c r="P1782" s="92"/>
      <c r="Q1782" s="92"/>
      <c r="R1782" s="92"/>
      <c r="S1782" s="92"/>
      <c r="T1782" s="93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T1782" s="18" t="s">
        <v>355</v>
      </c>
      <c r="AU1782" s="18" t="s">
        <v>90</v>
      </c>
    </row>
    <row r="1783" s="14" customFormat="1">
      <c r="A1783" s="14"/>
      <c r="B1783" s="263"/>
      <c r="C1783" s="264"/>
      <c r="D1783" s="233" t="s">
        <v>357</v>
      </c>
      <c r="E1783" s="265" t="s">
        <v>1</v>
      </c>
      <c r="F1783" s="266" t="s">
        <v>2222</v>
      </c>
      <c r="G1783" s="264"/>
      <c r="H1783" s="267">
        <v>0.82299999999999995</v>
      </c>
      <c r="I1783" s="268"/>
      <c r="J1783" s="264"/>
      <c r="K1783" s="264"/>
      <c r="L1783" s="269"/>
      <c r="M1783" s="270"/>
      <c r="N1783" s="271"/>
      <c r="O1783" s="271"/>
      <c r="P1783" s="271"/>
      <c r="Q1783" s="271"/>
      <c r="R1783" s="271"/>
      <c r="S1783" s="271"/>
      <c r="T1783" s="272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73" t="s">
        <v>357</v>
      </c>
      <c r="AU1783" s="273" t="s">
        <v>90</v>
      </c>
      <c r="AV1783" s="14" t="s">
        <v>90</v>
      </c>
      <c r="AW1783" s="14" t="s">
        <v>36</v>
      </c>
      <c r="AX1783" s="14" t="s">
        <v>81</v>
      </c>
      <c r="AY1783" s="273" t="s">
        <v>203</v>
      </c>
    </row>
    <row r="1784" s="16" customFormat="1">
      <c r="A1784" s="16"/>
      <c r="B1784" s="285"/>
      <c r="C1784" s="286"/>
      <c r="D1784" s="233" t="s">
        <v>357</v>
      </c>
      <c r="E1784" s="287" t="s">
        <v>1</v>
      </c>
      <c r="F1784" s="288" t="s">
        <v>366</v>
      </c>
      <c r="G1784" s="286"/>
      <c r="H1784" s="289">
        <v>0.82299999999999995</v>
      </c>
      <c r="I1784" s="290"/>
      <c r="J1784" s="286"/>
      <c r="K1784" s="286"/>
      <c r="L1784" s="291"/>
      <c r="M1784" s="292"/>
      <c r="N1784" s="293"/>
      <c r="O1784" s="293"/>
      <c r="P1784" s="293"/>
      <c r="Q1784" s="293"/>
      <c r="R1784" s="293"/>
      <c r="S1784" s="293"/>
      <c r="T1784" s="294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T1784" s="295" t="s">
        <v>357</v>
      </c>
      <c r="AU1784" s="295" t="s">
        <v>90</v>
      </c>
      <c r="AV1784" s="16" t="s">
        <v>202</v>
      </c>
      <c r="AW1784" s="16" t="s">
        <v>36</v>
      </c>
      <c r="AX1784" s="16" t="s">
        <v>88</v>
      </c>
      <c r="AY1784" s="295" t="s">
        <v>203</v>
      </c>
    </row>
    <row r="1785" s="2" customFormat="1" ht="24.15" customHeight="1">
      <c r="A1785" s="39"/>
      <c r="B1785" s="40"/>
      <c r="C1785" s="220" t="s">
        <v>2223</v>
      </c>
      <c r="D1785" s="220" t="s">
        <v>204</v>
      </c>
      <c r="E1785" s="221" t="s">
        <v>2224</v>
      </c>
      <c r="F1785" s="222" t="s">
        <v>2225</v>
      </c>
      <c r="G1785" s="223" t="s">
        <v>493</v>
      </c>
      <c r="H1785" s="224">
        <v>0.56599999999999995</v>
      </c>
      <c r="I1785" s="225"/>
      <c r="J1785" s="226">
        <f>ROUND(I1785*H1785,2)</f>
        <v>0</v>
      </c>
      <c r="K1785" s="222" t="s">
        <v>352</v>
      </c>
      <c r="L1785" s="45"/>
      <c r="M1785" s="227" t="s">
        <v>1</v>
      </c>
      <c r="N1785" s="228" t="s">
        <v>46</v>
      </c>
      <c r="O1785" s="92"/>
      <c r="P1785" s="229">
        <f>O1785*H1785</f>
        <v>0</v>
      </c>
      <c r="Q1785" s="229">
        <v>0</v>
      </c>
      <c r="R1785" s="229">
        <f>Q1785*H1785</f>
        <v>0</v>
      </c>
      <c r="S1785" s="229">
        <v>0</v>
      </c>
      <c r="T1785" s="230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231" t="s">
        <v>279</v>
      </c>
      <c r="AT1785" s="231" t="s">
        <v>204</v>
      </c>
      <c r="AU1785" s="231" t="s">
        <v>90</v>
      </c>
      <c r="AY1785" s="18" t="s">
        <v>203</v>
      </c>
      <c r="BE1785" s="232">
        <f>IF(N1785="základní",J1785,0)</f>
        <v>0</v>
      </c>
      <c r="BF1785" s="232">
        <f>IF(N1785="snížená",J1785,0)</f>
        <v>0</v>
      </c>
      <c r="BG1785" s="232">
        <f>IF(N1785="zákl. přenesená",J1785,0)</f>
        <v>0</v>
      </c>
      <c r="BH1785" s="232">
        <f>IF(N1785="sníž. přenesená",J1785,0)</f>
        <v>0</v>
      </c>
      <c r="BI1785" s="232">
        <f>IF(N1785="nulová",J1785,0)</f>
        <v>0</v>
      </c>
      <c r="BJ1785" s="18" t="s">
        <v>88</v>
      </c>
      <c r="BK1785" s="232">
        <f>ROUND(I1785*H1785,2)</f>
        <v>0</v>
      </c>
      <c r="BL1785" s="18" t="s">
        <v>279</v>
      </c>
      <c r="BM1785" s="231" t="s">
        <v>2226</v>
      </c>
    </row>
    <row r="1786" s="2" customFormat="1">
      <c r="A1786" s="39"/>
      <c r="B1786" s="40"/>
      <c r="C1786" s="41"/>
      <c r="D1786" s="233" t="s">
        <v>209</v>
      </c>
      <c r="E1786" s="41"/>
      <c r="F1786" s="234" t="s">
        <v>2227</v>
      </c>
      <c r="G1786" s="41"/>
      <c r="H1786" s="41"/>
      <c r="I1786" s="235"/>
      <c r="J1786" s="41"/>
      <c r="K1786" s="41"/>
      <c r="L1786" s="45"/>
      <c r="M1786" s="236"/>
      <c r="N1786" s="237"/>
      <c r="O1786" s="92"/>
      <c r="P1786" s="92"/>
      <c r="Q1786" s="92"/>
      <c r="R1786" s="92"/>
      <c r="S1786" s="92"/>
      <c r="T1786" s="93"/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T1786" s="18" t="s">
        <v>209</v>
      </c>
      <c r="AU1786" s="18" t="s">
        <v>90</v>
      </c>
    </row>
    <row r="1787" s="2" customFormat="1">
      <c r="A1787" s="39"/>
      <c r="B1787" s="40"/>
      <c r="C1787" s="41"/>
      <c r="D1787" s="251" t="s">
        <v>355</v>
      </c>
      <c r="E1787" s="41"/>
      <c r="F1787" s="252" t="s">
        <v>2228</v>
      </c>
      <c r="G1787" s="41"/>
      <c r="H1787" s="41"/>
      <c r="I1787" s="235"/>
      <c r="J1787" s="41"/>
      <c r="K1787" s="41"/>
      <c r="L1787" s="45"/>
      <c r="M1787" s="236"/>
      <c r="N1787" s="237"/>
      <c r="O1787" s="92"/>
      <c r="P1787" s="92"/>
      <c r="Q1787" s="92"/>
      <c r="R1787" s="92"/>
      <c r="S1787" s="92"/>
      <c r="T1787" s="93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T1787" s="18" t="s">
        <v>355</v>
      </c>
      <c r="AU1787" s="18" t="s">
        <v>90</v>
      </c>
    </row>
    <row r="1788" s="11" customFormat="1" ht="22.8" customHeight="1">
      <c r="A1788" s="11"/>
      <c r="B1788" s="206"/>
      <c r="C1788" s="207"/>
      <c r="D1788" s="208" t="s">
        <v>80</v>
      </c>
      <c r="E1788" s="249" t="s">
        <v>2229</v>
      </c>
      <c r="F1788" s="249" t="s">
        <v>2230</v>
      </c>
      <c r="G1788" s="207"/>
      <c r="H1788" s="207"/>
      <c r="I1788" s="210"/>
      <c r="J1788" s="250">
        <f>BK1788</f>
        <v>0</v>
      </c>
      <c r="K1788" s="207"/>
      <c r="L1788" s="212"/>
      <c r="M1788" s="213"/>
      <c r="N1788" s="214"/>
      <c r="O1788" s="214"/>
      <c r="P1788" s="215">
        <f>SUM(P1789:P1846)</f>
        <v>0</v>
      </c>
      <c r="Q1788" s="214"/>
      <c r="R1788" s="215">
        <f>SUM(R1789:R1846)</f>
        <v>2.5089836000000001</v>
      </c>
      <c r="S1788" s="214"/>
      <c r="T1788" s="216">
        <f>SUM(T1789:T1846)</f>
        <v>0</v>
      </c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R1788" s="217" t="s">
        <v>90</v>
      </c>
      <c r="AT1788" s="218" t="s">
        <v>80</v>
      </c>
      <c r="AU1788" s="218" t="s">
        <v>88</v>
      </c>
      <c r="AY1788" s="217" t="s">
        <v>203</v>
      </c>
      <c r="BK1788" s="219">
        <f>SUM(BK1789:BK1846)</f>
        <v>0</v>
      </c>
    </row>
    <row r="1789" s="2" customFormat="1" ht="24.15" customHeight="1">
      <c r="A1789" s="39"/>
      <c r="B1789" s="40"/>
      <c r="C1789" s="220" t="s">
        <v>2231</v>
      </c>
      <c r="D1789" s="220" t="s">
        <v>204</v>
      </c>
      <c r="E1789" s="221" t="s">
        <v>2232</v>
      </c>
      <c r="F1789" s="222" t="s">
        <v>2233</v>
      </c>
      <c r="G1789" s="223" t="s">
        <v>290</v>
      </c>
      <c r="H1789" s="224">
        <v>126.54000000000001</v>
      </c>
      <c r="I1789" s="225"/>
      <c r="J1789" s="226">
        <f>ROUND(I1789*H1789,2)</f>
        <v>0</v>
      </c>
      <c r="K1789" s="222" t="s">
        <v>352</v>
      </c>
      <c r="L1789" s="45"/>
      <c r="M1789" s="227" t="s">
        <v>1</v>
      </c>
      <c r="N1789" s="228" t="s">
        <v>46</v>
      </c>
      <c r="O1789" s="92"/>
      <c r="P1789" s="229">
        <f>O1789*H1789</f>
        <v>0</v>
      </c>
      <c r="Q1789" s="229">
        <v>0.012590000000000001</v>
      </c>
      <c r="R1789" s="229">
        <f>Q1789*H1789</f>
        <v>1.5931386000000001</v>
      </c>
      <c r="S1789" s="229">
        <v>0</v>
      </c>
      <c r="T1789" s="230">
        <f>S1789*H1789</f>
        <v>0</v>
      </c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R1789" s="231" t="s">
        <v>279</v>
      </c>
      <c r="AT1789" s="231" t="s">
        <v>204</v>
      </c>
      <c r="AU1789" s="231" t="s">
        <v>90</v>
      </c>
      <c r="AY1789" s="18" t="s">
        <v>203</v>
      </c>
      <c r="BE1789" s="232">
        <f>IF(N1789="základní",J1789,0)</f>
        <v>0</v>
      </c>
      <c r="BF1789" s="232">
        <f>IF(N1789="snížená",J1789,0)</f>
        <v>0</v>
      </c>
      <c r="BG1789" s="232">
        <f>IF(N1789="zákl. přenesená",J1789,0)</f>
        <v>0</v>
      </c>
      <c r="BH1789" s="232">
        <f>IF(N1789="sníž. přenesená",J1789,0)</f>
        <v>0</v>
      </c>
      <c r="BI1789" s="232">
        <f>IF(N1789="nulová",J1789,0)</f>
        <v>0</v>
      </c>
      <c r="BJ1789" s="18" t="s">
        <v>88</v>
      </c>
      <c r="BK1789" s="232">
        <f>ROUND(I1789*H1789,2)</f>
        <v>0</v>
      </c>
      <c r="BL1789" s="18" t="s">
        <v>279</v>
      </c>
      <c r="BM1789" s="231" t="s">
        <v>2234</v>
      </c>
    </row>
    <row r="1790" s="2" customFormat="1">
      <c r="A1790" s="39"/>
      <c r="B1790" s="40"/>
      <c r="C1790" s="41"/>
      <c r="D1790" s="233" t="s">
        <v>209</v>
      </c>
      <c r="E1790" s="41"/>
      <c r="F1790" s="234" t="s">
        <v>2235</v>
      </c>
      <c r="G1790" s="41"/>
      <c r="H1790" s="41"/>
      <c r="I1790" s="235"/>
      <c r="J1790" s="41"/>
      <c r="K1790" s="41"/>
      <c r="L1790" s="45"/>
      <c r="M1790" s="236"/>
      <c r="N1790" s="237"/>
      <c r="O1790" s="92"/>
      <c r="P1790" s="92"/>
      <c r="Q1790" s="92"/>
      <c r="R1790" s="92"/>
      <c r="S1790" s="92"/>
      <c r="T1790" s="93"/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T1790" s="18" t="s">
        <v>209</v>
      </c>
      <c r="AU1790" s="18" t="s">
        <v>90</v>
      </c>
    </row>
    <row r="1791" s="2" customFormat="1">
      <c r="A1791" s="39"/>
      <c r="B1791" s="40"/>
      <c r="C1791" s="41"/>
      <c r="D1791" s="251" t="s">
        <v>355</v>
      </c>
      <c r="E1791" s="41"/>
      <c r="F1791" s="252" t="s">
        <v>2236</v>
      </c>
      <c r="G1791" s="41"/>
      <c r="H1791" s="41"/>
      <c r="I1791" s="235"/>
      <c r="J1791" s="41"/>
      <c r="K1791" s="41"/>
      <c r="L1791" s="45"/>
      <c r="M1791" s="236"/>
      <c r="N1791" s="237"/>
      <c r="O1791" s="92"/>
      <c r="P1791" s="92"/>
      <c r="Q1791" s="92"/>
      <c r="R1791" s="92"/>
      <c r="S1791" s="92"/>
      <c r="T1791" s="93"/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T1791" s="18" t="s">
        <v>355</v>
      </c>
      <c r="AU1791" s="18" t="s">
        <v>90</v>
      </c>
    </row>
    <row r="1792" s="13" customFormat="1">
      <c r="A1792" s="13"/>
      <c r="B1792" s="253"/>
      <c r="C1792" s="254"/>
      <c r="D1792" s="233" t="s">
        <v>357</v>
      </c>
      <c r="E1792" s="255" t="s">
        <v>1</v>
      </c>
      <c r="F1792" s="256" t="s">
        <v>733</v>
      </c>
      <c r="G1792" s="254"/>
      <c r="H1792" s="255" t="s">
        <v>1</v>
      </c>
      <c r="I1792" s="257"/>
      <c r="J1792" s="254"/>
      <c r="K1792" s="254"/>
      <c r="L1792" s="258"/>
      <c r="M1792" s="259"/>
      <c r="N1792" s="260"/>
      <c r="O1792" s="260"/>
      <c r="P1792" s="260"/>
      <c r="Q1792" s="260"/>
      <c r="R1792" s="260"/>
      <c r="S1792" s="260"/>
      <c r="T1792" s="261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62" t="s">
        <v>357</v>
      </c>
      <c r="AU1792" s="262" t="s">
        <v>90</v>
      </c>
      <c r="AV1792" s="13" t="s">
        <v>88</v>
      </c>
      <c r="AW1792" s="13" t="s">
        <v>36</v>
      </c>
      <c r="AX1792" s="13" t="s">
        <v>81</v>
      </c>
      <c r="AY1792" s="262" t="s">
        <v>203</v>
      </c>
    </row>
    <row r="1793" s="13" customFormat="1">
      <c r="A1793" s="13"/>
      <c r="B1793" s="253"/>
      <c r="C1793" s="254"/>
      <c r="D1793" s="233" t="s">
        <v>357</v>
      </c>
      <c r="E1793" s="255" t="s">
        <v>1</v>
      </c>
      <c r="F1793" s="256" t="s">
        <v>1216</v>
      </c>
      <c r="G1793" s="254"/>
      <c r="H1793" s="255" t="s">
        <v>1</v>
      </c>
      <c r="I1793" s="257"/>
      <c r="J1793" s="254"/>
      <c r="K1793" s="254"/>
      <c r="L1793" s="258"/>
      <c r="M1793" s="259"/>
      <c r="N1793" s="260"/>
      <c r="O1793" s="260"/>
      <c r="P1793" s="260"/>
      <c r="Q1793" s="260"/>
      <c r="R1793" s="260"/>
      <c r="S1793" s="260"/>
      <c r="T1793" s="261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62" t="s">
        <v>357</v>
      </c>
      <c r="AU1793" s="262" t="s">
        <v>90</v>
      </c>
      <c r="AV1793" s="13" t="s">
        <v>88</v>
      </c>
      <c r="AW1793" s="13" t="s">
        <v>36</v>
      </c>
      <c r="AX1793" s="13" t="s">
        <v>81</v>
      </c>
      <c r="AY1793" s="262" t="s">
        <v>203</v>
      </c>
    </row>
    <row r="1794" s="14" customFormat="1">
      <c r="A1794" s="14"/>
      <c r="B1794" s="263"/>
      <c r="C1794" s="264"/>
      <c r="D1794" s="233" t="s">
        <v>357</v>
      </c>
      <c r="E1794" s="265" t="s">
        <v>1</v>
      </c>
      <c r="F1794" s="266" t="s">
        <v>1217</v>
      </c>
      <c r="G1794" s="264"/>
      <c r="H1794" s="267">
        <v>55.049999999999997</v>
      </c>
      <c r="I1794" s="268"/>
      <c r="J1794" s="264"/>
      <c r="K1794" s="264"/>
      <c r="L1794" s="269"/>
      <c r="M1794" s="270"/>
      <c r="N1794" s="271"/>
      <c r="O1794" s="271"/>
      <c r="P1794" s="271"/>
      <c r="Q1794" s="271"/>
      <c r="R1794" s="271"/>
      <c r="S1794" s="271"/>
      <c r="T1794" s="272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73" t="s">
        <v>357</v>
      </c>
      <c r="AU1794" s="273" t="s">
        <v>90</v>
      </c>
      <c r="AV1794" s="14" t="s">
        <v>90</v>
      </c>
      <c r="AW1794" s="14" t="s">
        <v>36</v>
      </c>
      <c r="AX1794" s="14" t="s">
        <v>81</v>
      </c>
      <c r="AY1794" s="273" t="s">
        <v>203</v>
      </c>
    </row>
    <row r="1795" s="13" customFormat="1">
      <c r="A1795" s="13"/>
      <c r="B1795" s="253"/>
      <c r="C1795" s="254"/>
      <c r="D1795" s="233" t="s">
        <v>357</v>
      </c>
      <c r="E1795" s="255" t="s">
        <v>1</v>
      </c>
      <c r="F1795" s="256" t="s">
        <v>1218</v>
      </c>
      <c r="G1795" s="254"/>
      <c r="H1795" s="255" t="s">
        <v>1</v>
      </c>
      <c r="I1795" s="257"/>
      <c r="J1795" s="254"/>
      <c r="K1795" s="254"/>
      <c r="L1795" s="258"/>
      <c r="M1795" s="259"/>
      <c r="N1795" s="260"/>
      <c r="O1795" s="260"/>
      <c r="P1795" s="260"/>
      <c r="Q1795" s="260"/>
      <c r="R1795" s="260"/>
      <c r="S1795" s="260"/>
      <c r="T1795" s="261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62" t="s">
        <v>357</v>
      </c>
      <c r="AU1795" s="262" t="s">
        <v>90</v>
      </c>
      <c r="AV1795" s="13" t="s">
        <v>88</v>
      </c>
      <c r="AW1795" s="13" t="s">
        <v>36</v>
      </c>
      <c r="AX1795" s="13" t="s">
        <v>81</v>
      </c>
      <c r="AY1795" s="262" t="s">
        <v>203</v>
      </c>
    </row>
    <row r="1796" s="14" customFormat="1">
      <c r="A1796" s="14"/>
      <c r="B1796" s="263"/>
      <c r="C1796" s="264"/>
      <c r="D1796" s="233" t="s">
        <v>357</v>
      </c>
      <c r="E1796" s="265" t="s">
        <v>1</v>
      </c>
      <c r="F1796" s="266" t="s">
        <v>1219</v>
      </c>
      <c r="G1796" s="264"/>
      <c r="H1796" s="267">
        <v>71.489999999999995</v>
      </c>
      <c r="I1796" s="268"/>
      <c r="J1796" s="264"/>
      <c r="K1796" s="264"/>
      <c r="L1796" s="269"/>
      <c r="M1796" s="270"/>
      <c r="N1796" s="271"/>
      <c r="O1796" s="271"/>
      <c r="P1796" s="271"/>
      <c r="Q1796" s="271"/>
      <c r="R1796" s="271"/>
      <c r="S1796" s="271"/>
      <c r="T1796" s="27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73" t="s">
        <v>357</v>
      </c>
      <c r="AU1796" s="273" t="s">
        <v>90</v>
      </c>
      <c r="AV1796" s="14" t="s">
        <v>90</v>
      </c>
      <c r="AW1796" s="14" t="s">
        <v>36</v>
      </c>
      <c r="AX1796" s="14" t="s">
        <v>81</v>
      </c>
      <c r="AY1796" s="273" t="s">
        <v>203</v>
      </c>
    </row>
    <row r="1797" s="16" customFormat="1">
      <c r="A1797" s="16"/>
      <c r="B1797" s="285"/>
      <c r="C1797" s="286"/>
      <c r="D1797" s="233" t="s">
        <v>357</v>
      </c>
      <c r="E1797" s="287" t="s">
        <v>1</v>
      </c>
      <c r="F1797" s="288" t="s">
        <v>366</v>
      </c>
      <c r="G1797" s="286"/>
      <c r="H1797" s="289">
        <v>126.54000000000001</v>
      </c>
      <c r="I1797" s="290"/>
      <c r="J1797" s="286"/>
      <c r="K1797" s="286"/>
      <c r="L1797" s="291"/>
      <c r="M1797" s="292"/>
      <c r="N1797" s="293"/>
      <c r="O1797" s="293"/>
      <c r="P1797" s="293"/>
      <c r="Q1797" s="293"/>
      <c r="R1797" s="293"/>
      <c r="S1797" s="293"/>
      <c r="T1797" s="294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T1797" s="295" t="s">
        <v>357</v>
      </c>
      <c r="AU1797" s="295" t="s">
        <v>90</v>
      </c>
      <c r="AV1797" s="16" t="s">
        <v>202</v>
      </c>
      <c r="AW1797" s="16" t="s">
        <v>36</v>
      </c>
      <c r="AX1797" s="16" t="s">
        <v>88</v>
      </c>
      <c r="AY1797" s="295" t="s">
        <v>203</v>
      </c>
    </row>
    <row r="1798" s="2" customFormat="1" ht="24.15" customHeight="1">
      <c r="A1798" s="39"/>
      <c r="B1798" s="40"/>
      <c r="C1798" s="220" t="s">
        <v>2237</v>
      </c>
      <c r="D1798" s="220" t="s">
        <v>204</v>
      </c>
      <c r="E1798" s="221" t="s">
        <v>2238</v>
      </c>
      <c r="F1798" s="222" t="s">
        <v>2239</v>
      </c>
      <c r="G1798" s="223" t="s">
        <v>290</v>
      </c>
      <c r="H1798" s="224">
        <v>55.049999999999997</v>
      </c>
      <c r="I1798" s="225"/>
      <c r="J1798" s="226">
        <f>ROUND(I1798*H1798,2)</f>
        <v>0</v>
      </c>
      <c r="K1798" s="222" t="s">
        <v>352</v>
      </c>
      <c r="L1798" s="45"/>
      <c r="M1798" s="227" t="s">
        <v>1</v>
      </c>
      <c r="N1798" s="228" t="s">
        <v>46</v>
      </c>
      <c r="O1798" s="92"/>
      <c r="P1798" s="229">
        <f>O1798*H1798</f>
        <v>0</v>
      </c>
      <c r="Q1798" s="229">
        <v>0.00010000000000000001</v>
      </c>
      <c r="R1798" s="229">
        <f>Q1798*H1798</f>
        <v>0.0055050000000000003</v>
      </c>
      <c r="S1798" s="229">
        <v>0</v>
      </c>
      <c r="T1798" s="230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31" t="s">
        <v>279</v>
      </c>
      <c r="AT1798" s="231" t="s">
        <v>204</v>
      </c>
      <c r="AU1798" s="231" t="s">
        <v>90</v>
      </c>
      <c r="AY1798" s="18" t="s">
        <v>203</v>
      </c>
      <c r="BE1798" s="232">
        <f>IF(N1798="základní",J1798,0)</f>
        <v>0</v>
      </c>
      <c r="BF1798" s="232">
        <f>IF(N1798="snížená",J1798,0)</f>
        <v>0</v>
      </c>
      <c r="BG1798" s="232">
        <f>IF(N1798="zákl. přenesená",J1798,0)</f>
        <v>0</v>
      </c>
      <c r="BH1798" s="232">
        <f>IF(N1798="sníž. přenesená",J1798,0)</f>
        <v>0</v>
      </c>
      <c r="BI1798" s="232">
        <f>IF(N1798="nulová",J1798,0)</f>
        <v>0</v>
      </c>
      <c r="BJ1798" s="18" t="s">
        <v>88</v>
      </c>
      <c r="BK1798" s="232">
        <f>ROUND(I1798*H1798,2)</f>
        <v>0</v>
      </c>
      <c r="BL1798" s="18" t="s">
        <v>279</v>
      </c>
      <c r="BM1798" s="231" t="s">
        <v>2240</v>
      </c>
    </row>
    <row r="1799" s="2" customFormat="1">
      <c r="A1799" s="39"/>
      <c r="B1799" s="40"/>
      <c r="C1799" s="41"/>
      <c r="D1799" s="233" t="s">
        <v>209</v>
      </c>
      <c r="E1799" s="41"/>
      <c r="F1799" s="234" t="s">
        <v>2241</v>
      </c>
      <c r="G1799" s="41"/>
      <c r="H1799" s="41"/>
      <c r="I1799" s="235"/>
      <c r="J1799" s="41"/>
      <c r="K1799" s="41"/>
      <c r="L1799" s="45"/>
      <c r="M1799" s="236"/>
      <c r="N1799" s="237"/>
      <c r="O1799" s="92"/>
      <c r="P1799" s="92"/>
      <c r="Q1799" s="92"/>
      <c r="R1799" s="92"/>
      <c r="S1799" s="92"/>
      <c r="T1799" s="93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T1799" s="18" t="s">
        <v>209</v>
      </c>
      <c r="AU1799" s="18" t="s">
        <v>90</v>
      </c>
    </row>
    <row r="1800" s="2" customFormat="1">
      <c r="A1800" s="39"/>
      <c r="B1800" s="40"/>
      <c r="C1800" s="41"/>
      <c r="D1800" s="251" t="s">
        <v>355</v>
      </c>
      <c r="E1800" s="41"/>
      <c r="F1800" s="252" t="s">
        <v>2242</v>
      </c>
      <c r="G1800" s="41"/>
      <c r="H1800" s="41"/>
      <c r="I1800" s="235"/>
      <c r="J1800" s="41"/>
      <c r="K1800" s="41"/>
      <c r="L1800" s="45"/>
      <c r="M1800" s="236"/>
      <c r="N1800" s="237"/>
      <c r="O1800" s="92"/>
      <c r="P1800" s="92"/>
      <c r="Q1800" s="92"/>
      <c r="R1800" s="92"/>
      <c r="S1800" s="92"/>
      <c r="T1800" s="93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T1800" s="18" t="s">
        <v>355</v>
      </c>
      <c r="AU1800" s="18" t="s">
        <v>90</v>
      </c>
    </row>
    <row r="1801" s="2" customFormat="1" ht="21.75" customHeight="1">
      <c r="A1801" s="39"/>
      <c r="B1801" s="40"/>
      <c r="C1801" s="220" t="s">
        <v>2243</v>
      </c>
      <c r="D1801" s="220" t="s">
        <v>204</v>
      </c>
      <c r="E1801" s="221" t="s">
        <v>2244</v>
      </c>
      <c r="F1801" s="222" t="s">
        <v>2245</v>
      </c>
      <c r="G1801" s="223" t="s">
        <v>415</v>
      </c>
      <c r="H1801" s="224">
        <v>12</v>
      </c>
      <c r="I1801" s="225"/>
      <c r="J1801" s="226">
        <f>ROUND(I1801*H1801,2)</f>
        <v>0</v>
      </c>
      <c r="K1801" s="222" t="s">
        <v>352</v>
      </c>
      <c r="L1801" s="45"/>
      <c r="M1801" s="227" t="s">
        <v>1</v>
      </c>
      <c r="N1801" s="228" t="s">
        <v>46</v>
      </c>
      <c r="O1801" s="92"/>
      <c r="P1801" s="229">
        <f>O1801*H1801</f>
        <v>0</v>
      </c>
      <c r="Q1801" s="229">
        <v>0.0090600000000000003</v>
      </c>
      <c r="R1801" s="229">
        <f>Q1801*H1801</f>
        <v>0.10872000000000001</v>
      </c>
      <c r="S1801" s="229">
        <v>0</v>
      </c>
      <c r="T1801" s="230">
        <f>S1801*H1801</f>
        <v>0</v>
      </c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R1801" s="231" t="s">
        <v>279</v>
      </c>
      <c r="AT1801" s="231" t="s">
        <v>204</v>
      </c>
      <c r="AU1801" s="231" t="s">
        <v>90</v>
      </c>
      <c r="AY1801" s="18" t="s">
        <v>203</v>
      </c>
      <c r="BE1801" s="232">
        <f>IF(N1801="základní",J1801,0)</f>
        <v>0</v>
      </c>
      <c r="BF1801" s="232">
        <f>IF(N1801="snížená",J1801,0)</f>
        <v>0</v>
      </c>
      <c r="BG1801" s="232">
        <f>IF(N1801="zákl. přenesená",J1801,0)</f>
        <v>0</v>
      </c>
      <c r="BH1801" s="232">
        <f>IF(N1801="sníž. přenesená",J1801,0)</f>
        <v>0</v>
      </c>
      <c r="BI1801" s="232">
        <f>IF(N1801="nulová",J1801,0)</f>
        <v>0</v>
      </c>
      <c r="BJ1801" s="18" t="s">
        <v>88</v>
      </c>
      <c r="BK1801" s="232">
        <f>ROUND(I1801*H1801,2)</f>
        <v>0</v>
      </c>
      <c r="BL1801" s="18" t="s">
        <v>279</v>
      </c>
      <c r="BM1801" s="231" t="s">
        <v>2246</v>
      </c>
    </row>
    <row r="1802" s="2" customFormat="1">
      <c r="A1802" s="39"/>
      <c r="B1802" s="40"/>
      <c r="C1802" s="41"/>
      <c r="D1802" s="233" t="s">
        <v>209</v>
      </c>
      <c r="E1802" s="41"/>
      <c r="F1802" s="234" t="s">
        <v>2247</v>
      </c>
      <c r="G1802" s="41"/>
      <c r="H1802" s="41"/>
      <c r="I1802" s="235"/>
      <c r="J1802" s="41"/>
      <c r="K1802" s="41"/>
      <c r="L1802" s="45"/>
      <c r="M1802" s="236"/>
      <c r="N1802" s="237"/>
      <c r="O1802" s="92"/>
      <c r="P1802" s="92"/>
      <c r="Q1802" s="92"/>
      <c r="R1802" s="92"/>
      <c r="S1802" s="92"/>
      <c r="T1802" s="93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T1802" s="18" t="s">
        <v>209</v>
      </c>
      <c r="AU1802" s="18" t="s">
        <v>90</v>
      </c>
    </row>
    <row r="1803" s="2" customFormat="1">
      <c r="A1803" s="39"/>
      <c r="B1803" s="40"/>
      <c r="C1803" s="41"/>
      <c r="D1803" s="251" t="s">
        <v>355</v>
      </c>
      <c r="E1803" s="41"/>
      <c r="F1803" s="252" t="s">
        <v>2248</v>
      </c>
      <c r="G1803" s="41"/>
      <c r="H1803" s="41"/>
      <c r="I1803" s="235"/>
      <c r="J1803" s="41"/>
      <c r="K1803" s="41"/>
      <c r="L1803" s="45"/>
      <c r="M1803" s="236"/>
      <c r="N1803" s="237"/>
      <c r="O1803" s="92"/>
      <c r="P1803" s="92"/>
      <c r="Q1803" s="92"/>
      <c r="R1803" s="92"/>
      <c r="S1803" s="92"/>
      <c r="T1803" s="93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T1803" s="18" t="s">
        <v>355</v>
      </c>
      <c r="AU1803" s="18" t="s">
        <v>90</v>
      </c>
    </row>
    <row r="1804" s="13" customFormat="1">
      <c r="A1804" s="13"/>
      <c r="B1804" s="253"/>
      <c r="C1804" s="254"/>
      <c r="D1804" s="233" t="s">
        <v>357</v>
      </c>
      <c r="E1804" s="255" t="s">
        <v>1</v>
      </c>
      <c r="F1804" s="256" t="s">
        <v>2249</v>
      </c>
      <c r="G1804" s="254"/>
      <c r="H1804" s="255" t="s">
        <v>1</v>
      </c>
      <c r="I1804" s="257"/>
      <c r="J1804" s="254"/>
      <c r="K1804" s="254"/>
      <c r="L1804" s="258"/>
      <c r="M1804" s="259"/>
      <c r="N1804" s="260"/>
      <c r="O1804" s="260"/>
      <c r="P1804" s="260"/>
      <c r="Q1804" s="260"/>
      <c r="R1804" s="260"/>
      <c r="S1804" s="260"/>
      <c r="T1804" s="261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62" t="s">
        <v>357</v>
      </c>
      <c r="AU1804" s="262" t="s">
        <v>90</v>
      </c>
      <c r="AV1804" s="13" t="s">
        <v>88</v>
      </c>
      <c r="AW1804" s="13" t="s">
        <v>36</v>
      </c>
      <c r="AX1804" s="13" t="s">
        <v>81</v>
      </c>
      <c r="AY1804" s="262" t="s">
        <v>203</v>
      </c>
    </row>
    <row r="1805" s="14" customFormat="1">
      <c r="A1805" s="14"/>
      <c r="B1805" s="263"/>
      <c r="C1805" s="264"/>
      <c r="D1805" s="233" t="s">
        <v>357</v>
      </c>
      <c r="E1805" s="265" t="s">
        <v>1</v>
      </c>
      <c r="F1805" s="266" t="s">
        <v>1390</v>
      </c>
      <c r="G1805" s="264"/>
      <c r="H1805" s="267">
        <v>12</v>
      </c>
      <c r="I1805" s="268"/>
      <c r="J1805" s="264"/>
      <c r="K1805" s="264"/>
      <c r="L1805" s="269"/>
      <c r="M1805" s="270"/>
      <c r="N1805" s="271"/>
      <c r="O1805" s="271"/>
      <c r="P1805" s="271"/>
      <c r="Q1805" s="271"/>
      <c r="R1805" s="271"/>
      <c r="S1805" s="271"/>
      <c r="T1805" s="27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73" t="s">
        <v>357</v>
      </c>
      <c r="AU1805" s="273" t="s">
        <v>90</v>
      </c>
      <c r="AV1805" s="14" t="s">
        <v>90</v>
      </c>
      <c r="AW1805" s="14" t="s">
        <v>36</v>
      </c>
      <c r="AX1805" s="14" t="s">
        <v>81</v>
      </c>
      <c r="AY1805" s="273" t="s">
        <v>203</v>
      </c>
    </row>
    <row r="1806" s="16" customFormat="1">
      <c r="A1806" s="16"/>
      <c r="B1806" s="285"/>
      <c r="C1806" s="286"/>
      <c r="D1806" s="233" t="s">
        <v>357</v>
      </c>
      <c r="E1806" s="287" t="s">
        <v>1</v>
      </c>
      <c r="F1806" s="288" t="s">
        <v>366</v>
      </c>
      <c r="G1806" s="286"/>
      <c r="H1806" s="289">
        <v>12</v>
      </c>
      <c r="I1806" s="290"/>
      <c r="J1806" s="286"/>
      <c r="K1806" s="286"/>
      <c r="L1806" s="291"/>
      <c r="M1806" s="292"/>
      <c r="N1806" s="293"/>
      <c r="O1806" s="293"/>
      <c r="P1806" s="293"/>
      <c r="Q1806" s="293"/>
      <c r="R1806" s="293"/>
      <c r="S1806" s="293"/>
      <c r="T1806" s="294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T1806" s="295" t="s">
        <v>357</v>
      </c>
      <c r="AU1806" s="295" t="s">
        <v>90</v>
      </c>
      <c r="AV1806" s="16" t="s">
        <v>202</v>
      </c>
      <c r="AW1806" s="16" t="s">
        <v>36</v>
      </c>
      <c r="AX1806" s="16" t="s">
        <v>88</v>
      </c>
      <c r="AY1806" s="295" t="s">
        <v>203</v>
      </c>
    </row>
    <row r="1807" s="2" customFormat="1" ht="21.75" customHeight="1">
      <c r="A1807" s="39"/>
      <c r="B1807" s="40"/>
      <c r="C1807" s="220" t="s">
        <v>2250</v>
      </c>
      <c r="D1807" s="220" t="s">
        <v>204</v>
      </c>
      <c r="E1807" s="221" t="s">
        <v>2251</v>
      </c>
      <c r="F1807" s="222" t="s">
        <v>2252</v>
      </c>
      <c r="G1807" s="223" t="s">
        <v>290</v>
      </c>
      <c r="H1807" s="224">
        <v>5.4000000000000004</v>
      </c>
      <c r="I1807" s="225"/>
      <c r="J1807" s="226">
        <f>ROUND(I1807*H1807,2)</f>
        <v>0</v>
      </c>
      <c r="K1807" s="222" t="s">
        <v>352</v>
      </c>
      <c r="L1807" s="45"/>
      <c r="M1807" s="227" t="s">
        <v>1</v>
      </c>
      <c r="N1807" s="228" t="s">
        <v>46</v>
      </c>
      <c r="O1807" s="92"/>
      <c r="P1807" s="229">
        <f>O1807*H1807</f>
        <v>0</v>
      </c>
      <c r="Q1807" s="229">
        <v>0.01255</v>
      </c>
      <c r="R1807" s="229">
        <f>Q1807*H1807</f>
        <v>0.067770000000000011</v>
      </c>
      <c r="S1807" s="229">
        <v>0</v>
      </c>
      <c r="T1807" s="230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31" t="s">
        <v>279</v>
      </c>
      <c r="AT1807" s="231" t="s">
        <v>204</v>
      </c>
      <c r="AU1807" s="231" t="s">
        <v>90</v>
      </c>
      <c r="AY1807" s="18" t="s">
        <v>203</v>
      </c>
      <c r="BE1807" s="232">
        <f>IF(N1807="základní",J1807,0)</f>
        <v>0</v>
      </c>
      <c r="BF1807" s="232">
        <f>IF(N1807="snížená",J1807,0)</f>
        <v>0</v>
      </c>
      <c r="BG1807" s="232">
        <f>IF(N1807="zákl. přenesená",J1807,0)</f>
        <v>0</v>
      </c>
      <c r="BH1807" s="232">
        <f>IF(N1807="sníž. přenesená",J1807,0)</f>
        <v>0</v>
      </c>
      <c r="BI1807" s="232">
        <f>IF(N1807="nulová",J1807,0)</f>
        <v>0</v>
      </c>
      <c r="BJ1807" s="18" t="s">
        <v>88</v>
      </c>
      <c r="BK1807" s="232">
        <f>ROUND(I1807*H1807,2)</f>
        <v>0</v>
      </c>
      <c r="BL1807" s="18" t="s">
        <v>279</v>
      </c>
      <c r="BM1807" s="231" t="s">
        <v>2253</v>
      </c>
    </row>
    <row r="1808" s="2" customFormat="1">
      <c r="A1808" s="39"/>
      <c r="B1808" s="40"/>
      <c r="C1808" s="41"/>
      <c r="D1808" s="233" t="s">
        <v>209</v>
      </c>
      <c r="E1808" s="41"/>
      <c r="F1808" s="234" t="s">
        <v>2254</v>
      </c>
      <c r="G1808" s="41"/>
      <c r="H1808" s="41"/>
      <c r="I1808" s="235"/>
      <c r="J1808" s="41"/>
      <c r="K1808" s="41"/>
      <c r="L1808" s="45"/>
      <c r="M1808" s="236"/>
      <c r="N1808" s="237"/>
      <c r="O1808" s="92"/>
      <c r="P1808" s="92"/>
      <c r="Q1808" s="92"/>
      <c r="R1808" s="92"/>
      <c r="S1808" s="92"/>
      <c r="T1808" s="93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T1808" s="18" t="s">
        <v>209</v>
      </c>
      <c r="AU1808" s="18" t="s">
        <v>90</v>
      </c>
    </row>
    <row r="1809" s="2" customFormat="1">
      <c r="A1809" s="39"/>
      <c r="B1809" s="40"/>
      <c r="C1809" s="41"/>
      <c r="D1809" s="251" t="s">
        <v>355</v>
      </c>
      <c r="E1809" s="41"/>
      <c r="F1809" s="252" t="s">
        <v>2255</v>
      </c>
      <c r="G1809" s="41"/>
      <c r="H1809" s="41"/>
      <c r="I1809" s="235"/>
      <c r="J1809" s="41"/>
      <c r="K1809" s="41"/>
      <c r="L1809" s="45"/>
      <c r="M1809" s="236"/>
      <c r="N1809" s="237"/>
      <c r="O1809" s="92"/>
      <c r="P1809" s="92"/>
      <c r="Q1809" s="92"/>
      <c r="R1809" s="92"/>
      <c r="S1809" s="92"/>
      <c r="T1809" s="93"/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T1809" s="18" t="s">
        <v>355</v>
      </c>
      <c r="AU1809" s="18" t="s">
        <v>90</v>
      </c>
    </row>
    <row r="1810" s="13" customFormat="1">
      <c r="A1810" s="13"/>
      <c r="B1810" s="253"/>
      <c r="C1810" s="254"/>
      <c r="D1810" s="233" t="s">
        <v>357</v>
      </c>
      <c r="E1810" s="255" t="s">
        <v>1</v>
      </c>
      <c r="F1810" s="256" t="s">
        <v>2256</v>
      </c>
      <c r="G1810" s="254"/>
      <c r="H1810" s="255" t="s">
        <v>1</v>
      </c>
      <c r="I1810" s="257"/>
      <c r="J1810" s="254"/>
      <c r="K1810" s="254"/>
      <c r="L1810" s="258"/>
      <c r="M1810" s="259"/>
      <c r="N1810" s="260"/>
      <c r="O1810" s="260"/>
      <c r="P1810" s="260"/>
      <c r="Q1810" s="260"/>
      <c r="R1810" s="260"/>
      <c r="S1810" s="260"/>
      <c r="T1810" s="26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2" t="s">
        <v>357</v>
      </c>
      <c r="AU1810" s="262" t="s">
        <v>90</v>
      </c>
      <c r="AV1810" s="13" t="s">
        <v>88</v>
      </c>
      <c r="AW1810" s="13" t="s">
        <v>36</v>
      </c>
      <c r="AX1810" s="13" t="s">
        <v>81</v>
      </c>
      <c r="AY1810" s="262" t="s">
        <v>203</v>
      </c>
    </row>
    <row r="1811" s="14" customFormat="1">
      <c r="A1811" s="14"/>
      <c r="B1811" s="263"/>
      <c r="C1811" s="264"/>
      <c r="D1811" s="233" t="s">
        <v>357</v>
      </c>
      <c r="E1811" s="265" t="s">
        <v>1</v>
      </c>
      <c r="F1811" s="266" t="s">
        <v>2257</v>
      </c>
      <c r="G1811" s="264"/>
      <c r="H1811" s="267">
        <v>5.4000000000000004</v>
      </c>
      <c r="I1811" s="268"/>
      <c r="J1811" s="264"/>
      <c r="K1811" s="264"/>
      <c r="L1811" s="269"/>
      <c r="M1811" s="270"/>
      <c r="N1811" s="271"/>
      <c r="O1811" s="271"/>
      <c r="P1811" s="271"/>
      <c r="Q1811" s="271"/>
      <c r="R1811" s="271"/>
      <c r="S1811" s="271"/>
      <c r="T1811" s="27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73" t="s">
        <v>357</v>
      </c>
      <c r="AU1811" s="273" t="s">
        <v>90</v>
      </c>
      <c r="AV1811" s="14" t="s">
        <v>90</v>
      </c>
      <c r="AW1811" s="14" t="s">
        <v>36</v>
      </c>
      <c r="AX1811" s="14" t="s">
        <v>81</v>
      </c>
      <c r="AY1811" s="273" t="s">
        <v>203</v>
      </c>
    </row>
    <row r="1812" s="16" customFormat="1">
      <c r="A1812" s="16"/>
      <c r="B1812" s="285"/>
      <c r="C1812" s="286"/>
      <c r="D1812" s="233" t="s">
        <v>357</v>
      </c>
      <c r="E1812" s="287" t="s">
        <v>1</v>
      </c>
      <c r="F1812" s="288" t="s">
        <v>366</v>
      </c>
      <c r="G1812" s="286"/>
      <c r="H1812" s="289">
        <v>5.4000000000000004</v>
      </c>
      <c r="I1812" s="290"/>
      <c r="J1812" s="286"/>
      <c r="K1812" s="286"/>
      <c r="L1812" s="291"/>
      <c r="M1812" s="292"/>
      <c r="N1812" s="293"/>
      <c r="O1812" s="293"/>
      <c r="P1812" s="293"/>
      <c r="Q1812" s="293"/>
      <c r="R1812" s="293"/>
      <c r="S1812" s="293"/>
      <c r="T1812" s="294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T1812" s="295" t="s">
        <v>357</v>
      </c>
      <c r="AU1812" s="295" t="s">
        <v>90</v>
      </c>
      <c r="AV1812" s="16" t="s">
        <v>202</v>
      </c>
      <c r="AW1812" s="16" t="s">
        <v>36</v>
      </c>
      <c r="AX1812" s="16" t="s">
        <v>88</v>
      </c>
      <c r="AY1812" s="295" t="s">
        <v>203</v>
      </c>
    </row>
    <row r="1813" s="2" customFormat="1" ht="33" customHeight="1">
      <c r="A1813" s="39"/>
      <c r="B1813" s="40"/>
      <c r="C1813" s="220" t="s">
        <v>2258</v>
      </c>
      <c r="D1813" s="220" t="s">
        <v>204</v>
      </c>
      <c r="E1813" s="221" t="s">
        <v>2259</v>
      </c>
      <c r="F1813" s="222" t="s">
        <v>2260</v>
      </c>
      <c r="G1813" s="223" t="s">
        <v>647</v>
      </c>
      <c r="H1813" s="224">
        <v>10</v>
      </c>
      <c r="I1813" s="225"/>
      <c r="J1813" s="226">
        <f>ROUND(I1813*H1813,2)</f>
        <v>0</v>
      </c>
      <c r="K1813" s="222" t="s">
        <v>352</v>
      </c>
      <c r="L1813" s="45"/>
      <c r="M1813" s="227" t="s">
        <v>1</v>
      </c>
      <c r="N1813" s="228" t="s">
        <v>46</v>
      </c>
      <c r="O1813" s="92"/>
      <c r="P1813" s="229">
        <f>O1813*H1813</f>
        <v>0</v>
      </c>
      <c r="Q1813" s="229">
        <v>3.0000000000000001E-05</v>
      </c>
      <c r="R1813" s="229">
        <f>Q1813*H1813</f>
        <v>0.00030000000000000003</v>
      </c>
      <c r="S1813" s="229">
        <v>0</v>
      </c>
      <c r="T1813" s="230">
        <f>S1813*H1813</f>
        <v>0</v>
      </c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R1813" s="231" t="s">
        <v>279</v>
      </c>
      <c r="AT1813" s="231" t="s">
        <v>204</v>
      </c>
      <c r="AU1813" s="231" t="s">
        <v>90</v>
      </c>
      <c r="AY1813" s="18" t="s">
        <v>203</v>
      </c>
      <c r="BE1813" s="232">
        <f>IF(N1813="základní",J1813,0)</f>
        <v>0</v>
      </c>
      <c r="BF1813" s="232">
        <f>IF(N1813="snížená",J1813,0)</f>
        <v>0</v>
      </c>
      <c r="BG1813" s="232">
        <f>IF(N1813="zákl. přenesená",J1813,0)</f>
        <v>0</v>
      </c>
      <c r="BH1813" s="232">
        <f>IF(N1813="sníž. přenesená",J1813,0)</f>
        <v>0</v>
      </c>
      <c r="BI1813" s="232">
        <f>IF(N1813="nulová",J1813,0)</f>
        <v>0</v>
      </c>
      <c r="BJ1813" s="18" t="s">
        <v>88</v>
      </c>
      <c r="BK1813" s="232">
        <f>ROUND(I1813*H1813,2)</f>
        <v>0</v>
      </c>
      <c r="BL1813" s="18" t="s">
        <v>279</v>
      </c>
      <c r="BM1813" s="231" t="s">
        <v>2261</v>
      </c>
    </row>
    <row r="1814" s="2" customFormat="1">
      <c r="A1814" s="39"/>
      <c r="B1814" s="40"/>
      <c r="C1814" s="41"/>
      <c r="D1814" s="233" t="s">
        <v>209</v>
      </c>
      <c r="E1814" s="41"/>
      <c r="F1814" s="234" t="s">
        <v>2262</v>
      </c>
      <c r="G1814" s="41"/>
      <c r="H1814" s="41"/>
      <c r="I1814" s="235"/>
      <c r="J1814" s="41"/>
      <c r="K1814" s="41"/>
      <c r="L1814" s="45"/>
      <c r="M1814" s="236"/>
      <c r="N1814" s="237"/>
      <c r="O1814" s="92"/>
      <c r="P1814" s="92"/>
      <c r="Q1814" s="92"/>
      <c r="R1814" s="92"/>
      <c r="S1814" s="92"/>
      <c r="T1814" s="93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T1814" s="18" t="s">
        <v>209</v>
      </c>
      <c r="AU1814" s="18" t="s">
        <v>90</v>
      </c>
    </row>
    <row r="1815" s="2" customFormat="1">
      <c r="A1815" s="39"/>
      <c r="B1815" s="40"/>
      <c r="C1815" s="41"/>
      <c r="D1815" s="251" t="s">
        <v>355</v>
      </c>
      <c r="E1815" s="41"/>
      <c r="F1815" s="252" t="s">
        <v>2263</v>
      </c>
      <c r="G1815" s="41"/>
      <c r="H1815" s="41"/>
      <c r="I1815" s="235"/>
      <c r="J1815" s="41"/>
      <c r="K1815" s="41"/>
      <c r="L1815" s="45"/>
      <c r="M1815" s="236"/>
      <c r="N1815" s="237"/>
      <c r="O1815" s="92"/>
      <c r="P1815" s="92"/>
      <c r="Q1815" s="92"/>
      <c r="R1815" s="92"/>
      <c r="S1815" s="92"/>
      <c r="T1815" s="93"/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T1815" s="18" t="s">
        <v>355</v>
      </c>
      <c r="AU1815" s="18" t="s">
        <v>90</v>
      </c>
    </row>
    <row r="1816" s="2" customFormat="1" ht="24.15" customHeight="1">
      <c r="A1816" s="39"/>
      <c r="B1816" s="40"/>
      <c r="C1816" s="296" t="s">
        <v>2264</v>
      </c>
      <c r="D1816" s="296" t="s">
        <v>553</v>
      </c>
      <c r="E1816" s="297" t="s">
        <v>2265</v>
      </c>
      <c r="F1816" s="298" t="s">
        <v>2266</v>
      </c>
      <c r="G1816" s="299" t="s">
        <v>647</v>
      </c>
      <c r="H1816" s="300">
        <v>10</v>
      </c>
      <c r="I1816" s="301"/>
      <c r="J1816" s="302">
        <f>ROUND(I1816*H1816,2)</f>
        <v>0</v>
      </c>
      <c r="K1816" s="298" t="s">
        <v>352</v>
      </c>
      <c r="L1816" s="303"/>
      <c r="M1816" s="304" t="s">
        <v>1</v>
      </c>
      <c r="N1816" s="305" t="s">
        <v>46</v>
      </c>
      <c r="O1816" s="92"/>
      <c r="P1816" s="229">
        <f>O1816*H1816</f>
        <v>0</v>
      </c>
      <c r="Q1816" s="229">
        <v>0.0014</v>
      </c>
      <c r="R1816" s="229">
        <f>Q1816*H1816</f>
        <v>0.014</v>
      </c>
      <c r="S1816" s="229">
        <v>0</v>
      </c>
      <c r="T1816" s="230">
        <f>S1816*H1816</f>
        <v>0</v>
      </c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R1816" s="231" t="s">
        <v>581</v>
      </c>
      <c r="AT1816" s="231" t="s">
        <v>553</v>
      </c>
      <c r="AU1816" s="231" t="s">
        <v>90</v>
      </c>
      <c r="AY1816" s="18" t="s">
        <v>203</v>
      </c>
      <c r="BE1816" s="232">
        <f>IF(N1816="základní",J1816,0)</f>
        <v>0</v>
      </c>
      <c r="BF1816" s="232">
        <f>IF(N1816="snížená",J1816,0)</f>
        <v>0</v>
      </c>
      <c r="BG1816" s="232">
        <f>IF(N1816="zákl. přenesená",J1816,0)</f>
        <v>0</v>
      </c>
      <c r="BH1816" s="232">
        <f>IF(N1816="sníž. přenesená",J1816,0)</f>
        <v>0</v>
      </c>
      <c r="BI1816" s="232">
        <f>IF(N1816="nulová",J1816,0)</f>
        <v>0</v>
      </c>
      <c r="BJ1816" s="18" t="s">
        <v>88</v>
      </c>
      <c r="BK1816" s="232">
        <f>ROUND(I1816*H1816,2)</f>
        <v>0</v>
      </c>
      <c r="BL1816" s="18" t="s">
        <v>279</v>
      </c>
      <c r="BM1816" s="231" t="s">
        <v>2267</v>
      </c>
    </row>
    <row r="1817" s="2" customFormat="1">
      <c r="A1817" s="39"/>
      <c r="B1817" s="40"/>
      <c r="C1817" s="41"/>
      <c r="D1817" s="233" t="s">
        <v>209</v>
      </c>
      <c r="E1817" s="41"/>
      <c r="F1817" s="234" t="s">
        <v>2266</v>
      </c>
      <c r="G1817" s="41"/>
      <c r="H1817" s="41"/>
      <c r="I1817" s="235"/>
      <c r="J1817" s="41"/>
      <c r="K1817" s="41"/>
      <c r="L1817" s="45"/>
      <c r="M1817" s="236"/>
      <c r="N1817" s="237"/>
      <c r="O1817" s="92"/>
      <c r="P1817" s="92"/>
      <c r="Q1817" s="92"/>
      <c r="R1817" s="92"/>
      <c r="S1817" s="92"/>
      <c r="T1817" s="93"/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T1817" s="18" t="s">
        <v>209</v>
      </c>
      <c r="AU1817" s="18" t="s">
        <v>90</v>
      </c>
    </row>
    <row r="1818" s="2" customFormat="1" ht="37.8" customHeight="1">
      <c r="A1818" s="39"/>
      <c r="B1818" s="40"/>
      <c r="C1818" s="220" t="s">
        <v>2268</v>
      </c>
      <c r="D1818" s="220" t="s">
        <v>204</v>
      </c>
      <c r="E1818" s="221" t="s">
        <v>2269</v>
      </c>
      <c r="F1818" s="222" t="s">
        <v>2270</v>
      </c>
      <c r="G1818" s="223" t="s">
        <v>290</v>
      </c>
      <c r="H1818" s="224">
        <v>87.900000000000006</v>
      </c>
      <c r="I1818" s="225"/>
      <c r="J1818" s="226">
        <f>ROUND(I1818*H1818,2)</f>
        <v>0</v>
      </c>
      <c r="K1818" s="222" t="s">
        <v>352</v>
      </c>
      <c r="L1818" s="45"/>
      <c r="M1818" s="227" t="s">
        <v>1</v>
      </c>
      <c r="N1818" s="228" t="s">
        <v>46</v>
      </c>
      <c r="O1818" s="92"/>
      <c r="P1818" s="229">
        <f>O1818*H1818</f>
        <v>0</v>
      </c>
      <c r="Q1818" s="229">
        <v>0.00117</v>
      </c>
      <c r="R1818" s="229">
        <f>Q1818*H1818</f>
        <v>0.102843</v>
      </c>
      <c r="S1818" s="229">
        <v>0</v>
      </c>
      <c r="T1818" s="230">
        <f>S1818*H1818</f>
        <v>0</v>
      </c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R1818" s="231" t="s">
        <v>279</v>
      </c>
      <c r="AT1818" s="231" t="s">
        <v>204</v>
      </c>
      <c r="AU1818" s="231" t="s">
        <v>90</v>
      </c>
      <c r="AY1818" s="18" t="s">
        <v>203</v>
      </c>
      <c r="BE1818" s="232">
        <f>IF(N1818="základní",J1818,0)</f>
        <v>0</v>
      </c>
      <c r="BF1818" s="232">
        <f>IF(N1818="snížená",J1818,0)</f>
        <v>0</v>
      </c>
      <c r="BG1818" s="232">
        <f>IF(N1818="zákl. přenesená",J1818,0)</f>
        <v>0</v>
      </c>
      <c r="BH1818" s="232">
        <f>IF(N1818="sníž. přenesená",J1818,0)</f>
        <v>0</v>
      </c>
      <c r="BI1818" s="232">
        <f>IF(N1818="nulová",J1818,0)</f>
        <v>0</v>
      </c>
      <c r="BJ1818" s="18" t="s">
        <v>88</v>
      </c>
      <c r="BK1818" s="232">
        <f>ROUND(I1818*H1818,2)</f>
        <v>0</v>
      </c>
      <c r="BL1818" s="18" t="s">
        <v>279</v>
      </c>
      <c r="BM1818" s="231" t="s">
        <v>2271</v>
      </c>
    </row>
    <row r="1819" s="2" customFormat="1">
      <c r="A1819" s="39"/>
      <c r="B1819" s="40"/>
      <c r="C1819" s="41"/>
      <c r="D1819" s="233" t="s">
        <v>209</v>
      </c>
      <c r="E1819" s="41"/>
      <c r="F1819" s="234" t="s">
        <v>2272</v>
      </c>
      <c r="G1819" s="41"/>
      <c r="H1819" s="41"/>
      <c r="I1819" s="235"/>
      <c r="J1819" s="41"/>
      <c r="K1819" s="41"/>
      <c r="L1819" s="45"/>
      <c r="M1819" s="236"/>
      <c r="N1819" s="237"/>
      <c r="O1819" s="92"/>
      <c r="P1819" s="92"/>
      <c r="Q1819" s="92"/>
      <c r="R1819" s="92"/>
      <c r="S1819" s="92"/>
      <c r="T1819" s="93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T1819" s="18" t="s">
        <v>209</v>
      </c>
      <c r="AU1819" s="18" t="s">
        <v>90</v>
      </c>
    </row>
    <row r="1820" s="2" customFormat="1">
      <c r="A1820" s="39"/>
      <c r="B1820" s="40"/>
      <c r="C1820" s="41"/>
      <c r="D1820" s="251" t="s">
        <v>355</v>
      </c>
      <c r="E1820" s="41"/>
      <c r="F1820" s="252" t="s">
        <v>2273</v>
      </c>
      <c r="G1820" s="41"/>
      <c r="H1820" s="41"/>
      <c r="I1820" s="235"/>
      <c r="J1820" s="41"/>
      <c r="K1820" s="41"/>
      <c r="L1820" s="45"/>
      <c r="M1820" s="236"/>
      <c r="N1820" s="237"/>
      <c r="O1820" s="92"/>
      <c r="P1820" s="92"/>
      <c r="Q1820" s="92"/>
      <c r="R1820" s="92"/>
      <c r="S1820" s="92"/>
      <c r="T1820" s="93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T1820" s="18" t="s">
        <v>355</v>
      </c>
      <c r="AU1820" s="18" t="s">
        <v>90</v>
      </c>
    </row>
    <row r="1821" s="13" customFormat="1">
      <c r="A1821" s="13"/>
      <c r="B1821" s="253"/>
      <c r="C1821" s="254"/>
      <c r="D1821" s="233" t="s">
        <v>357</v>
      </c>
      <c r="E1821" s="255" t="s">
        <v>1</v>
      </c>
      <c r="F1821" s="256" t="s">
        <v>733</v>
      </c>
      <c r="G1821" s="254"/>
      <c r="H1821" s="255" t="s">
        <v>1</v>
      </c>
      <c r="I1821" s="257"/>
      <c r="J1821" s="254"/>
      <c r="K1821" s="254"/>
      <c r="L1821" s="258"/>
      <c r="M1821" s="259"/>
      <c r="N1821" s="260"/>
      <c r="O1821" s="260"/>
      <c r="P1821" s="260"/>
      <c r="Q1821" s="260"/>
      <c r="R1821" s="260"/>
      <c r="S1821" s="260"/>
      <c r="T1821" s="261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62" t="s">
        <v>357</v>
      </c>
      <c r="AU1821" s="262" t="s">
        <v>90</v>
      </c>
      <c r="AV1821" s="13" t="s">
        <v>88</v>
      </c>
      <c r="AW1821" s="13" t="s">
        <v>36</v>
      </c>
      <c r="AX1821" s="13" t="s">
        <v>81</v>
      </c>
      <c r="AY1821" s="262" t="s">
        <v>203</v>
      </c>
    </row>
    <row r="1822" s="13" customFormat="1">
      <c r="A1822" s="13"/>
      <c r="B1822" s="253"/>
      <c r="C1822" s="254"/>
      <c r="D1822" s="233" t="s">
        <v>357</v>
      </c>
      <c r="E1822" s="255" t="s">
        <v>1</v>
      </c>
      <c r="F1822" s="256" t="s">
        <v>2274</v>
      </c>
      <c r="G1822" s="254"/>
      <c r="H1822" s="255" t="s">
        <v>1</v>
      </c>
      <c r="I1822" s="257"/>
      <c r="J1822" s="254"/>
      <c r="K1822" s="254"/>
      <c r="L1822" s="258"/>
      <c r="M1822" s="259"/>
      <c r="N1822" s="260"/>
      <c r="O1822" s="260"/>
      <c r="P1822" s="260"/>
      <c r="Q1822" s="260"/>
      <c r="R1822" s="260"/>
      <c r="S1822" s="260"/>
      <c r="T1822" s="26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62" t="s">
        <v>357</v>
      </c>
      <c r="AU1822" s="262" t="s">
        <v>90</v>
      </c>
      <c r="AV1822" s="13" t="s">
        <v>88</v>
      </c>
      <c r="AW1822" s="13" t="s">
        <v>36</v>
      </c>
      <c r="AX1822" s="13" t="s">
        <v>81</v>
      </c>
      <c r="AY1822" s="262" t="s">
        <v>203</v>
      </c>
    </row>
    <row r="1823" s="14" customFormat="1">
      <c r="A1823" s="14"/>
      <c r="B1823" s="263"/>
      <c r="C1823" s="264"/>
      <c r="D1823" s="233" t="s">
        <v>357</v>
      </c>
      <c r="E1823" s="265" t="s">
        <v>1</v>
      </c>
      <c r="F1823" s="266" t="s">
        <v>2275</v>
      </c>
      <c r="G1823" s="264"/>
      <c r="H1823" s="267">
        <v>87.900000000000006</v>
      </c>
      <c r="I1823" s="268"/>
      <c r="J1823" s="264"/>
      <c r="K1823" s="264"/>
      <c r="L1823" s="269"/>
      <c r="M1823" s="270"/>
      <c r="N1823" s="271"/>
      <c r="O1823" s="271"/>
      <c r="P1823" s="271"/>
      <c r="Q1823" s="271"/>
      <c r="R1823" s="271"/>
      <c r="S1823" s="271"/>
      <c r="T1823" s="27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73" t="s">
        <v>357</v>
      </c>
      <c r="AU1823" s="273" t="s">
        <v>90</v>
      </c>
      <c r="AV1823" s="14" t="s">
        <v>90</v>
      </c>
      <c r="AW1823" s="14" t="s">
        <v>36</v>
      </c>
      <c r="AX1823" s="14" t="s">
        <v>81</v>
      </c>
      <c r="AY1823" s="273" t="s">
        <v>203</v>
      </c>
    </row>
    <row r="1824" s="16" customFormat="1">
      <c r="A1824" s="16"/>
      <c r="B1824" s="285"/>
      <c r="C1824" s="286"/>
      <c r="D1824" s="233" t="s">
        <v>357</v>
      </c>
      <c r="E1824" s="287" t="s">
        <v>1</v>
      </c>
      <c r="F1824" s="288" t="s">
        <v>366</v>
      </c>
      <c r="G1824" s="286"/>
      <c r="H1824" s="289">
        <v>87.900000000000006</v>
      </c>
      <c r="I1824" s="290"/>
      <c r="J1824" s="286"/>
      <c r="K1824" s="286"/>
      <c r="L1824" s="291"/>
      <c r="M1824" s="292"/>
      <c r="N1824" s="293"/>
      <c r="O1824" s="293"/>
      <c r="P1824" s="293"/>
      <c r="Q1824" s="293"/>
      <c r="R1824" s="293"/>
      <c r="S1824" s="293"/>
      <c r="T1824" s="294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T1824" s="295" t="s">
        <v>357</v>
      </c>
      <c r="AU1824" s="295" t="s">
        <v>90</v>
      </c>
      <c r="AV1824" s="16" t="s">
        <v>202</v>
      </c>
      <c r="AW1824" s="16" t="s">
        <v>36</v>
      </c>
      <c r="AX1824" s="16" t="s">
        <v>88</v>
      </c>
      <c r="AY1824" s="295" t="s">
        <v>203</v>
      </c>
    </row>
    <row r="1825" s="2" customFormat="1" ht="24.15" customHeight="1">
      <c r="A1825" s="39"/>
      <c r="B1825" s="40"/>
      <c r="C1825" s="296" t="s">
        <v>2276</v>
      </c>
      <c r="D1825" s="296" t="s">
        <v>553</v>
      </c>
      <c r="E1825" s="297" t="s">
        <v>2277</v>
      </c>
      <c r="F1825" s="298" t="s">
        <v>2278</v>
      </c>
      <c r="G1825" s="299" t="s">
        <v>290</v>
      </c>
      <c r="H1825" s="300">
        <v>92.295000000000002</v>
      </c>
      <c r="I1825" s="301"/>
      <c r="J1825" s="302">
        <f>ROUND(I1825*H1825,2)</f>
        <v>0</v>
      </c>
      <c r="K1825" s="298" t="s">
        <v>352</v>
      </c>
      <c r="L1825" s="303"/>
      <c r="M1825" s="304" t="s">
        <v>1</v>
      </c>
      <c r="N1825" s="305" t="s">
        <v>46</v>
      </c>
      <c r="O1825" s="92"/>
      <c r="P1825" s="229">
        <f>O1825*H1825</f>
        <v>0</v>
      </c>
      <c r="Q1825" s="229">
        <v>0.0040000000000000001</v>
      </c>
      <c r="R1825" s="229">
        <f>Q1825*H1825</f>
        <v>0.36918000000000001</v>
      </c>
      <c r="S1825" s="229">
        <v>0</v>
      </c>
      <c r="T1825" s="230">
        <f>S1825*H1825</f>
        <v>0</v>
      </c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R1825" s="231" t="s">
        <v>581</v>
      </c>
      <c r="AT1825" s="231" t="s">
        <v>553</v>
      </c>
      <c r="AU1825" s="231" t="s">
        <v>90</v>
      </c>
      <c r="AY1825" s="18" t="s">
        <v>203</v>
      </c>
      <c r="BE1825" s="232">
        <f>IF(N1825="základní",J1825,0)</f>
        <v>0</v>
      </c>
      <c r="BF1825" s="232">
        <f>IF(N1825="snížená",J1825,0)</f>
        <v>0</v>
      </c>
      <c r="BG1825" s="232">
        <f>IF(N1825="zákl. přenesená",J1825,0)</f>
        <v>0</v>
      </c>
      <c r="BH1825" s="232">
        <f>IF(N1825="sníž. přenesená",J1825,0)</f>
        <v>0</v>
      </c>
      <c r="BI1825" s="232">
        <f>IF(N1825="nulová",J1825,0)</f>
        <v>0</v>
      </c>
      <c r="BJ1825" s="18" t="s">
        <v>88</v>
      </c>
      <c r="BK1825" s="232">
        <f>ROUND(I1825*H1825,2)</f>
        <v>0</v>
      </c>
      <c r="BL1825" s="18" t="s">
        <v>279</v>
      </c>
      <c r="BM1825" s="231" t="s">
        <v>2279</v>
      </c>
    </row>
    <row r="1826" s="14" customFormat="1">
      <c r="A1826" s="14"/>
      <c r="B1826" s="263"/>
      <c r="C1826" s="264"/>
      <c r="D1826" s="233" t="s">
        <v>357</v>
      </c>
      <c r="E1826" s="265" t="s">
        <v>1</v>
      </c>
      <c r="F1826" s="266" t="s">
        <v>2280</v>
      </c>
      <c r="G1826" s="264"/>
      <c r="H1826" s="267">
        <v>92.295000000000002</v>
      </c>
      <c r="I1826" s="268"/>
      <c r="J1826" s="264"/>
      <c r="K1826" s="264"/>
      <c r="L1826" s="269"/>
      <c r="M1826" s="270"/>
      <c r="N1826" s="271"/>
      <c r="O1826" s="271"/>
      <c r="P1826" s="271"/>
      <c r="Q1826" s="271"/>
      <c r="R1826" s="271"/>
      <c r="S1826" s="271"/>
      <c r="T1826" s="272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73" t="s">
        <v>357</v>
      </c>
      <c r="AU1826" s="273" t="s">
        <v>90</v>
      </c>
      <c r="AV1826" s="14" t="s">
        <v>90</v>
      </c>
      <c r="AW1826" s="14" t="s">
        <v>36</v>
      </c>
      <c r="AX1826" s="14" t="s">
        <v>81</v>
      </c>
      <c r="AY1826" s="273" t="s">
        <v>203</v>
      </c>
    </row>
    <row r="1827" s="16" customFormat="1">
      <c r="A1827" s="16"/>
      <c r="B1827" s="285"/>
      <c r="C1827" s="286"/>
      <c r="D1827" s="233" t="s">
        <v>357</v>
      </c>
      <c r="E1827" s="287" t="s">
        <v>1</v>
      </c>
      <c r="F1827" s="288" t="s">
        <v>366</v>
      </c>
      <c r="G1827" s="286"/>
      <c r="H1827" s="289">
        <v>92.295000000000002</v>
      </c>
      <c r="I1827" s="290"/>
      <c r="J1827" s="286"/>
      <c r="K1827" s="286"/>
      <c r="L1827" s="291"/>
      <c r="M1827" s="292"/>
      <c r="N1827" s="293"/>
      <c r="O1827" s="293"/>
      <c r="P1827" s="293"/>
      <c r="Q1827" s="293"/>
      <c r="R1827" s="293"/>
      <c r="S1827" s="293"/>
      <c r="T1827" s="294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T1827" s="295" t="s">
        <v>357</v>
      </c>
      <c r="AU1827" s="295" t="s">
        <v>90</v>
      </c>
      <c r="AV1827" s="16" t="s">
        <v>202</v>
      </c>
      <c r="AW1827" s="16" t="s">
        <v>36</v>
      </c>
      <c r="AX1827" s="16" t="s">
        <v>88</v>
      </c>
      <c r="AY1827" s="295" t="s">
        <v>203</v>
      </c>
    </row>
    <row r="1828" s="2" customFormat="1" ht="37.8" customHeight="1">
      <c r="A1828" s="39"/>
      <c r="B1828" s="40"/>
      <c r="C1828" s="220" t="s">
        <v>2281</v>
      </c>
      <c r="D1828" s="220" t="s">
        <v>204</v>
      </c>
      <c r="E1828" s="221" t="s">
        <v>2269</v>
      </c>
      <c r="F1828" s="222" t="s">
        <v>2270</v>
      </c>
      <c r="G1828" s="223" t="s">
        <v>290</v>
      </c>
      <c r="H1828" s="224">
        <v>48.899999999999999</v>
      </c>
      <c r="I1828" s="225"/>
      <c r="J1828" s="226">
        <f>ROUND(I1828*H1828,2)</f>
        <v>0</v>
      </c>
      <c r="K1828" s="222" t="s">
        <v>352</v>
      </c>
      <c r="L1828" s="45"/>
      <c r="M1828" s="227" t="s">
        <v>1</v>
      </c>
      <c r="N1828" s="228" t="s">
        <v>46</v>
      </c>
      <c r="O1828" s="92"/>
      <c r="P1828" s="229">
        <f>O1828*H1828</f>
        <v>0</v>
      </c>
      <c r="Q1828" s="229">
        <v>0.00117</v>
      </c>
      <c r="R1828" s="229">
        <f>Q1828*H1828</f>
        <v>0.057213</v>
      </c>
      <c r="S1828" s="229">
        <v>0</v>
      </c>
      <c r="T1828" s="230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31" t="s">
        <v>279</v>
      </c>
      <c r="AT1828" s="231" t="s">
        <v>204</v>
      </c>
      <c r="AU1828" s="231" t="s">
        <v>90</v>
      </c>
      <c r="AY1828" s="18" t="s">
        <v>203</v>
      </c>
      <c r="BE1828" s="232">
        <f>IF(N1828="základní",J1828,0)</f>
        <v>0</v>
      </c>
      <c r="BF1828" s="232">
        <f>IF(N1828="snížená",J1828,0)</f>
        <v>0</v>
      </c>
      <c r="BG1828" s="232">
        <f>IF(N1828="zákl. přenesená",J1828,0)</f>
        <v>0</v>
      </c>
      <c r="BH1828" s="232">
        <f>IF(N1828="sníž. přenesená",J1828,0)</f>
        <v>0</v>
      </c>
      <c r="BI1828" s="232">
        <f>IF(N1828="nulová",J1828,0)</f>
        <v>0</v>
      </c>
      <c r="BJ1828" s="18" t="s">
        <v>88</v>
      </c>
      <c r="BK1828" s="232">
        <f>ROUND(I1828*H1828,2)</f>
        <v>0</v>
      </c>
      <c r="BL1828" s="18" t="s">
        <v>279</v>
      </c>
      <c r="BM1828" s="231" t="s">
        <v>2282</v>
      </c>
    </row>
    <row r="1829" s="2" customFormat="1">
      <c r="A1829" s="39"/>
      <c r="B1829" s="40"/>
      <c r="C1829" s="41"/>
      <c r="D1829" s="233" t="s">
        <v>209</v>
      </c>
      <c r="E1829" s="41"/>
      <c r="F1829" s="234" t="s">
        <v>2272</v>
      </c>
      <c r="G1829" s="41"/>
      <c r="H1829" s="41"/>
      <c r="I1829" s="235"/>
      <c r="J1829" s="41"/>
      <c r="K1829" s="41"/>
      <c r="L1829" s="45"/>
      <c r="M1829" s="236"/>
      <c r="N1829" s="237"/>
      <c r="O1829" s="92"/>
      <c r="P1829" s="92"/>
      <c r="Q1829" s="92"/>
      <c r="R1829" s="92"/>
      <c r="S1829" s="92"/>
      <c r="T1829" s="93"/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T1829" s="18" t="s">
        <v>209</v>
      </c>
      <c r="AU1829" s="18" t="s">
        <v>90</v>
      </c>
    </row>
    <row r="1830" s="2" customFormat="1">
      <c r="A1830" s="39"/>
      <c r="B1830" s="40"/>
      <c r="C1830" s="41"/>
      <c r="D1830" s="251" t="s">
        <v>355</v>
      </c>
      <c r="E1830" s="41"/>
      <c r="F1830" s="252" t="s">
        <v>2273</v>
      </c>
      <c r="G1830" s="41"/>
      <c r="H1830" s="41"/>
      <c r="I1830" s="235"/>
      <c r="J1830" s="41"/>
      <c r="K1830" s="41"/>
      <c r="L1830" s="45"/>
      <c r="M1830" s="236"/>
      <c r="N1830" s="237"/>
      <c r="O1830" s="92"/>
      <c r="P1830" s="92"/>
      <c r="Q1830" s="92"/>
      <c r="R1830" s="92"/>
      <c r="S1830" s="92"/>
      <c r="T1830" s="93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T1830" s="18" t="s">
        <v>355</v>
      </c>
      <c r="AU1830" s="18" t="s">
        <v>90</v>
      </c>
    </row>
    <row r="1831" s="13" customFormat="1">
      <c r="A1831" s="13"/>
      <c r="B1831" s="253"/>
      <c r="C1831" s="254"/>
      <c r="D1831" s="233" t="s">
        <v>357</v>
      </c>
      <c r="E1831" s="255" t="s">
        <v>1</v>
      </c>
      <c r="F1831" s="256" t="s">
        <v>733</v>
      </c>
      <c r="G1831" s="254"/>
      <c r="H1831" s="255" t="s">
        <v>1</v>
      </c>
      <c r="I1831" s="257"/>
      <c r="J1831" s="254"/>
      <c r="K1831" s="254"/>
      <c r="L1831" s="258"/>
      <c r="M1831" s="259"/>
      <c r="N1831" s="260"/>
      <c r="O1831" s="260"/>
      <c r="P1831" s="260"/>
      <c r="Q1831" s="260"/>
      <c r="R1831" s="260"/>
      <c r="S1831" s="260"/>
      <c r="T1831" s="261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62" t="s">
        <v>357</v>
      </c>
      <c r="AU1831" s="262" t="s">
        <v>90</v>
      </c>
      <c r="AV1831" s="13" t="s">
        <v>88</v>
      </c>
      <c r="AW1831" s="13" t="s">
        <v>36</v>
      </c>
      <c r="AX1831" s="13" t="s">
        <v>81</v>
      </c>
      <c r="AY1831" s="262" t="s">
        <v>203</v>
      </c>
    </row>
    <row r="1832" s="13" customFormat="1">
      <c r="A1832" s="13"/>
      <c r="B1832" s="253"/>
      <c r="C1832" s="254"/>
      <c r="D1832" s="233" t="s">
        <v>357</v>
      </c>
      <c r="E1832" s="255" t="s">
        <v>1</v>
      </c>
      <c r="F1832" s="256" t="s">
        <v>2283</v>
      </c>
      <c r="G1832" s="254"/>
      <c r="H1832" s="255" t="s">
        <v>1</v>
      </c>
      <c r="I1832" s="257"/>
      <c r="J1832" s="254"/>
      <c r="K1832" s="254"/>
      <c r="L1832" s="258"/>
      <c r="M1832" s="259"/>
      <c r="N1832" s="260"/>
      <c r="O1832" s="260"/>
      <c r="P1832" s="260"/>
      <c r="Q1832" s="260"/>
      <c r="R1832" s="260"/>
      <c r="S1832" s="260"/>
      <c r="T1832" s="26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2" t="s">
        <v>357</v>
      </c>
      <c r="AU1832" s="262" t="s">
        <v>90</v>
      </c>
      <c r="AV1832" s="13" t="s">
        <v>88</v>
      </c>
      <c r="AW1832" s="13" t="s">
        <v>36</v>
      </c>
      <c r="AX1832" s="13" t="s">
        <v>81</v>
      </c>
      <c r="AY1832" s="262" t="s">
        <v>203</v>
      </c>
    </row>
    <row r="1833" s="14" customFormat="1">
      <c r="A1833" s="14"/>
      <c r="B1833" s="263"/>
      <c r="C1833" s="264"/>
      <c r="D1833" s="233" t="s">
        <v>357</v>
      </c>
      <c r="E1833" s="265" t="s">
        <v>1</v>
      </c>
      <c r="F1833" s="266" t="s">
        <v>2284</v>
      </c>
      <c r="G1833" s="264"/>
      <c r="H1833" s="267">
        <v>48.899999999999999</v>
      </c>
      <c r="I1833" s="268"/>
      <c r="J1833" s="264"/>
      <c r="K1833" s="264"/>
      <c r="L1833" s="269"/>
      <c r="M1833" s="270"/>
      <c r="N1833" s="271"/>
      <c r="O1833" s="271"/>
      <c r="P1833" s="271"/>
      <c r="Q1833" s="271"/>
      <c r="R1833" s="271"/>
      <c r="S1833" s="271"/>
      <c r="T1833" s="27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73" t="s">
        <v>357</v>
      </c>
      <c r="AU1833" s="273" t="s">
        <v>90</v>
      </c>
      <c r="AV1833" s="14" t="s">
        <v>90</v>
      </c>
      <c r="AW1833" s="14" t="s">
        <v>36</v>
      </c>
      <c r="AX1833" s="14" t="s">
        <v>81</v>
      </c>
      <c r="AY1833" s="273" t="s">
        <v>203</v>
      </c>
    </row>
    <row r="1834" s="16" customFormat="1">
      <c r="A1834" s="16"/>
      <c r="B1834" s="285"/>
      <c r="C1834" s="286"/>
      <c r="D1834" s="233" t="s">
        <v>357</v>
      </c>
      <c r="E1834" s="287" t="s">
        <v>1</v>
      </c>
      <c r="F1834" s="288" t="s">
        <v>366</v>
      </c>
      <c r="G1834" s="286"/>
      <c r="H1834" s="289">
        <v>48.899999999999999</v>
      </c>
      <c r="I1834" s="290"/>
      <c r="J1834" s="286"/>
      <c r="K1834" s="286"/>
      <c r="L1834" s="291"/>
      <c r="M1834" s="292"/>
      <c r="N1834" s="293"/>
      <c r="O1834" s="293"/>
      <c r="P1834" s="293"/>
      <c r="Q1834" s="293"/>
      <c r="R1834" s="293"/>
      <c r="S1834" s="293"/>
      <c r="T1834" s="294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T1834" s="295" t="s">
        <v>357</v>
      </c>
      <c r="AU1834" s="295" t="s">
        <v>90</v>
      </c>
      <c r="AV1834" s="16" t="s">
        <v>202</v>
      </c>
      <c r="AW1834" s="16" t="s">
        <v>36</v>
      </c>
      <c r="AX1834" s="16" t="s">
        <v>88</v>
      </c>
      <c r="AY1834" s="295" t="s">
        <v>203</v>
      </c>
    </row>
    <row r="1835" s="2" customFormat="1" ht="24.15" customHeight="1">
      <c r="A1835" s="39"/>
      <c r="B1835" s="40"/>
      <c r="C1835" s="296" t="s">
        <v>2285</v>
      </c>
      <c r="D1835" s="296" t="s">
        <v>553</v>
      </c>
      <c r="E1835" s="297" t="s">
        <v>2286</v>
      </c>
      <c r="F1835" s="298" t="s">
        <v>2287</v>
      </c>
      <c r="G1835" s="299" t="s">
        <v>290</v>
      </c>
      <c r="H1835" s="300">
        <v>51.344999999999999</v>
      </c>
      <c r="I1835" s="301"/>
      <c r="J1835" s="302">
        <f>ROUND(I1835*H1835,2)</f>
        <v>0</v>
      </c>
      <c r="K1835" s="298" t="s">
        <v>352</v>
      </c>
      <c r="L1835" s="303"/>
      <c r="M1835" s="304" t="s">
        <v>1</v>
      </c>
      <c r="N1835" s="305" t="s">
        <v>46</v>
      </c>
      <c r="O1835" s="92"/>
      <c r="P1835" s="229">
        <f>O1835*H1835</f>
        <v>0</v>
      </c>
      <c r="Q1835" s="229">
        <v>0.0035999999999999999</v>
      </c>
      <c r="R1835" s="229">
        <f>Q1835*H1835</f>
        <v>0.18484199999999998</v>
      </c>
      <c r="S1835" s="229">
        <v>0</v>
      </c>
      <c r="T1835" s="230">
        <f>S1835*H1835</f>
        <v>0</v>
      </c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R1835" s="231" t="s">
        <v>581</v>
      </c>
      <c r="AT1835" s="231" t="s">
        <v>553</v>
      </c>
      <c r="AU1835" s="231" t="s">
        <v>90</v>
      </c>
      <c r="AY1835" s="18" t="s">
        <v>203</v>
      </c>
      <c r="BE1835" s="232">
        <f>IF(N1835="základní",J1835,0)</f>
        <v>0</v>
      </c>
      <c r="BF1835" s="232">
        <f>IF(N1835="snížená",J1835,0)</f>
        <v>0</v>
      </c>
      <c r="BG1835" s="232">
        <f>IF(N1835="zákl. přenesená",J1835,0)</f>
        <v>0</v>
      </c>
      <c r="BH1835" s="232">
        <f>IF(N1835="sníž. přenesená",J1835,0)</f>
        <v>0</v>
      </c>
      <c r="BI1835" s="232">
        <f>IF(N1835="nulová",J1835,0)</f>
        <v>0</v>
      </c>
      <c r="BJ1835" s="18" t="s">
        <v>88</v>
      </c>
      <c r="BK1835" s="232">
        <f>ROUND(I1835*H1835,2)</f>
        <v>0</v>
      </c>
      <c r="BL1835" s="18" t="s">
        <v>279</v>
      </c>
      <c r="BM1835" s="231" t="s">
        <v>2288</v>
      </c>
    </row>
    <row r="1836" s="14" customFormat="1">
      <c r="A1836" s="14"/>
      <c r="B1836" s="263"/>
      <c r="C1836" s="264"/>
      <c r="D1836" s="233" t="s">
        <v>357</v>
      </c>
      <c r="E1836" s="265" t="s">
        <v>1</v>
      </c>
      <c r="F1836" s="266" t="s">
        <v>2289</v>
      </c>
      <c r="G1836" s="264"/>
      <c r="H1836" s="267">
        <v>51.344999999999999</v>
      </c>
      <c r="I1836" s="268"/>
      <c r="J1836" s="264"/>
      <c r="K1836" s="264"/>
      <c r="L1836" s="269"/>
      <c r="M1836" s="270"/>
      <c r="N1836" s="271"/>
      <c r="O1836" s="271"/>
      <c r="P1836" s="271"/>
      <c r="Q1836" s="271"/>
      <c r="R1836" s="271"/>
      <c r="S1836" s="271"/>
      <c r="T1836" s="27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73" t="s">
        <v>357</v>
      </c>
      <c r="AU1836" s="273" t="s">
        <v>90</v>
      </c>
      <c r="AV1836" s="14" t="s">
        <v>90</v>
      </c>
      <c r="AW1836" s="14" t="s">
        <v>36</v>
      </c>
      <c r="AX1836" s="14" t="s">
        <v>81</v>
      </c>
      <c r="AY1836" s="273" t="s">
        <v>203</v>
      </c>
    </row>
    <row r="1837" s="16" customFormat="1">
      <c r="A1837" s="16"/>
      <c r="B1837" s="285"/>
      <c r="C1837" s="286"/>
      <c r="D1837" s="233" t="s">
        <v>357</v>
      </c>
      <c r="E1837" s="287" t="s">
        <v>1</v>
      </c>
      <c r="F1837" s="288" t="s">
        <v>366</v>
      </c>
      <c r="G1837" s="286"/>
      <c r="H1837" s="289">
        <v>51.344999999999999</v>
      </c>
      <c r="I1837" s="290"/>
      <c r="J1837" s="286"/>
      <c r="K1837" s="286"/>
      <c r="L1837" s="291"/>
      <c r="M1837" s="292"/>
      <c r="N1837" s="293"/>
      <c r="O1837" s="293"/>
      <c r="P1837" s="293"/>
      <c r="Q1837" s="293"/>
      <c r="R1837" s="293"/>
      <c r="S1837" s="293"/>
      <c r="T1837" s="294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T1837" s="295" t="s">
        <v>357</v>
      </c>
      <c r="AU1837" s="295" t="s">
        <v>90</v>
      </c>
      <c r="AV1837" s="16" t="s">
        <v>202</v>
      </c>
      <c r="AW1837" s="16" t="s">
        <v>36</v>
      </c>
      <c r="AX1837" s="16" t="s">
        <v>88</v>
      </c>
      <c r="AY1837" s="295" t="s">
        <v>203</v>
      </c>
    </row>
    <row r="1838" s="2" customFormat="1" ht="33" customHeight="1">
      <c r="A1838" s="39"/>
      <c r="B1838" s="40"/>
      <c r="C1838" s="220" t="s">
        <v>2290</v>
      </c>
      <c r="D1838" s="220" t="s">
        <v>204</v>
      </c>
      <c r="E1838" s="221" t="s">
        <v>2291</v>
      </c>
      <c r="F1838" s="222" t="s">
        <v>2292</v>
      </c>
      <c r="G1838" s="223" t="s">
        <v>290</v>
      </c>
      <c r="H1838" s="224">
        <v>136.80000000000001</v>
      </c>
      <c r="I1838" s="225"/>
      <c r="J1838" s="226">
        <f>ROUND(I1838*H1838,2)</f>
        <v>0</v>
      </c>
      <c r="K1838" s="222" t="s">
        <v>352</v>
      </c>
      <c r="L1838" s="45"/>
      <c r="M1838" s="227" t="s">
        <v>1</v>
      </c>
      <c r="N1838" s="228" t="s">
        <v>46</v>
      </c>
      <c r="O1838" s="92"/>
      <c r="P1838" s="229">
        <f>O1838*H1838</f>
        <v>0</v>
      </c>
      <c r="Q1838" s="229">
        <v>4.0000000000000003E-05</v>
      </c>
      <c r="R1838" s="229">
        <f>Q1838*H1838</f>
        <v>0.0054720000000000012</v>
      </c>
      <c r="S1838" s="229">
        <v>0</v>
      </c>
      <c r="T1838" s="230">
        <f>S1838*H1838</f>
        <v>0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31" t="s">
        <v>279</v>
      </c>
      <c r="AT1838" s="231" t="s">
        <v>204</v>
      </c>
      <c r="AU1838" s="231" t="s">
        <v>90</v>
      </c>
      <c r="AY1838" s="18" t="s">
        <v>203</v>
      </c>
      <c r="BE1838" s="232">
        <f>IF(N1838="základní",J1838,0)</f>
        <v>0</v>
      </c>
      <c r="BF1838" s="232">
        <f>IF(N1838="snížená",J1838,0)</f>
        <v>0</v>
      </c>
      <c r="BG1838" s="232">
        <f>IF(N1838="zákl. přenesená",J1838,0)</f>
        <v>0</v>
      </c>
      <c r="BH1838" s="232">
        <f>IF(N1838="sníž. přenesená",J1838,0)</f>
        <v>0</v>
      </c>
      <c r="BI1838" s="232">
        <f>IF(N1838="nulová",J1838,0)</f>
        <v>0</v>
      </c>
      <c r="BJ1838" s="18" t="s">
        <v>88</v>
      </c>
      <c r="BK1838" s="232">
        <f>ROUND(I1838*H1838,2)</f>
        <v>0</v>
      </c>
      <c r="BL1838" s="18" t="s">
        <v>279</v>
      </c>
      <c r="BM1838" s="231" t="s">
        <v>2293</v>
      </c>
    </row>
    <row r="1839" s="2" customFormat="1">
      <c r="A1839" s="39"/>
      <c r="B1839" s="40"/>
      <c r="C1839" s="41"/>
      <c r="D1839" s="233" t="s">
        <v>209</v>
      </c>
      <c r="E1839" s="41"/>
      <c r="F1839" s="234" t="s">
        <v>2294</v>
      </c>
      <c r="G1839" s="41"/>
      <c r="H1839" s="41"/>
      <c r="I1839" s="235"/>
      <c r="J1839" s="41"/>
      <c r="K1839" s="41"/>
      <c r="L1839" s="45"/>
      <c r="M1839" s="236"/>
      <c r="N1839" s="237"/>
      <c r="O1839" s="92"/>
      <c r="P1839" s="92"/>
      <c r="Q1839" s="92"/>
      <c r="R1839" s="92"/>
      <c r="S1839" s="92"/>
      <c r="T1839" s="93"/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T1839" s="18" t="s">
        <v>209</v>
      </c>
      <c r="AU1839" s="18" t="s">
        <v>90</v>
      </c>
    </row>
    <row r="1840" s="2" customFormat="1">
      <c r="A1840" s="39"/>
      <c r="B1840" s="40"/>
      <c r="C1840" s="41"/>
      <c r="D1840" s="251" t="s">
        <v>355</v>
      </c>
      <c r="E1840" s="41"/>
      <c r="F1840" s="252" t="s">
        <v>2295</v>
      </c>
      <c r="G1840" s="41"/>
      <c r="H1840" s="41"/>
      <c r="I1840" s="235"/>
      <c r="J1840" s="41"/>
      <c r="K1840" s="41"/>
      <c r="L1840" s="45"/>
      <c r="M1840" s="236"/>
      <c r="N1840" s="237"/>
      <c r="O1840" s="92"/>
      <c r="P1840" s="92"/>
      <c r="Q1840" s="92"/>
      <c r="R1840" s="92"/>
      <c r="S1840" s="92"/>
      <c r="T1840" s="93"/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T1840" s="18" t="s">
        <v>355</v>
      </c>
      <c r="AU1840" s="18" t="s">
        <v>90</v>
      </c>
    </row>
    <row r="1841" s="14" customFormat="1">
      <c r="A1841" s="14"/>
      <c r="B1841" s="263"/>
      <c r="C1841" s="264"/>
      <c r="D1841" s="233" t="s">
        <v>357</v>
      </c>
      <c r="E1841" s="265" t="s">
        <v>1</v>
      </c>
      <c r="F1841" s="266" t="s">
        <v>291</v>
      </c>
      <c r="G1841" s="264"/>
      <c r="H1841" s="267">
        <v>87.900000000000006</v>
      </c>
      <c r="I1841" s="268"/>
      <c r="J1841" s="264"/>
      <c r="K1841" s="264"/>
      <c r="L1841" s="269"/>
      <c r="M1841" s="270"/>
      <c r="N1841" s="271"/>
      <c r="O1841" s="271"/>
      <c r="P1841" s="271"/>
      <c r="Q1841" s="271"/>
      <c r="R1841" s="271"/>
      <c r="S1841" s="271"/>
      <c r="T1841" s="272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73" t="s">
        <v>357</v>
      </c>
      <c r="AU1841" s="273" t="s">
        <v>90</v>
      </c>
      <c r="AV1841" s="14" t="s">
        <v>90</v>
      </c>
      <c r="AW1841" s="14" t="s">
        <v>36</v>
      </c>
      <c r="AX1841" s="14" t="s">
        <v>81</v>
      </c>
      <c r="AY1841" s="273" t="s">
        <v>203</v>
      </c>
    </row>
    <row r="1842" s="14" customFormat="1">
      <c r="A1842" s="14"/>
      <c r="B1842" s="263"/>
      <c r="C1842" s="264"/>
      <c r="D1842" s="233" t="s">
        <v>357</v>
      </c>
      <c r="E1842" s="265" t="s">
        <v>1</v>
      </c>
      <c r="F1842" s="266" t="s">
        <v>2296</v>
      </c>
      <c r="G1842" s="264"/>
      <c r="H1842" s="267">
        <v>48.899999999999999</v>
      </c>
      <c r="I1842" s="268"/>
      <c r="J1842" s="264"/>
      <c r="K1842" s="264"/>
      <c r="L1842" s="269"/>
      <c r="M1842" s="270"/>
      <c r="N1842" s="271"/>
      <c r="O1842" s="271"/>
      <c r="P1842" s="271"/>
      <c r="Q1842" s="271"/>
      <c r="R1842" s="271"/>
      <c r="S1842" s="271"/>
      <c r="T1842" s="272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73" t="s">
        <v>357</v>
      </c>
      <c r="AU1842" s="273" t="s">
        <v>90</v>
      </c>
      <c r="AV1842" s="14" t="s">
        <v>90</v>
      </c>
      <c r="AW1842" s="14" t="s">
        <v>36</v>
      </c>
      <c r="AX1842" s="14" t="s">
        <v>81</v>
      </c>
      <c r="AY1842" s="273" t="s">
        <v>203</v>
      </c>
    </row>
    <row r="1843" s="16" customFormat="1">
      <c r="A1843" s="16"/>
      <c r="B1843" s="285"/>
      <c r="C1843" s="286"/>
      <c r="D1843" s="233" t="s">
        <v>357</v>
      </c>
      <c r="E1843" s="287" t="s">
        <v>1</v>
      </c>
      <c r="F1843" s="288" t="s">
        <v>366</v>
      </c>
      <c r="G1843" s="286"/>
      <c r="H1843" s="289">
        <v>136.80000000000001</v>
      </c>
      <c r="I1843" s="290"/>
      <c r="J1843" s="286"/>
      <c r="K1843" s="286"/>
      <c r="L1843" s="291"/>
      <c r="M1843" s="292"/>
      <c r="N1843" s="293"/>
      <c r="O1843" s="293"/>
      <c r="P1843" s="293"/>
      <c r="Q1843" s="293"/>
      <c r="R1843" s="293"/>
      <c r="S1843" s="293"/>
      <c r="T1843" s="294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T1843" s="295" t="s">
        <v>357</v>
      </c>
      <c r="AU1843" s="295" t="s">
        <v>90</v>
      </c>
      <c r="AV1843" s="16" t="s">
        <v>202</v>
      </c>
      <c r="AW1843" s="16" t="s">
        <v>36</v>
      </c>
      <c r="AX1843" s="16" t="s">
        <v>88</v>
      </c>
      <c r="AY1843" s="295" t="s">
        <v>203</v>
      </c>
    </row>
    <row r="1844" s="2" customFormat="1" ht="24.15" customHeight="1">
      <c r="A1844" s="39"/>
      <c r="B1844" s="40"/>
      <c r="C1844" s="220" t="s">
        <v>2297</v>
      </c>
      <c r="D1844" s="220" t="s">
        <v>204</v>
      </c>
      <c r="E1844" s="221" t="s">
        <v>2298</v>
      </c>
      <c r="F1844" s="222" t="s">
        <v>2299</v>
      </c>
      <c r="G1844" s="223" t="s">
        <v>493</v>
      </c>
      <c r="H1844" s="224">
        <v>2.5089999999999999</v>
      </c>
      <c r="I1844" s="225"/>
      <c r="J1844" s="226">
        <f>ROUND(I1844*H1844,2)</f>
        <v>0</v>
      </c>
      <c r="K1844" s="222" t="s">
        <v>352</v>
      </c>
      <c r="L1844" s="45"/>
      <c r="M1844" s="227" t="s">
        <v>1</v>
      </c>
      <c r="N1844" s="228" t="s">
        <v>46</v>
      </c>
      <c r="O1844" s="92"/>
      <c r="P1844" s="229">
        <f>O1844*H1844</f>
        <v>0</v>
      </c>
      <c r="Q1844" s="229">
        <v>0</v>
      </c>
      <c r="R1844" s="229">
        <f>Q1844*H1844</f>
        <v>0</v>
      </c>
      <c r="S1844" s="229">
        <v>0</v>
      </c>
      <c r="T1844" s="230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31" t="s">
        <v>279</v>
      </c>
      <c r="AT1844" s="231" t="s">
        <v>204</v>
      </c>
      <c r="AU1844" s="231" t="s">
        <v>90</v>
      </c>
      <c r="AY1844" s="18" t="s">
        <v>203</v>
      </c>
      <c r="BE1844" s="232">
        <f>IF(N1844="základní",J1844,0)</f>
        <v>0</v>
      </c>
      <c r="BF1844" s="232">
        <f>IF(N1844="snížená",J1844,0)</f>
        <v>0</v>
      </c>
      <c r="BG1844" s="232">
        <f>IF(N1844="zákl. přenesená",J1844,0)</f>
        <v>0</v>
      </c>
      <c r="BH1844" s="232">
        <f>IF(N1844="sníž. přenesená",J1844,0)</f>
        <v>0</v>
      </c>
      <c r="BI1844" s="232">
        <f>IF(N1844="nulová",J1844,0)</f>
        <v>0</v>
      </c>
      <c r="BJ1844" s="18" t="s">
        <v>88</v>
      </c>
      <c r="BK1844" s="232">
        <f>ROUND(I1844*H1844,2)</f>
        <v>0</v>
      </c>
      <c r="BL1844" s="18" t="s">
        <v>279</v>
      </c>
      <c r="BM1844" s="231" t="s">
        <v>2300</v>
      </c>
    </row>
    <row r="1845" s="2" customFormat="1">
      <c r="A1845" s="39"/>
      <c r="B1845" s="40"/>
      <c r="C1845" s="41"/>
      <c r="D1845" s="233" t="s">
        <v>209</v>
      </c>
      <c r="E1845" s="41"/>
      <c r="F1845" s="234" t="s">
        <v>2301</v>
      </c>
      <c r="G1845" s="41"/>
      <c r="H1845" s="41"/>
      <c r="I1845" s="235"/>
      <c r="J1845" s="41"/>
      <c r="K1845" s="41"/>
      <c r="L1845" s="45"/>
      <c r="M1845" s="236"/>
      <c r="N1845" s="237"/>
      <c r="O1845" s="92"/>
      <c r="P1845" s="92"/>
      <c r="Q1845" s="92"/>
      <c r="R1845" s="92"/>
      <c r="S1845" s="92"/>
      <c r="T1845" s="93"/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T1845" s="18" t="s">
        <v>209</v>
      </c>
      <c r="AU1845" s="18" t="s">
        <v>90</v>
      </c>
    </row>
    <row r="1846" s="2" customFormat="1">
      <c r="A1846" s="39"/>
      <c r="B1846" s="40"/>
      <c r="C1846" s="41"/>
      <c r="D1846" s="251" t="s">
        <v>355</v>
      </c>
      <c r="E1846" s="41"/>
      <c r="F1846" s="252" t="s">
        <v>2302</v>
      </c>
      <c r="G1846" s="41"/>
      <c r="H1846" s="41"/>
      <c r="I1846" s="235"/>
      <c r="J1846" s="41"/>
      <c r="K1846" s="41"/>
      <c r="L1846" s="45"/>
      <c r="M1846" s="236"/>
      <c r="N1846" s="237"/>
      <c r="O1846" s="92"/>
      <c r="P1846" s="92"/>
      <c r="Q1846" s="92"/>
      <c r="R1846" s="92"/>
      <c r="S1846" s="92"/>
      <c r="T1846" s="93"/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T1846" s="18" t="s">
        <v>355</v>
      </c>
      <c r="AU1846" s="18" t="s">
        <v>90</v>
      </c>
    </row>
    <row r="1847" s="11" customFormat="1" ht="22.8" customHeight="1">
      <c r="A1847" s="11"/>
      <c r="B1847" s="206"/>
      <c r="C1847" s="207"/>
      <c r="D1847" s="208" t="s">
        <v>80</v>
      </c>
      <c r="E1847" s="249" t="s">
        <v>2303</v>
      </c>
      <c r="F1847" s="249" t="s">
        <v>2304</v>
      </c>
      <c r="G1847" s="207"/>
      <c r="H1847" s="207"/>
      <c r="I1847" s="210"/>
      <c r="J1847" s="250">
        <f>BK1847</f>
        <v>0</v>
      </c>
      <c r="K1847" s="207"/>
      <c r="L1847" s="212"/>
      <c r="M1847" s="213"/>
      <c r="N1847" s="214"/>
      <c r="O1847" s="214"/>
      <c r="P1847" s="215">
        <f>SUM(P1848:P1872)</f>
        <v>0</v>
      </c>
      <c r="Q1847" s="214"/>
      <c r="R1847" s="215">
        <f>SUM(R1848:R1872)</f>
        <v>0.15185209999999999</v>
      </c>
      <c r="S1847" s="214"/>
      <c r="T1847" s="216">
        <f>SUM(T1848:T1872)</f>
        <v>0</v>
      </c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R1847" s="217" t="s">
        <v>90</v>
      </c>
      <c r="AT1847" s="218" t="s">
        <v>80</v>
      </c>
      <c r="AU1847" s="218" t="s">
        <v>88</v>
      </c>
      <c r="AY1847" s="217" t="s">
        <v>203</v>
      </c>
      <c r="BK1847" s="219">
        <f>SUM(BK1848:BK1872)</f>
        <v>0</v>
      </c>
    </row>
    <row r="1848" s="2" customFormat="1" ht="33" customHeight="1">
      <c r="A1848" s="39"/>
      <c r="B1848" s="40"/>
      <c r="C1848" s="220" t="s">
        <v>2305</v>
      </c>
      <c r="D1848" s="220" t="s">
        <v>204</v>
      </c>
      <c r="E1848" s="221" t="s">
        <v>2306</v>
      </c>
      <c r="F1848" s="222" t="s">
        <v>2307</v>
      </c>
      <c r="G1848" s="223" t="s">
        <v>415</v>
      </c>
      <c r="H1848" s="224">
        <v>13.470000000000001</v>
      </c>
      <c r="I1848" s="225"/>
      <c r="J1848" s="226">
        <f>ROUND(I1848*H1848,2)</f>
        <v>0</v>
      </c>
      <c r="K1848" s="222" t="s">
        <v>352</v>
      </c>
      <c r="L1848" s="45"/>
      <c r="M1848" s="227" t="s">
        <v>1</v>
      </c>
      <c r="N1848" s="228" t="s">
        <v>46</v>
      </c>
      <c r="O1848" s="92"/>
      <c r="P1848" s="229">
        <f>O1848*H1848</f>
        <v>0</v>
      </c>
      <c r="Q1848" s="229">
        <v>0.0035799999999999998</v>
      </c>
      <c r="R1848" s="229">
        <f>Q1848*H1848</f>
        <v>0.048222599999999997</v>
      </c>
      <c r="S1848" s="229">
        <v>0</v>
      </c>
      <c r="T1848" s="230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31" t="s">
        <v>279</v>
      </c>
      <c r="AT1848" s="231" t="s">
        <v>204</v>
      </c>
      <c r="AU1848" s="231" t="s">
        <v>90</v>
      </c>
      <c r="AY1848" s="18" t="s">
        <v>203</v>
      </c>
      <c r="BE1848" s="232">
        <f>IF(N1848="základní",J1848,0)</f>
        <v>0</v>
      </c>
      <c r="BF1848" s="232">
        <f>IF(N1848="snížená",J1848,0)</f>
        <v>0</v>
      </c>
      <c r="BG1848" s="232">
        <f>IF(N1848="zákl. přenesená",J1848,0)</f>
        <v>0</v>
      </c>
      <c r="BH1848" s="232">
        <f>IF(N1848="sníž. přenesená",J1848,0)</f>
        <v>0</v>
      </c>
      <c r="BI1848" s="232">
        <f>IF(N1848="nulová",J1848,0)</f>
        <v>0</v>
      </c>
      <c r="BJ1848" s="18" t="s">
        <v>88</v>
      </c>
      <c r="BK1848" s="232">
        <f>ROUND(I1848*H1848,2)</f>
        <v>0</v>
      </c>
      <c r="BL1848" s="18" t="s">
        <v>279</v>
      </c>
      <c r="BM1848" s="231" t="s">
        <v>2308</v>
      </c>
    </row>
    <row r="1849" s="2" customFormat="1">
      <c r="A1849" s="39"/>
      <c r="B1849" s="40"/>
      <c r="C1849" s="41"/>
      <c r="D1849" s="233" t="s">
        <v>209</v>
      </c>
      <c r="E1849" s="41"/>
      <c r="F1849" s="234" t="s">
        <v>2309</v>
      </c>
      <c r="G1849" s="41"/>
      <c r="H1849" s="41"/>
      <c r="I1849" s="235"/>
      <c r="J1849" s="41"/>
      <c r="K1849" s="41"/>
      <c r="L1849" s="45"/>
      <c r="M1849" s="236"/>
      <c r="N1849" s="237"/>
      <c r="O1849" s="92"/>
      <c r="P1849" s="92"/>
      <c r="Q1849" s="92"/>
      <c r="R1849" s="92"/>
      <c r="S1849" s="92"/>
      <c r="T1849" s="93"/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T1849" s="18" t="s">
        <v>209</v>
      </c>
      <c r="AU1849" s="18" t="s">
        <v>90</v>
      </c>
    </row>
    <row r="1850" s="2" customFormat="1">
      <c r="A1850" s="39"/>
      <c r="B1850" s="40"/>
      <c r="C1850" s="41"/>
      <c r="D1850" s="251" t="s">
        <v>355</v>
      </c>
      <c r="E1850" s="41"/>
      <c r="F1850" s="252" t="s">
        <v>2310</v>
      </c>
      <c r="G1850" s="41"/>
      <c r="H1850" s="41"/>
      <c r="I1850" s="235"/>
      <c r="J1850" s="41"/>
      <c r="K1850" s="41"/>
      <c r="L1850" s="45"/>
      <c r="M1850" s="236"/>
      <c r="N1850" s="237"/>
      <c r="O1850" s="92"/>
      <c r="P1850" s="92"/>
      <c r="Q1850" s="92"/>
      <c r="R1850" s="92"/>
      <c r="S1850" s="92"/>
      <c r="T1850" s="93"/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T1850" s="18" t="s">
        <v>355</v>
      </c>
      <c r="AU1850" s="18" t="s">
        <v>90</v>
      </c>
    </row>
    <row r="1851" s="13" customFormat="1">
      <c r="A1851" s="13"/>
      <c r="B1851" s="253"/>
      <c r="C1851" s="254"/>
      <c r="D1851" s="233" t="s">
        <v>357</v>
      </c>
      <c r="E1851" s="255" t="s">
        <v>1</v>
      </c>
      <c r="F1851" s="256" t="s">
        <v>2311</v>
      </c>
      <c r="G1851" s="254"/>
      <c r="H1851" s="255" t="s">
        <v>1</v>
      </c>
      <c r="I1851" s="257"/>
      <c r="J1851" s="254"/>
      <c r="K1851" s="254"/>
      <c r="L1851" s="258"/>
      <c r="M1851" s="259"/>
      <c r="N1851" s="260"/>
      <c r="O1851" s="260"/>
      <c r="P1851" s="260"/>
      <c r="Q1851" s="260"/>
      <c r="R1851" s="260"/>
      <c r="S1851" s="260"/>
      <c r="T1851" s="261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62" t="s">
        <v>357</v>
      </c>
      <c r="AU1851" s="262" t="s">
        <v>90</v>
      </c>
      <c r="AV1851" s="13" t="s">
        <v>88</v>
      </c>
      <c r="AW1851" s="13" t="s">
        <v>36</v>
      </c>
      <c r="AX1851" s="13" t="s">
        <v>81</v>
      </c>
      <c r="AY1851" s="262" t="s">
        <v>203</v>
      </c>
    </row>
    <row r="1852" s="14" customFormat="1">
      <c r="A1852" s="14"/>
      <c r="B1852" s="263"/>
      <c r="C1852" s="264"/>
      <c r="D1852" s="233" t="s">
        <v>357</v>
      </c>
      <c r="E1852" s="265" t="s">
        <v>1</v>
      </c>
      <c r="F1852" s="266" t="s">
        <v>2312</v>
      </c>
      <c r="G1852" s="264"/>
      <c r="H1852" s="267">
        <v>9.5399999999999991</v>
      </c>
      <c r="I1852" s="268"/>
      <c r="J1852" s="264"/>
      <c r="K1852" s="264"/>
      <c r="L1852" s="269"/>
      <c r="M1852" s="270"/>
      <c r="N1852" s="271"/>
      <c r="O1852" s="271"/>
      <c r="P1852" s="271"/>
      <c r="Q1852" s="271"/>
      <c r="R1852" s="271"/>
      <c r="S1852" s="271"/>
      <c r="T1852" s="272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73" t="s">
        <v>357</v>
      </c>
      <c r="AU1852" s="273" t="s">
        <v>90</v>
      </c>
      <c r="AV1852" s="14" t="s">
        <v>90</v>
      </c>
      <c r="AW1852" s="14" t="s">
        <v>36</v>
      </c>
      <c r="AX1852" s="14" t="s">
        <v>81</v>
      </c>
      <c r="AY1852" s="273" t="s">
        <v>203</v>
      </c>
    </row>
    <row r="1853" s="14" customFormat="1">
      <c r="A1853" s="14"/>
      <c r="B1853" s="263"/>
      <c r="C1853" s="264"/>
      <c r="D1853" s="233" t="s">
        <v>357</v>
      </c>
      <c r="E1853" s="265" t="s">
        <v>1</v>
      </c>
      <c r="F1853" s="266" t="s">
        <v>2313</v>
      </c>
      <c r="G1853" s="264"/>
      <c r="H1853" s="267">
        <v>3.9300000000000002</v>
      </c>
      <c r="I1853" s="268"/>
      <c r="J1853" s="264"/>
      <c r="K1853" s="264"/>
      <c r="L1853" s="269"/>
      <c r="M1853" s="270"/>
      <c r="N1853" s="271"/>
      <c r="O1853" s="271"/>
      <c r="P1853" s="271"/>
      <c r="Q1853" s="271"/>
      <c r="R1853" s="271"/>
      <c r="S1853" s="271"/>
      <c r="T1853" s="272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73" t="s">
        <v>357</v>
      </c>
      <c r="AU1853" s="273" t="s">
        <v>90</v>
      </c>
      <c r="AV1853" s="14" t="s">
        <v>90</v>
      </c>
      <c r="AW1853" s="14" t="s">
        <v>36</v>
      </c>
      <c r="AX1853" s="14" t="s">
        <v>81</v>
      </c>
      <c r="AY1853" s="273" t="s">
        <v>203</v>
      </c>
    </row>
    <row r="1854" s="16" customFormat="1">
      <c r="A1854" s="16"/>
      <c r="B1854" s="285"/>
      <c r="C1854" s="286"/>
      <c r="D1854" s="233" t="s">
        <v>357</v>
      </c>
      <c r="E1854" s="287" t="s">
        <v>1</v>
      </c>
      <c r="F1854" s="288" t="s">
        <v>366</v>
      </c>
      <c r="G1854" s="286"/>
      <c r="H1854" s="289">
        <v>13.470000000000001</v>
      </c>
      <c r="I1854" s="290"/>
      <c r="J1854" s="286"/>
      <c r="K1854" s="286"/>
      <c r="L1854" s="291"/>
      <c r="M1854" s="292"/>
      <c r="N1854" s="293"/>
      <c r="O1854" s="293"/>
      <c r="P1854" s="293"/>
      <c r="Q1854" s="293"/>
      <c r="R1854" s="293"/>
      <c r="S1854" s="293"/>
      <c r="T1854" s="294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T1854" s="295" t="s">
        <v>357</v>
      </c>
      <c r="AU1854" s="295" t="s">
        <v>90</v>
      </c>
      <c r="AV1854" s="16" t="s">
        <v>202</v>
      </c>
      <c r="AW1854" s="16" t="s">
        <v>36</v>
      </c>
      <c r="AX1854" s="16" t="s">
        <v>88</v>
      </c>
      <c r="AY1854" s="295" t="s">
        <v>203</v>
      </c>
    </row>
    <row r="1855" s="2" customFormat="1" ht="33" customHeight="1">
      <c r="A1855" s="39"/>
      <c r="B1855" s="40"/>
      <c r="C1855" s="220" t="s">
        <v>2314</v>
      </c>
      <c r="D1855" s="220" t="s">
        <v>204</v>
      </c>
      <c r="E1855" s="221" t="s">
        <v>2315</v>
      </c>
      <c r="F1855" s="222" t="s">
        <v>2316</v>
      </c>
      <c r="G1855" s="223" t="s">
        <v>415</v>
      </c>
      <c r="H1855" s="224">
        <v>6.5499999999999998</v>
      </c>
      <c r="I1855" s="225"/>
      <c r="J1855" s="226">
        <f>ROUND(I1855*H1855,2)</f>
        <v>0</v>
      </c>
      <c r="K1855" s="222" t="s">
        <v>352</v>
      </c>
      <c r="L1855" s="45"/>
      <c r="M1855" s="227" t="s">
        <v>1</v>
      </c>
      <c r="N1855" s="228" t="s">
        <v>46</v>
      </c>
      <c r="O1855" s="92"/>
      <c r="P1855" s="229">
        <f>O1855*H1855</f>
        <v>0</v>
      </c>
      <c r="Q1855" s="229">
        <v>0.0042900000000000004</v>
      </c>
      <c r="R1855" s="229">
        <f>Q1855*H1855</f>
        <v>0.028099500000000003</v>
      </c>
      <c r="S1855" s="229">
        <v>0</v>
      </c>
      <c r="T1855" s="230">
        <f>S1855*H1855</f>
        <v>0</v>
      </c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R1855" s="231" t="s">
        <v>279</v>
      </c>
      <c r="AT1855" s="231" t="s">
        <v>204</v>
      </c>
      <c r="AU1855" s="231" t="s">
        <v>90</v>
      </c>
      <c r="AY1855" s="18" t="s">
        <v>203</v>
      </c>
      <c r="BE1855" s="232">
        <f>IF(N1855="základní",J1855,0)</f>
        <v>0</v>
      </c>
      <c r="BF1855" s="232">
        <f>IF(N1855="snížená",J1855,0)</f>
        <v>0</v>
      </c>
      <c r="BG1855" s="232">
        <f>IF(N1855="zákl. přenesená",J1855,0)</f>
        <v>0</v>
      </c>
      <c r="BH1855" s="232">
        <f>IF(N1855="sníž. přenesená",J1855,0)</f>
        <v>0</v>
      </c>
      <c r="BI1855" s="232">
        <f>IF(N1855="nulová",J1855,0)</f>
        <v>0</v>
      </c>
      <c r="BJ1855" s="18" t="s">
        <v>88</v>
      </c>
      <c r="BK1855" s="232">
        <f>ROUND(I1855*H1855,2)</f>
        <v>0</v>
      </c>
      <c r="BL1855" s="18" t="s">
        <v>279</v>
      </c>
      <c r="BM1855" s="231" t="s">
        <v>2317</v>
      </c>
    </row>
    <row r="1856" s="2" customFormat="1">
      <c r="A1856" s="39"/>
      <c r="B1856" s="40"/>
      <c r="C1856" s="41"/>
      <c r="D1856" s="233" t="s">
        <v>209</v>
      </c>
      <c r="E1856" s="41"/>
      <c r="F1856" s="234" t="s">
        <v>2318</v>
      </c>
      <c r="G1856" s="41"/>
      <c r="H1856" s="41"/>
      <c r="I1856" s="235"/>
      <c r="J1856" s="41"/>
      <c r="K1856" s="41"/>
      <c r="L1856" s="45"/>
      <c r="M1856" s="236"/>
      <c r="N1856" s="237"/>
      <c r="O1856" s="92"/>
      <c r="P1856" s="92"/>
      <c r="Q1856" s="92"/>
      <c r="R1856" s="92"/>
      <c r="S1856" s="92"/>
      <c r="T1856" s="93"/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T1856" s="18" t="s">
        <v>209</v>
      </c>
      <c r="AU1856" s="18" t="s">
        <v>90</v>
      </c>
    </row>
    <row r="1857" s="2" customFormat="1">
      <c r="A1857" s="39"/>
      <c r="B1857" s="40"/>
      <c r="C1857" s="41"/>
      <c r="D1857" s="251" t="s">
        <v>355</v>
      </c>
      <c r="E1857" s="41"/>
      <c r="F1857" s="252" t="s">
        <v>2319</v>
      </c>
      <c r="G1857" s="41"/>
      <c r="H1857" s="41"/>
      <c r="I1857" s="235"/>
      <c r="J1857" s="41"/>
      <c r="K1857" s="41"/>
      <c r="L1857" s="45"/>
      <c r="M1857" s="236"/>
      <c r="N1857" s="237"/>
      <c r="O1857" s="92"/>
      <c r="P1857" s="92"/>
      <c r="Q1857" s="92"/>
      <c r="R1857" s="92"/>
      <c r="S1857" s="92"/>
      <c r="T1857" s="93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T1857" s="18" t="s">
        <v>355</v>
      </c>
      <c r="AU1857" s="18" t="s">
        <v>90</v>
      </c>
    </row>
    <row r="1858" s="13" customFormat="1">
      <c r="A1858" s="13"/>
      <c r="B1858" s="253"/>
      <c r="C1858" s="254"/>
      <c r="D1858" s="233" t="s">
        <v>357</v>
      </c>
      <c r="E1858" s="255" t="s">
        <v>1</v>
      </c>
      <c r="F1858" s="256" t="s">
        <v>2320</v>
      </c>
      <c r="G1858" s="254"/>
      <c r="H1858" s="255" t="s">
        <v>1</v>
      </c>
      <c r="I1858" s="257"/>
      <c r="J1858" s="254"/>
      <c r="K1858" s="254"/>
      <c r="L1858" s="258"/>
      <c r="M1858" s="259"/>
      <c r="N1858" s="260"/>
      <c r="O1858" s="260"/>
      <c r="P1858" s="260"/>
      <c r="Q1858" s="260"/>
      <c r="R1858" s="260"/>
      <c r="S1858" s="260"/>
      <c r="T1858" s="261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62" t="s">
        <v>357</v>
      </c>
      <c r="AU1858" s="262" t="s">
        <v>90</v>
      </c>
      <c r="AV1858" s="13" t="s">
        <v>88</v>
      </c>
      <c r="AW1858" s="13" t="s">
        <v>36</v>
      </c>
      <c r="AX1858" s="13" t="s">
        <v>81</v>
      </c>
      <c r="AY1858" s="262" t="s">
        <v>203</v>
      </c>
    </row>
    <row r="1859" s="14" customFormat="1">
      <c r="A1859" s="14"/>
      <c r="B1859" s="263"/>
      <c r="C1859" s="264"/>
      <c r="D1859" s="233" t="s">
        <v>357</v>
      </c>
      <c r="E1859" s="265" t="s">
        <v>1</v>
      </c>
      <c r="F1859" s="266" t="s">
        <v>2321</v>
      </c>
      <c r="G1859" s="264"/>
      <c r="H1859" s="267">
        <v>6.5499999999999998</v>
      </c>
      <c r="I1859" s="268"/>
      <c r="J1859" s="264"/>
      <c r="K1859" s="264"/>
      <c r="L1859" s="269"/>
      <c r="M1859" s="270"/>
      <c r="N1859" s="271"/>
      <c r="O1859" s="271"/>
      <c r="P1859" s="271"/>
      <c r="Q1859" s="271"/>
      <c r="R1859" s="271"/>
      <c r="S1859" s="271"/>
      <c r="T1859" s="27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73" t="s">
        <v>357</v>
      </c>
      <c r="AU1859" s="273" t="s">
        <v>90</v>
      </c>
      <c r="AV1859" s="14" t="s">
        <v>90</v>
      </c>
      <c r="AW1859" s="14" t="s">
        <v>36</v>
      </c>
      <c r="AX1859" s="14" t="s">
        <v>81</v>
      </c>
      <c r="AY1859" s="273" t="s">
        <v>203</v>
      </c>
    </row>
    <row r="1860" s="16" customFormat="1">
      <c r="A1860" s="16"/>
      <c r="B1860" s="285"/>
      <c r="C1860" s="286"/>
      <c r="D1860" s="233" t="s">
        <v>357</v>
      </c>
      <c r="E1860" s="287" t="s">
        <v>1</v>
      </c>
      <c r="F1860" s="288" t="s">
        <v>366</v>
      </c>
      <c r="G1860" s="286"/>
      <c r="H1860" s="289">
        <v>6.5499999999999998</v>
      </c>
      <c r="I1860" s="290"/>
      <c r="J1860" s="286"/>
      <c r="K1860" s="286"/>
      <c r="L1860" s="291"/>
      <c r="M1860" s="292"/>
      <c r="N1860" s="293"/>
      <c r="O1860" s="293"/>
      <c r="P1860" s="293"/>
      <c r="Q1860" s="293"/>
      <c r="R1860" s="293"/>
      <c r="S1860" s="293"/>
      <c r="T1860" s="294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T1860" s="295" t="s">
        <v>357</v>
      </c>
      <c r="AU1860" s="295" t="s">
        <v>90</v>
      </c>
      <c r="AV1860" s="16" t="s">
        <v>202</v>
      </c>
      <c r="AW1860" s="16" t="s">
        <v>36</v>
      </c>
      <c r="AX1860" s="16" t="s">
        <v>88</v>
      </c>
      <c r="AY1860" s="295" t="s">
        <v>203</v>
      </c>
    </row>
    <row r="1861" s="2" customFormat="1" ht="33" customHeight="1">
      <c r="A1861" s="39"/>
      <c r="B1861" s="40"/>
      <c r="C1861" s="220" t="s">
        <v>2322</v>
      </c>
      <c r="D1861" s="220" t="s">
        <v>204</v>
      </c>
      <c r="E1861" s="221" t="s">
        <v>2323</v>
      </c>
      <c r="F1861" s="222" t="s">
        <v>2324</v>
      </c>
      <c r="G1861" s="223" t="s">
        <v>290</v>
      </c>
      <c r="H1861" s="224">
        <v>7</v>
      </c>
      <c r="I1861" s="225"/>
      <c r="J1861" s="226">
        <f>ROUND(I1861*H1861,2)</f>
        <v>0</v>
      </c>
      <c r="K1861" s="222" t="s">
        <v>352</v>
      </c>
      <c r="L1861" s="45"/>
      <c r="M1861" s="227" t="s">
        <v>1</v>
      </c>
      <c r="N1861" s="228" t="s">
        <v>46</v>
      </c>
      <c r="O1861" s="92"/>
      <c r="P1861" s="229">
        <f>O1861*H1861</f>
        <v>0</v>
      </c>
      <c r="Q1861" s="229">
        <v>0.010789999999999999</v>
      </c>
      <c r="R1861" s="229">
        <f>Q1861*H1861</f>
        <v>0.07553</v>
      </c>
      <c r="S1861" s="229">
        <v>0</v>
      </c>
      <c r="T1861" s="230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31" t="s">
        <v>279</v>
      </c>
      <c r="AT1861" s="231" t="s">
        <v>204</v>
      </c>
      <c r="AU1861" s="231" t="s">
        <v>90</v>
      </c>
      <c r="AY1861" s="18" t="s">
        <v>203</v>
      </c>
      <c r="BE1861" s="232">
        <f>IF(N1861="základní",J1861,0)</f>
        <v>0</v>
      </c>
      <c r="BF1861" s="232">
        <f>IF(N1861="snížená",J1861,0)</f>
        <v>0</v>
      </c>
      <c r="BG1861" s="232">
        <f>IF(N1861="zákl. přenesená",J1861,0)</f>
        <v>0</v>
      </c>
      <c r="BH1861" s="232">
        <f>IF(N1861="sníž. přenesená",J1861,0)</f>
        <v>0</v>
      </c>
      <c r="BI1861" s="232">
        <f>IF(N1861="nulová",J1861,0)</f>
        <v>0</v>
      </c>
      <c r="BJ1861" s="18" t="s">
        <v>88</v>
      </c>
      <c r="BK1861" s="232">
        <f>ROUND(I1861*H1861,2)</f>
        <v>0</v>
      </c>
      <c r="BL1861" s="18" t="s">
        <v>279</v>
      </c>
      <c r="BM1861" s="231" t="s">
        <v>2325</v>
      </c>
    </row>
    <row r="1862" s="2" customFormat="1">
      <c r="A1862" s="39"/>
      <c r="B1862" s="40"/>
      <c r="C1862" s="41"/>
      <c r="D1862" s="233" t="s">
        <v>209</v>
      </c>
      <c r="E1862" s="41"/>
      <c r="F1862" s="234" t="s">
        <v>2326</v>
      </c>
      <c r="G1862" s="41"/>
      <c r="H1862" s="41"/>
      <c r="I1862" s="235"/>
      <c r="J1862" s="41"/>
      <c r="K1862" s="41"/>
      <c r="L1862" s="45"/>
      <c r="M1862" s="236"/>
      <c r="N1862" s="237"/>
      <c r="O1862" s="92"/>
      <c r="P1862" s="92"/>
      <c r="Q1862" s="92"/>
      <c r="R1862" s="92"/>
      <c r="S1862" s="92"/>
      <c r="T1862" s="93"/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T1862" s="18" t="s">
        <v>209</v>
      </c>
      <c r="AU1862" s="18" t="s">
        <v>90</v>
      </c>
    </row>
    <row r="1863" s="2" customFormat="1">
      <c r="A1863" s="39"/>
      <c r="B1863" s="40"/>
      <c r="C1863" s="41"/>
      <c r="D1863" s="251" t="s">
        <v>355</v>
      </c>
      <c r="E1863" s="41"/>
      <c r="F1863" s="252" t="s">
        <v>2327</v>
      </c>
      <c r="G1863" s="41"/>
      <c r="H1863" s="41"/>
      <c r="I1863" s="235"/>
      <c r="J1863" s="41"/>
      <c r="K1863" s="41"/>
      <c r="L1863" s="45"/>
      <c r="M1863" s="236"/>
      <c r="N1863" s="237"/>
      <c r="O1863" s="92"/>
      <c r="P1863" s="92"/>
      <c r="Q1863" s="92"/>
      <c r="R1863" s="92"/>
      <c r="S1863" s="92"/>
      <c r="T1863" s="93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T1863" s="18" t="s">
        <v>355</v>
      </c>
      <c r="AU1863" s="18" t="s">
        <v>90</v>
      </c>
    </row>
    <row r="1864" s="13" customFormat="1">
      <c r="A1864" s="13"/>
      <c r="B1864" s="253"/>
      <c r="C1864" s="254"/>
      <c r="D1864" s="233" t="s">
        <v>357</v>
      </c>
      <c r="E1864" s="255" t="s">
        <v>1</v>
      </c>
      <c r="F1864" s="256" t="s">
        <v>2328</v>
      </c>
      <c r="G1864" s="254"/>
      <c r="H1864" s="255" t="s">
        <v>1</v>
      </c>
      <c r="I1864" s="257"/>
      <c r="J1864" s="254"/>
      <c r="K1864" s="254"/>
      <c r="L1864" s="258"/>
      <c r="M1864" s="259"/>
      <c r="N1864" s="260"/>
      <c r="O1864" s="260"/>
      <c r="P1864" s="260"/>
      <c r="Q1864" s="260"/>
      <c r="R1864" s="260"/>
      <c r="S1864" s="260"/>
      <c r="T1864" s="261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62" t="s">
        <v>357</v>
      </c>
      <c r="AU1864" s="262" t="s">
        <v>90</v>
      </c>
      <c r="AV1864" s="13" t="s">
        <v>88</v>
      </c>
      <c r="AW1864" s="13" t="s">
        <v>36</v>
      </c>
      <c r="AX1864" s="13" t="s">
        <v>81</v>
      </c>
      <c r="AY1864" s="262" t="s">
        <v>203</v>
      </c>
    </row>
    <row r="1865" s="13" customFormat="1">
      <c r="A1865" s="13"/>
      <c r="B1865" s="253"/>
      <c r="C1865" s="254"/>
      <c r="D1865" s="233" t="s">
        <v>357</v>
      </c>
      <c r="E1865" s="255" t="s">
        <v>1</v>
      </c>
      <c r="F1865" s="256" t="s">
        <v>2329</v>
      </c>
      <c r="G1865" s="254"/>
      <c r="H1865" s="255" t="s">
        <v>1</v>
      </c>
      <c r="I1865" s="257"/>
      <c r="J1865" s="254"/>
      <c r="K1865" s="254"/>
      <c r="L1865" s="258"/>
      <c r="M1865" s="259"/>
      <c r="N1865" s="260"/>
      <c r="O1865" s="260"/>
      <c r="P1865" s="260"/>
      <c r="Q1865" s="260"/>
      <c r="R1865" s="260"/>
      <c r="S1865" s="260"/>
      <c r="T1865" s="261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62" t="s">
        <v>357</v>
      </c>
      <c r="AU1865" s="262" t="s">
        <v>90</v>
      </c>
      <c r="AV1865" s="13" t="s">
        <v>88</v>
      </c>
      <c r="AW1865" s="13" t="s">
        <v>36</v>
      </c>
      <c r="AX1865" s="13" t="s">
        <v>81</v>
      </c>
      <c r="AY1865" s="262" t="s">
        <v>203</v>
      </c>
    </row>
    <row r="1866" s="14" customFormat="1">
      <c r="A1866" s="14"/>
      <c r="B1866" s="263"/>
      <c r="C1866" s="264"/>
      <c r="D1866" s="233" t="s">
        <v>357</v>
      </c>
      <c r="E1866" s="265" t="s">
        <v>1</v>
      </c>
      <c r="F1866" s="266" t="s">
        <v>2330</v>
      </c>
      <c r="G1866" s="264"/>
      <c r="H1866" s="267">
        <v>4</v>
      </c>
      <c r="I1866" s="268"/>
      <c r="J1866" s="264"/>
      <c r="K1866" s="264"/>
      <c r="L1866" s="269"/>
      <c r="M1866" s="270"/>
      <c r="N1866" s="271"/>
      <c r="O1866" s="271"/>
      <c r="P1866" s="271"/>
      <c r="Q1866" s="271"/>
      <c r="R1866" s="271"/>
      <c r="S1866" s="271"/>
      <c r="T1866" s="272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73" t="s">
        <v>357</v>
      </c>
      <c r="AU1866" s="273" t="s">
        <v>90</v>
      </c>
      <c r="AV1866" s="14" t="s">
        <v>90</v>
      </c>
      <c r="AW1866" s="14" t="s">
        <v>36</v>
      </c>
      <c r="AX1866" s="14" t="s">
        <v>81</v>
      </c>
      <c r="AY1866" s="273" t="s">
        <v>203</v>
      </c>
    </row>
    <row r="1867" s="13" customFormat="1">
      <c r="A1867" s="13"/>
      <c r="B1867" s="253"/>
      <c r="C1867" s="254"/>
      <c r="D1867" s="233" t="s">
        <v>357</v>
      </c>
      <c r="E1867" s="255" t="s">
        <v>1</v>
      </c>
      <c r="F1867" s="256" t="s">
        <v>2331</v>
      </c>
      <c r="G1867" s="254"/>
      <c r="H1867" s="255" t="s">
        <v>1</v>
      </c>
      <c r="I1867" s="257"/>
      <c r="J1867" s="254"/>
      <c r="K1867" s="254"/>
      <c r="L1867" s="258"/>
      <c r="M1867" s="259"/>
      <c r="N1867" s="260"/>
      <c r="O1867" s="260"/>
      <c r="P1867" s="260"/>
      <c r="Q1867" s="260"/>
      <c r="R1867" s="260"/>
      <c r="S1867" s="260"/>
      <c r="T1867" s="261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2" t="s">
        <v>357</v>
      </c>
      <c r="AU1867" s="262" t="s">
        <v>90</v>
      </c>
      <c r="AV1867" s="13" t="s">
        <v>88</v>
      </c>
      <c r="AW1867" s="13" t="s">
        <v>36</v>
      </c>
      <c r="AX1867" s="13" t="s">
        <v>81</v>
      </c>
      <c r="AY1867" s="262" t="s">
        <v>203</v>
      </c>
    </row>
    <row r="1868" s="14" customFormat="1">
      <c r="A1868" s="14"/>
      <c r="B1868" s="263"/>
      <c r="C1868" s="264"/>
      <c r="D1868" s="233" t="s">
        <v>357</v>
      </c>
      <c r="E1868" s="265" t="s">
        <v>1</v>
      </c>
      <c r="F1868" s="266" t="s">
        <v>2332</v>
      </c>
      <c r="G1868" s="264"/>
      <c r="H1868" s="267">
        <v>3</v>
      </c>
      <c r="I1868" s="268"/>
      <c r="J1868" s="264"/>
      <c r="K1868" s="264"/>
      <c r="L1868" s="269"/>
      <c r="M1868" s="270"/>
      <c r="N1868" s="271"/>
      <c r="O1868" s="271"/>
      <c r="P1868" s="271"/>
      <c r="Q1868" s="271"/>
      <c r="R1868" s="271"/>
      <c r="S1868" s="271"/>
      <c r="T1868" s="27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73" t="s">
        <v>357</v>
      </c>
      <c r="AU1868" s="273" t="s">
        <v>90</v>
      </c>
      <c r="AV1868" s="14" t="s">
        <v>90</v>
      </c>
      <c r="AW1868" s="14" t="s">
        <v>36</v>
      </c>
      <c r="AX1868" s="14" t="s">
        <v>81</v>
      </c>
      <c r="AY1868" s="273" t="s">
        <v>203</v>
      </c>
    </row>
    <row r="1869" s="16" customFormat="1">
      <c r="A1869" s="16"/>
      <c r="B1869" s="285"/>
      <c r="C1869" s="286"/>
      <c r="D1869" s="233" t="s">
        <v>357</v>
      </c>
      <c r="E1869" s="287" t="s">
        <v>1</v>
      </c>
      <c r="F1869" s="288" t="s">
        <v>366</v>
      </c>
      <c r="G1869" s="286"/>
      <c r="H1869" s="289">
        <v>7</v>
      </c>
      <c r="I1869" s="290"/>
      <c r="J1869" s="286"/>
      <c r="K1869" s="286"/>
      <c r="L1869" s="291"/>
      <c r="M1869" s="292"/>
      <c r="N1869" s="293"/>
      <c r="O1869" s="293"/>
      <c r="P1869" s="293"/>
      <c r="Q1869" s="293"/>
      <c r="R1869" s="293"/>
      <c r="S1869" s="293"/>
      <c r="T1869" s="294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T1869" s="295" t="s">
        <v>357</v>
      </c>
      <c r="AU1869" s="295" t="s">
        <v>90</v>
      </c>
      <c r="AV1869" s="16" t="s">
        <v>202</v>
      </c>
      <c r="AW1869" s="16" t="s">
        <v>36</v>
      </c>
      <c r="AX1869" s="16" t="s">
        <v>88</v>
      </c>
      <c r="AY1869" s="295" t="s">
        <v>203</v>
      </c>
    </row>
    <row r="1870" s="2" customFormat="1" ht="24.15" customHeight="1">
      <c r="A1870" s="39"/>
      <c r="B1870" s="40"/>
      <c r="C1870" s="220" t="s">
        <v>2333</v>
      </c>
      <c r="D1870" s="220" t="s">
        <v>204</v>
      </c>
      <c r="E1870" s="221" t="s">
        <v>2334</v>
      </c>
      <c r="F1870" s="222" t="s">
        <v>2335</v>
      </c>
      <c r="G1870" s="223" t="s">
        <v>493</v>
      </c>
      <c r="H1870" s="224">
        <v>0.152</v>
      </c>
      <c r="I1870" s="225"/>
      <c r="J1870" s="226">
        <f>ROUND(I1870*H1870,2)</f>
        <v>0</v>
      </c>
      <c r="K1870" s="222" t="s">
        <v>352</v>
      </c>
      <c r="L1870" s="45"/>
      <c r="M1870" s="227" t="s">
        <v>1</v>
      </c>
      <c r="N1870" s="228" t="s">
        <v>46</v>
      </c>
      <c r="O1870" s="92"/>
      <c r="P1870" s="229">
        <f>O1870*H1870</f>
        <v>0</v>
      </c>
      <c r="Q1870" s="229">
        <v>0</v>
      </c>
      <c r="R1870" s="229">
        <f>Q1870*H1870</f>
        <v>0</v>
      </c>
      <c r="S1870" s="229">
        <v>0</v>
      </c>
      <c r="T1870" s="230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31" t="s">
        <v>279</v>
      </c>
      <c r="AT1870" s="231" t="s">
        <v>204</v>
      </c>
      <c r="AU1870" s="231" t="s">
        <v>90</v>
      </c>
      <c r="AY1870" s="18" t="s">
        <v>203</v>
      </c>
      <c r="BE1870" s="232">
        <f>IF(N1870="základní",J1870,0)</f>
        <v>0</v>
      </c>
      <c r="BF1870" s="232">
        <f>IF(N1870="snížená",J1870,0)</f>
        <v>0</v>
      </c>
      <c r="BG1870" s="232">
        <f>IF(N1870="zákl. přenesená",J1870,0)</f>
        <v>0</v>
      </c>
      <c r="BH1870" s="232">
        <f>IF(N1870="sníž. přenesená",J1870,0)</f>
        <v>0</v>
      </c>
      <c r="BI1870" s="232">
        <f>IF(N1870="nulová",J1870,0)</f>
        <v>0</v>
      </c>
      <c r="BJ1870" s="18" t="s">
        <v>88</v>
      </c>
      <c r="BK1870" s="232">
        <f>ROUND(I1870*H1870,2)</f>
        <v>0</v>
      </c>
      <c r="BL1870" s="18" t="s">
        <v>279</v>
      </c>
      <c r="BM1870" s="231" t="s">
        <v>2336</v>
      </c>
    </row>
    <row r="1871" s="2" customFormat="1">
      <c r="A1871" s="39"/>
      <c r="B1871" s="40"/>
      <c r="C1871" s="41"/>
      <c r="D1871" s="233" t="s">
        <v>209</v>
      </c>
      <c r="E1871" s="41"/>
      <c r="F1871" s="234" t="s">
        <v>2337</v>
      </c>
      <c r="G1871" s="41"/>
      <c r="H1871" s="41"/>
      <c r="I1871" s="235"/>
      <c r="J1871" s="41"/>
      <c r="K1871" s="41"/>
      <c r="L1871" s="45"/>
      <c r="M1871" s="236"/>
      <c r="N1871" s="237"/>
      <c r="O1871" s="92"/>
      <c r="P1871" s="92"/>
      <c r="Q1871" s="92"/>
      <c r="R1871" s="92"/>
      <c r="S1871" s="92"/>
      <c r="T1871" s="93"/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T1871" s="18" t="s">
        <v>209</v>
      </c>
      <c r="AU1871" s="18" t="s">
        <v>90</v>
      </c>
    </row>
    <row r="1872" s="2" customFormat="1">
      <c r="A1872" s="39"/>
      <c r="B1872" s="40"/>
      <c r="C1872" s="41"/>
      <c r="D1872" s="251" t="s">
        <v>355</v>
      </c>
      <c r="E1872" s="41"/>
      <c r="F1872" s="252" t="s">
        <v>2338</v>
      </c>
      <c r="G1872" s="41"/>
      <c r="H1872" s="41"/>
      <c r="I1872" s="235"/>
      <c r="J1872" s="41"/>
      <c r="K1872" s="41"/>
      <c r="L1872" s="45"/>
      <c r="M1872" s="236"/>
      <c r="N1872" s="237"/>
      <c r="O1872" s="92"/>
      <c r="P1872" s="92"/>
      <c r="Q1872" s="92"/>
      <c r="R1872" s="92"/>
      <c r="S1872" s="92"/>
      <c r="T1872" s="93"/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T1872" s="18" t="s">
        <v>355</v>
      </c>
      <c r="AU1872" s="18" t="s">
        <v>90</v>
      </c>
    </row>
    <row r="1873" s="11" customFormat="1" ht="22.8" customHeight="1">
      <c r="A1873" s="11"/>
      <c r="B1873" s="206"/>
      <c r="C1873" s="207"/>
      <c r="D1873" s="208" t="s">
        <v>80</v>
      </c>
      <c r="E1873" s="249" t="s">
        <v>2339</v>
      </c>
      <c r="F1873" s="249" t="s">
        <v>2340</v>
      </c>
      <c r="G1873" s="207"/>
      <c r="H1873" s="207"/>
      <c r="I1873" s="210"/>
      <c r="J1873" s="250">
        <f>BK1873</f>
        <v>0</v>
      </c>
      <c r="K1873" s="207"/>
      <c r="L1873" s="212"/>
      <c r="M1873" s="213"/>
      <c r="N1873" s="214"/>
      <c r="O1873" s="214"/>
      <c r="P1873" s="215">
        <f>SUM(P1874:P2030)</f>
        <v>0</v>
      </c>
      <c r="Q1873" s="214"/>
      <c r="R1873" s="215">
        <f>SUM(R1874:R2030)</f>
        <v>1.5509542599999997</v>
      </c>
      <c r="S1873" s="214"/>
      <c r="T1873" s="216">
        <f>SUM(T1874:T2030)</f>
        <v>0</v>
      </c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R1873" s="217" t="s">
        <v>90</v>
      </c>
      <c r="AT1873" s="218" t="s">
        <v>80</v>
      </c>
      <c r="AU1873" s="218" t="s">
        <v>88</v>
      </c>
      <c r="AY1873" s="217" t="s">
        <v>203</v>
      </c>
      <c r="BK1873" s="219">
        <f>SUM(BK1874:BK2030)</f>
        <v>0</v>
      </c>
    </row>
    <row r="1874" s="2" customFormat="1" ht="24.15" customHeight="1">
      <c r="A1874" s="39"/>
      <c r="B1874" s="40"/>
      <c r="C1874" s="220" t="s">
        <v>2341</v>
      </c>
      <c r="D1874" s="220" t="s">
        <v>204</v>
      </c>
      <c r="E1874" s="221" t="s">
        <v>2342</v>
      </c>
      <c r="F1874" s="222" t="s">
        <v>2343</v>
      </c>
      <c r="G1874" s="223" t="s">
        <v>415</v>
      </c>
      <c r="H1874" s="224">
        <v>2.75</v>
      </c>
      <c r="I1874" s="225"/>
      <c r="J1874" s="226">
        <f>ROUND(I1874*H1874,2)</f>
        <v>0</v>
      </c>
      <c r="K1874" s="222" t="s">
        <v>1</v>
      </c>
      <c r="L1874" s="45"/>
      <c r="M1874" s="227" t="s">
        <v>1</v>
      </c>
      <c r="N1874" s="228" t="s">
        <v>46</v>
      </c>
      <c r="O1874" s="92"/>
      <c r="P1874" s="229">
        <f>O1874*H1874</f>
        <v>0</v>
      </c>
      <c r="Q1874" s="229">
        <v>0</v>
      </c>
      <c r="R1874" s="229">
        <f>Q1874*H1874</f>
        <v>0</v>
      </c>
      <c r="S1874" s="229">
        <v>0</v>
      </c>
      <c r="T1874" s="230">
        <f>S1874*H1874</f>
        <v>0</v>
      </c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R1874" s="231" t="s">
        <v>279</v>
      </c>
      <c r="AT1874" s="231" t="s">
        <v>204</v>
      </c>
      <c r="AU1874" s="231" t="s">
        <v>90</v>
      </c>
      <c r="AY1874" s="18" t="s">
        <v>203</v>
      </c>
      <c r="BE1874" s="232">
        <f>IF(N1874="základní",J1874,0)</f>
        <v>0</v>
      </c>
      <c r="BF1874" s="232">
        <f>IF(N1874="snížená",J1874,0)</f>
        <v>0</v>
      </c>
      <c r="BG1874" s="232">
        <f>IF(N1874="zákl. přenesená",J1874,0)</f>
        <v>0</v>
      </c>
      <c r="BH1874" s="232">
        <f>IF(N1874="sníž. přenesená",J1874,0)</f>
        <v>0</v>
      </c>
      <c r="BI1874" s="232">
        <f>IF(N1874="nulová",J1874,0)</f>
        <v>0</v>
      </c>
      <c r="BJ1874" s="18" t="s">
        <v>88</v>
      </c>
      <c r="BK1874" s="232">
        <f>ROUND(I1874*H1874,2)</f>
        <v>0</v>
      </c>
      <c r="BL1874" s="18" t="s">
        <v>279</v>
      </c>
      <c r="BM1874" s="231" t="s">
        <v>2344</v>
      </c>
    </row>
    <row r="1875" s="2" customFormat="1">
      <c r="A1875" s="39"/>
      <c r="B1875" s="40"/>
      <c r="C1875" s="41"/>
      <c r="D1875" s="233" t="s">
        <v>209</v>
      </c>
      <c r="E1875" s="41"/>
      <c r="F1875" s="234" t="s">
        <v>2343</v>
      </c>
      <c r="G1875" s="41"/>
      <c r="H1875" s="41"/>
      <c r="I1875" s="235"/>
      <c r="J1875" s="41"/>
      <c r="K1875" s="41"/>
      <c r="L1875" s="45"/>
      <c r="M1875" s="236"/>
      <c r="N1875" s="237"/>
      <c r="O1875" s="92"/>
      <c r="P1875" s="92"/>
      <c r="Q1875" s="92"/>
      <c r="R1875" s="92"/>
      <c r="S1875" s="92"/>
      <c r="T1875" s="93"/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T1875" s="18" t="s">
        <v>209</v>
      </c>
      <c r="AU1875" s="18" t="s">
        <v>90</v>
      </c>
    </row>
    <row r="1876" s="13" customFormat="1">
      <c r="A1876" s="13"/>
      <c r="B1876" s="253"/>
      <c r="C1876" s="254"/>
      <c r="D1876" s="233" t="s">
        <v>357</v>
      </c>
      <c r="E1876" s="255" t="s">
        <v>1</v>
      </c>
      <c r="F1876" s="256" t="s">
        <v>2345</v>
      </c>
      <c r="G1876" s="254"/>
      <c r="H1876" s="255" t="s">
        <v>1</v>
      </c>
      <c r="I1876" s="257"/>
      <c r="J1876" s="254"/>
      <c r="K1876" s="254"/>
      <c r="L1876" s="258"/>
      <c r="M1876" s="259"/>
      <c r="N1876" s="260"/>
      <c r="O1876" s="260"/>
      <c r="P1876" s="260"/>
      <c r="Q1876" s="260"/>
      <c r="R1876" s="260"/>
      <c r="S1876" s="260"/>
      <c r="T1876" s="261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2" t="s">
        <v>357</v>
      </c>
      <c r="AU1876" s="262" t="s">
        <v>90</v>
      </c>
      <c r="AV1876" s="13" t="s">
        <v>88</v>
      </c>
      <c r="AW1876" s="13" t="s">
        <v>36</v>
      </c>
      <c r="AX1876" s="13" t="s">
        <v>81</v>
      </c>
      <c r="AY1876" s="262" t="s">
        <v>203</v>
      </c>
    </row>
    <row r="1877" s="14" customFormat="1">
      <c r="A1877" s="14"/>
      <c r="B1877" s="263"/>
      <c r="C1877" s="264"/>
      <c r="D1877" s="233" t="s">
        <v>357</v>
      </c>
      <c r="E1877" s="265" t="s">
        <v>1</v>
      </c>
      <c r="F1877" s="266" t="s">
        <v>2346</v>
      </c>
      <c r="G1877" s="264"/>
      <c r="H1877" s="267">
        <v>2.75</v>
      </c>
      <c r="I1877" s="268"/>
      <c r="J1877" s="264"/>
      <c r="K1877" s="264"/>
      <c r="L1877" s="269"/>
      <c r="M1877" s="270"/>
      <c r="N1877" s="271"/>
      <c r="O1877" s="271"/>
      <c r="P1877" s="271"/>
      <c r="Q1877" s="271"/>
      <c r="R1877" s="271"/>
      <c r="S1877" s="271"/>
      <c r="T1877" s="272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73" t="s">
        <v>357</v>
      </c>
      <c r="AU1877" s="273" t="s">
        <v>90</v>
      </c>
      <c r="AV1877" s="14" t="s">
        <v>90</v>
      </c>
      <c r="AW1877" s="14" t="s">
        <v>36</v>
      </c>
      <c r="AX1877" s="14" t="s">
        <v>81</v>
      </c>
      <c r="AY1877" s="273" t="s">
        <v>203</v>
      </c>
    </row>
    <row r="1878" s="16" customFormat="1">
      <c r="A1878" s="16"/>
      <c r="B1878" s="285"/>
      <c r="C1878" s="286"/>
      <c r="D1878" s="233" t="s">
        <v>357</v>
      </c>
      <c r="E1878" s="287" t="s">
        <v>1</v>
      </c>
      <c r="F1878" s="288" t="s">
        <v>366</v>
      </c>
      <c r="G1878" s="286"/>
      <c r="H1878" s="289">
        <v>2.75</v>
      </c>
      <c r="I1878" s="290"/>
      <c r="J1878" s="286"/>
      <c r="K1878" s="286"/>
      <c r="L1878" s="291"/>
      <c r="M1878" s="292"/>
      <c r="N1878" s="293"/>
      <c r="O1878" s="293"/>
      <c r="P1878" s="293"/>
      <c r="Q1878" s="293"/>
      <c r="R1878" s="293"/>
      <c r="S1878" s="293"/>
      <c r="T1878" s="294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T1878" s="295" t="s">
        <v>357</v>
      </c>
      <c r="AU1878" s="295" t="s">
        <v>90</v>
      </c>
      <c r="AV1878" s="16" t="s">
        <v>202</v>
      </c>
      <c r="AW1878" s="16" t="s">
        <v>36</v>
      </c>
      <c r="AX1878" s="16" t="s">
        <v>88</v>
      </c>
      <c r="AY1878" s="295" t="s">
        <v>203</v>
      </c>
    </row>
    <row r="1879" s="2" customFormat="1" ht="24.15" customHeight="1">
      <c r="A1879" s="39"/>
      <c r="B1879" s="40"/>
      <c r="C1879" s="220" t="s">
        <v>2347</v>
      </c>
      <c r="D1879" s="220" t="s">
        <v>204</v>
      </c>
      <c r="E1879" s="221" t="s">
        <v>2348</v>
      </c>
      <c r="F1879" s="222" t="s">
        <v>2349</v>
      </c>
      <c r="G1879" s="223" t="s">
        <v>290</v>
      </c>
      <c r="H1879" s="224">
        <v>2.2000000000000002</v>
      </c>
      <c r="I1879" s="225"/>
      <c r="J1879" s="226">
        <f>ROUND(I1879*H1879,2)</f>
        <v>0</v>
      </c>
      <c r="K1879" s="222" t="s">
        <v>352</v>
      </c>
      <c r="L1879" s="45"/>
      <c r="M1879" s="227" t="s">
        <v>1</v>
      </c>
      <c r="N1879" s="228" t="s">
        <v>46</v>
      </c>
      <c r="O1879" s="92"/>
      <c r="P1879" s="229">
        <f>O1879*H1879</f>
        <v>0</v>
      </c>
      <c r="Q1879" s="229">
        <v>0.00027</v>
      </c>
      <c r="R1879" s="229">
        <f>Q1879*H1879</f>
        <v>0.00059400000000000002</v>
      </c>
      <c r="S1879" s="229">
        <v>0</v>
      </c>
      <c r="T1879" s="230">
        <f>S1879*H1879</f>
        <v>0</v>
      </c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R1879" s="231" t="s">
        <v>279</v>
      </c>
      <c r="AT1879" s="231" t="s">
        <v>204</v>
      </c>
      <c r="AU1879" s="231" t="s">
        <v>90</v>
      </c>
      <c r="AY1879" s="18" t="s">
        <v>203</v>
      </c>
      <c r="BE1879" s="232">
        <f>IF(N1879="základní",J1879,0)</f>
        <v>0</v>
      </c>
      <c r="BF1879" s="232">
        <f>IF(N1879="snížená",J1879,0)</f>
        <v>0</v>
      </c>
      <c r="BG1879" s="232">
        <f>IF(N1879="zákl. přenesená",J1879,0)</f>
        <v>0</v>
      </c>
      <c r="BH1879" s="232">
        <f>IF(N1879="sníž. přenesená",J1879,0)</f>
        <v>0</v>
      </c>
      <c r="BI1879" s="232">
        <f>IF(N1879="nulová",J1879,0)</f>
        <v>0</v>
      </c>
      <c r="BJ1879" s="18" t="s">
        <v>88</v>
      </c>
      <c r="BK1879" s="232">
        <f>ROUND(I1879*H1879,2)</f>
        <v>0</v>
      </c>
      <c r="BL1879" s="18" t="s">
        <v>279</v>
      </c>
      <c r="BM1879" s="231" t="s">
        <v>2350</v>
      </c>
    </row>
    <row r="1880" s="2" customFormat="1">
      <c r="A1880" s="39"/>
      <c r="B1880" s="40"/>
      <c r="C1880" s="41"/>
      <c r="D1880" s="233" t="s">
        <v>209</v>
      </c>
      <c r="E1880" s="41"/>
      <c r="F1880" s="234" t="s">
        <v>2351</v>
      </c>
      <c r="G1880" s="41"/>
      <c r="H1880" s="41"/>
      <c r="I1880" s="235"/>
      <c r="J1880" s="41"/>
      <c r="K1880" s="41"/>
      <c r="L1880" s="45"/>
      <c r="M1880" s="236"/>
      <c r="N1880" s="237"/>
      <c r="O1880" s="92"/>
      <c r="P1880" s="92"/>
      <c r="Q1880" s="92"/>
      <c r="R1880" s="92"/>
      <c r="S1880" s="92"/>
      <c r="T1880" s="93"/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T1880" s="18" t="s">
        <v>209</v>
      </c>
      <c r="AU1880" s="18" t="s">
        <v>90</v>
      </c>
    </row>
    <row r="1881" s="2" customFormat="1">
      <c r="A1881" s="39"/>
      <c r="B1881" s="40"/>
      <c r="C1881" s="41"/>
      <c r="D1881" s="251" t="s">
        <v>355</v>
      </c>
      <c r="E1881" s="41"/>
      <c r="F1881" s="252" t="s">
        <v>2352</v>
      </c>
      <c r="G1881" s="41"/>
      <c r="H1881" s="41"/>
      <c r="I1881" s="235"/>
      <c r="J1881" s="41"/>
      <c r="K1881" s="41"/>
      <c r="L1881" s="45"/>
      <c r="M1881" s="236"/>
      <c r="N1881" s="237"/>
      <c r="O1881" s="92"/>
      <c r="P1881" s="92"/>
      <c r="Q1881" s="92"/>
      <c r="R1881" s="92"/>
      <c r="S1881" s="92"/>
      <c r="T1881" s="93"/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T1881" s="18" t="s">
        <v>355</v>
      </c>
      <c r="AU1881" s="18" t="s">
        <v>90</v>
      </c>
    </row>
    <row r="1882" s="14" customFormat="1">
      <c r="A1882" s="14"/>
      <c r="B1882" s="263"/>
      <c r="C1882" s="264"/>
      <c r="D1882" s="233" t="s">
        <v>357</v>
      </c>
      <c r="E1882" s="265" t="s">
        <v>1</v>
      </c>
      <c r="F1882" s="266" t="s">
        <v>1333</v>
      </c>
      <c r="G1882" s="264"/>
      <c r="H1882" s="267">
        <v>2.2000000000000002</v>
      </c>
      <c r="I1882" s="268"/>
      <c r="J1882" s="264"/>
      <c r="K1882" s="264"/>
      <c r="L1882" s="269"/>
      <c r="M1882" s="270"/>
      <c r="N1882" s="271"/>
      <c r="O1882" s="271"/>
      <c r="P1882" s="271"/>
      <c r="Q1882" s="271"/>
      <c r="R1882" s="271"/>
      <c r="S1882" s="271"/>
      <c r="T1882" s="272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73" t="s">
        <v>357</v>
      </c>
      <c r="AU1882" s="273" t="s">
        <v>90</v>
      </c>
      <c r="AV1882" s="14" t="s">
        <v>90</v>
      </c>
      <c r="AW1882" s="14" t="s">
        <v>36</v>
      </c>
      <c r="AX1882" s="14" t="s">
        <v>81</v>
      </c>
      <c r="AY1882" s="273" t="s">
        <v>203</v>
      </c>
    </row>
    <row r="1883" s="16" customFormat="1">
      <c r="A1883" s="16"/>
      <c r="B1883" s="285"/>
      <c r="C1883" s="286"/>
      <c r="D1883" s="233" t="s">
        <v>357</v>
      </c>
      <c r="E1883" s="287" t="s">
        <v>1</v>
      </c>
      <c r="F1883" s="288" t="s">
        <v>366</v>
      </c>
      <c r="G1883" s="286"/>
      <c r="H1883" s="289">
        <v>2.2000000000000002</v>
      </c>
      <c r="I1883" s="290"/>
      <c r="J1883" s="286"/>
      <c r="K1883" s="286"/>
      <c r="L1883" s="291"/>
      <c r="M1883" s="292"/>
      <c r="N1883" s="293"/>
      <c r="O1883" s="293"/>
      <c r="P1883" s="293"/>
      <c r="Q1883" s="293"/>
      <c r="R1883" s="293"/>
      <c r="S1883" s="293"/>
      <c r="T1883" s="294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T1883" s="295" t="s">
        <v>357</v>
      </c>
      <c r="AU1883" s="295" t="s">
        <v>90</v>
      </c>
      <c r="AV1883" s="16" t="s">
        <v>202</v>
      </c>
      <c r="AW1883" s="16" t="s">
        <v>36</v>
      </c>
      <c r="AX1883" s="16" t="s">
        <v>88</v>
      </c>
      <c r="AY1883" s="295" t="s">
        <v>203</v>
      </c>
    </row>
    <row r="1884" s="2" customFormat="1" ht="24.15" customHeight="1">
      <c r="A1884" s="39"/>
      <c r="B1884" s="40"/>
      <c r="C1884" s="296" t="s">
        <v>2353</v>
      </c>
      <c r="D1884" s="296" t="s">
        <v>553</v>
      </c>
      <c r="E1884" s="297" t="s">
        <v>2354</v>
      </c>
      <c r="F1884" s="298" t="s">
        <v>2355</v>
      </c>
      <c r="G1884" s="299" t="s">
        <v>647</v>
      </c>
      <c r="H1884" s="300">
        <v>2</v>
      </c>
      <c r="I1884" s="301"/>
      <c r="J1884" s="302">
        <f>ROUND(I1884*H1884,2)</f>
        <v>0</v>
      </c>
      <c r="K1884" s="298" t="s">
        <v>1</v>
      </c>
      <c r="L1884" s="303"/>
      <c r="M1884" s="304" t="s">
        <v>1</v>
      </c>
      <c r="N1884" s="305" t="s">
        <v>46</v>
      </c>
      <c r="O1884" s="92"/>
      <c r="P1884" s="229">
        <f>O1884*H1884</f>
        <v>0</v>
      </c>
      <c r="Q1884" s="229">
        <v>0.043999999999999997</v>
      </c>
      <c r="R1884" s="229">
        <f>Q1884*H1884</f>
        <v>0.087999999999999995</v>
      </c>
      <c r="S1884" s="229">
        <v>0</v>
      </c>
      <c r="T1884" s="230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31" t="s">
        <v>581</v>
      </c>
      <c r="AT1884" s="231" t="s">
        <v>553</v>
      </c>
      <c r="AU1884" s="231" t="s">
        <v>90</v>
      </c>
      <c r="AY1884" s="18" t="s">
        <v>203</v>
      </c>
      <c r="BE1884" s="232">
        <f>IF(N1884="základní",J1884,0)</f>
        <v>0</v>
      </c>
      <c r="BF1884" s="232">
        <f>IF(N1884="snížená",J1884,0)</f>
        <v>0</v>
      </c>
      <c r="BG1884" s="232">
        <f>IF(N1884="zákl. přenesená",J1884,0)</f>
        <v>0</v>
      </c>
      <c r="BH1884" s="232">
        <f>IF(N1884="sníž. přenesená",J1884,0)</f>
        <v>0</v>
      </c>
      <c r="BI1884" s="232">
        <f>IF(N1884="nulová",J1884,0)</f>
        <v>0</v>
      </c>
      <c r="BJ1884" s="18" t="s">
        <v>88</v>
      </c>
      <c r="BK1884" s="232">
        <f>ROUND(I1884*H1884,2)</f>
        <v>0</v>
      </c>
      <c r="BL1884" s="18" t="s">
        <v>279</v>
      </c>
      <c r="BM1884" s="231" t="s">
        <v>2356</v>
      </c>
    </row>
    <row r="1885" s="2" customFormat="1" ht="24.15" customHeight="1">
      <c r="A1885" s="39"/>
      <c r="B1885" s="40"/>
      <c r="C1885" s="220" t="s">
        <v>2357</v>
      </c>
      <c r="D1885" s="220" t="s">
        <v>204</v>
      </c>
      <c r="E1885" s="221" t="s">
        <v>2358</v>
      </c>
      <c r="F1885" s="222" t="s">
        <v>2359</v>
      </c>
      <c r="G1885" s="223" t="s">
        <v>290</v>
      </c>
      <c r="H1885" s="224">
        <v>13.125999999999999</v>
      </c>
      <c r="I1885" s="225"/>
      <c r="J1885" s="226">
        <f>ROUND(I1885*H1885,2)</f>
        <v>0</v>
      </c>
      <c r="K1885" s="222" t="s">
        <v>352</v>
      </c>
      <c r="L1885" s="45"/>
      <c r="M1885" s="227" t="s">
        <v>1</v>
      </c>
      <c r="N1885" s="228" t="s">
        <v>46</v>
      </c>
      <c r="O1885" s="92"/>
      <c r="P1885" s="229">
        <f>O1885*H1885</f>
        <v>0</v>
      </c>
      <c r="Q1885" s="229">
        <v>0.00025999999999999998</v>
      </c>
      <c r="R1885" s="229">
        <f>Q1885*H1885</f>
        <v>0.0034127599999999995</v>
      </c>
      <c r="S1885" s="229">
        <v>0</v>
      </c>
      <c r="T1885" s="230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31" t="s">
        <v>279</v>
      </c>
      <c r="AT1885" s="231" t="s">
        <v>204</v>
      </c>
      <c r="AU1885" s="231" t="s">
        <v>90</v>
      </c>
      <c r="AY1885" s="18" t="s">
        <v>203</v>
      </c>
      <c r="BE1885" s="232">
        <f>IF(N1885="základní",J1885,0)</f>
        <v>0</v>
      </c>
      <c r="BF1885" s="232">
        <f>IF(N1885="snížená",J1885,0)</f>
        <v>0</v>
      </c>
      <c r="BG1885" s="232">
        <f>IF(N1885="zákl. přenesená",J1885,0)</f>
        <v>0</v>
      </c>
      <c r="BH1885" s="232">
        <f>IF(N1885="sníž. přenesená",J1885,0)</f>
        <v>0</v>
      </c>
      <c r="BI1885" s="232">
        <f>IF(N1885="nulová",J1885,0)</f>
        <v>0</v>
      </c>
      <c r="BJ1885" s="18" t="s">
        <v>88</v>
      </c>
      <c r="BK1885" s="232">
        <f>ROUND(I1885*H1885,2)</f>
        <v>0</v>
      </c>
      <c r="BL1885" s="18" t="s">
        <v>279</v>
      </c>
      <c r="BM1885" s="231" t="s">
        <v>2360</v>
      </c>
    </row>
    <row r="1886" s="2" customFormat="1">
      <c r="A1886" s="39"/>
      <c r="B1886" s="40"/>
      <c r="C1886" s="41"/>
      <c r="D1886" s="233" t="s">
        <v>209</v>
      </c>
      <c r="E1886" s="41"/>
      <c r="F1886" s="234" t="s">
        <v>2361</v>
      </c>
      <c r="G1886" s="41"/>
      <c r="H1886" s="41"/>
      <c r="I1886" s="235"/>
      <c r="J1886" s="41"/>
      <c r="K1886" s="41"/>
      <c r="L1886" s="45"/>
      <c r="M1886" s="236"/>
      <c r="N1886" s="237"/>
      <c r="O1886" s="92"/>
      <c r="P1886" s="92"/>
      <c r="Q1886" s="92"/>
      <c r="R1886" s="92"/>
      <c r="S1886" s="92"/>
      <c r="T1886" s="93"/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T1886" s="18" t="s">
        <v>209</v>
      </c>
      <c r="AU1886" s="18" t="s">
        <v>90</v>
      </c>
    </row>
    <row r="1887" s="2" customFormat="1">
      <c r="A1887" s="39"/>
      <c r="B1887" s="40"/>
      <c r="C1887" s="41"/>
      <c r="D1887" s="251" t="s">
        <v>355</v>
      </c>
      <c r="E1887" s="41"/>
      <c r="F1887" s="252" t="s">
        <v>2362</v>
      </c>
      <c r="G1887" s="41"/>
      <c r="H1887" s="41"/>
      <c r="I1887" s="235"/>
      <c r="J1887" s="41"/>
      <c r="K1887" s="41"/>
      <c r="L1887" s="45"/>
      <c r="M1887" s="236"/>
      <c r="N1887" s="237"/>
      <c r="O1887" s="92"/>
      <c r="P1887" s="92"/>
      <c r="Q1887" s="92"/>
      <c r="R1887" s="92"/>
      <c r="S1887" s="92"/>
      <c r="T1887" s="93"/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T1887" s="18" t="s">
        <v>355</v>
      </c>
      <c r="AU1887" s="18" t="s">
        <v>90</v>
      </c>
    </row>
    <row r="1888" s="14" customFormat="1">
      <c r="A1888" s="14"/>
      <c r="B1888" s="263"/>
      <c r="C1888" s="264"/>
      <c r="D1888" s="233" t="s">
        <v>357</v>
      </c>
      <c r="E1888" s="265" t="s">
        <v>1</v>
      </c>
      <c r="F1888" s="266" t="s">
        <v>1331</v>
      </c>
      <c r="G1888" s="264"/>
      <c r="H1888" s="267">
        <v>10.938000000000001</v>
      </c>
      <c r="I1888" s="268"/>
      <c r="J1888" s="264"/>
      <c r="K1888" s="264"/>
      <c r="L1888" s="269"/>
      <c r="M1888" s="270"/>
      <c r="N1888" s="271"/>
      <c r="O1888" s="271"/>
      <c r="P1888" s="271"/>
      <c r="Q1888" s="271"/>
      <c r="R1888" s="271"/>
      <c r="S1888" s="271"/>
      <c r="T1888" s="272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73" t="s">
        <v>357</v>
      </c>
      <c r="AU1888" s="273" t="s">
        <v>90</v>
      </c>
      <c r="AV1888" s="14" t="s">
        <v>90</v>
      </c>
      <c r="AW1888" s="14" t="s">
        <v>36</v>
      </c>
      <c r="AX1888" s="14" t="s">
        <v>81</v>
      </c>
      <c r="AY1888" s="273" t="s">
        <v>203</v>
      </c>
    </row>
    <row r="1889" s="14" customFormat="1">
      <c r="A1889" s="14"/>
      <c r="B1889" s="263"/>
      <c r="C1889" s="264"/>
      <c r="D1889" s="233" t="s">
        <v>357</v>
      </c>
      <c r="E1889" s="265" t="s">
        <v>1</v>
      </c>
      <c r="F1889" s="266" t="s">
        <v>1332</v>
      </c>
      <c r="G1889" s="264"/>
      <c r="H1889" s="267">
        <v>2.1880000000000002</v>
      </c>
      <c r="I1889" s="268"/>
      <c r="J1889" s="264"/>
      <c r="K1889" s="264"/>
      <c r="L1889" s="269"/>
      <c r="M1889" s="270"/>
      <c r="N1889" s="271"/>
      <c r="O1889" s="271"/>
      <c r="P1889" s="271"/>
      <c r="Q1889" s="271"/>
      <c r="R1889" s="271"/>
      <c r="S1889" s="271"/>
      <c r="T1889" s="27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73" t="s">
        <v>357</v>
      </c>
      <c r="AU1889" s="273" t="s">
        <v>90</v>
      </c>
      <c r="AV1889" s="14" t="s">
        <v>90</v>
      </c>
      <c r="AW1889" s="14" t="s">
        <v>36</v>
      </c>
      <c r="AX1889" s="14" t="s">
        <v>81</v>
      </c>
      <c r="AY1889" s="273" t="s">
        <v>203</v>
      </c>
    </row>
    <row r="1890" s="16" customFormat="1">
      <c r="A1890" s="16"/>
      <c r="B1890" s="285"/>
      <c r="C1890" s="286"/>
      <c r="D1890" s="233" t="s">
        <v>357</v>
      </c>
      <c r="E1890" s="287" t="s">
        <v>1</v>
      </c>
      <c r="F1890" s="288" t="s">
        <v>366</v>
      </c>
      <c r="G1890" s="286"/>
      <c r="H1890" s="289">
        <v>13.125999999999999</v>
      </c>
      <c r="I1890" s="290"/>
      <c r="J1890" s="286"/>
      <c r="K1890" s="286"/>
      <c r="L1890" s="291"/>
      <c r="M1890" s="292"/>
      <c r="N1890" s="293"/>
      <c r="O1890" s="293"/>
      <c r="P1890" s="293"/>
      <c r="Q1890" s="293"/>
      <c r="R1890" s="293"/>
      <c r="S1890" s="293"/>
      <c r="T1890" s="294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T1890" s="295" t="s">
        <v>357</v>
      </c>
      <c r="AU1890" s="295" t="s">
        <v>90</v>
      </c>
      <c r="AV1890" s="16" t="s">
        <v>202</v>
      </c>
      <c r="AW1890" s="16" t="s">
        <v>36</v>
      </c>
      <c r="AX1890" s="16" t="s">
        <v>88</v>
      </c>
      <c r="AY1890" s="295" t="s">
        <v>203</v>
      </c>
    </row>
    <row r="1891" s="2" customFormat="1" ht="24.15" customHeight="1">
      <c r="A1891" s="39"/>
      <c r="B1891" s="40"/>
      <c r="C1891" s="296" t="s">
        <v>2363</v>
      </c>
      <c r="D1891" s="296" t="s">
        <v>553</v>
      </c>
      <c r="E1891" s="297" t="s">
        <v>2364</v>
      </c>
      <c r="F1891" s="298" t="s">
        <v>2365</v>
      </c>
      <c r="G1891" s="299" t="s">
        <v>647</v>
      </c>
      <c r="H1891" s="300">
        <v>5</v>
      </c>
      <c r="I1891" s="301"/>
      <c r="J1891" s="302">
        <f>ROUND(I1891*H1891,2)</f>
        <v>0</v>
      </c>
      <c r="K1891" s="298" t="s">
        <v>1</v>
      </c>
      <c r="L1891" s="303"/>
      <c r="M1891" s="304" t="s">
        <v>1</v>
      </c>
      <c r="N1891" s="305" t="s">
        <v>46</v>
      </c>
      <c r="O1891" s="92"/>
      <c r="P1891" s="229">
        <f>O1891*H1891</f>
        <v>0</v>
      </c>
      <c r="Q1891" s="229">
        <v>0.087999999999999995</v>
      </c>
      <c r="R1891" s="229">
        <f>Q1891*H1891</f>
        <v>0.43999999999999995</v>
      </c>
      <c r="S1891" s="229">
        <v>0</v>
      </c>
      <c r="T1891" s="230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1" t="s">
        <v>581</v>
      </c>
      <c r="AT1891" s="231" t="s">
        <v>553</v>
      </c>
      <c r="AU1891" s="231" t="s">
        <v>90</v>
      </c>
      <c r="AY1891" s="18" t="s">
        <v>203</v>
      </c>
      <c r="BE1891" s="232">
        <f>IF(N1891="základní",J1891,0)</f>
        <v>0</v>
      </c>
      <c r="BF1891" s="232">
        <f>IF(N1891="snížená",J1891,0)</f>
        <v>0</v>
      </c>
      <c r="BG1891" s="232">
        <f>IF(N1891="zákl. přenesená",J1891,0)</f>
        <v>0</v>
      </c>
      <c r="BH1891" s="232">
        <f>IF(N1891="sníž. přenesená",J1891,0)</f>
        <v>0</v>
      </c>
      <c r="BI1891" s="232">
        <f>IF(N1891="nulová",J1891,0)</f>
        <v>0</v>
      </c>
      <c r="BJ1891" s="18" t="s">
        <v>88</v>
      </c>
      <c r="BK1891" s="232">
        <f>ROUND(I1891*H1891,2)</f>
        <v>0</v>
      </c>
      <c r="BL1891" s="18" t="s">
        <v>279</v>
      </c>
      <c r="BM1891" s="231" t="s">
        <v>2366</v>
      </c>
    </row>
    <row r="1892" s="2" customFormat="1" ht="24.15" customHeight="1">
      <c r="A1892" s="39"/>
      <c r="B1892" s="40"/>
      <c r="C1892" s="296" t="s">
        <v>2367</v>
      </c>
      <c r="D1892" s="296" t="s">
        <v>553</v>
      </c>
      <c r="E1892" s="297" t="s">
        <v>2368</v>
      </c>
      <c r="F1892" s="298" t="s">
        <v>2369</v>
      </c>
      <c r="G1892" s="299" t="s">
        <v>647</v>
      </c>
      <c r="H1892" s="300">
        <v>1</v>
      </c>
      <c r="I1892" s="301"/>
      <c r="J1892" s="302">
        <f>ROUND(I1892*H1892,2)</f>
        <v>0</v>
      </c>
      <c r="K1892" s="298" t="s">
        <v>1</v>
      </c>
      <c r="L1892" s="303"/>
      <c r="M1892" s="304" t="s">
        <v>1</v>
      </c>
      <c r="N1892" s="305" t="s">
        <v>46</v>
      </c>
      <c r="O1892" s="92"/>
      <c r="P1892" s="229">
        <f>O1892*H1892</f>
        <v>0</v>
      </c>
      <c r="Q1892" s="229">
        <v>0.087999999999999995</v>
      </c>
      <c r="R1892" s="229">
        <f>Q1892*H1892</f>
        <v>0.087999999999999995</v>
      </c>
      <c r="S1892" s="229">
        <v>0</v>
      </c>
      <c r="T1892" s="230">
        <f>S1892*H1892</f>
        <v>0</v>
      </c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R1892" s="231" t="s">
        <v>581</v>
      </c>
      <c r="AT1892" s="231" t="s">
        <v>553</v>
      </c>
      <c r="AU1892" s="231" t="s">
        <v>90</v>
      </c>
      <c r="AY1892" s="18" t="s">
        <v>203</v>
      </c>
      <c r="BE1892" s="232">
        <f>IF(N1892="základní",J1892,0)</f>
        <v>0</v>
      </c>
      <c r="BF1892" s="232">
        <f>IF(N1892="snížená",J1892,0)</f>
        <v>0</v>
      </c>
      <c r="BG1892" s="232">
        <f>IF(N1892="zákl. přenesená",J1892,0)</f>
        <v>0</v>
      </c>
      <c r="BH1892" s="232">
        <f>IF(N1892="sníž. přenesená",J1892,0)</f>
        <v>0</v>
      </c>
      <c r="BI1892" s="232">
        <f>IF(N1892="nulová",J1892,0)</f>
        <v>0</v>
      </c>
      <c r="BJ1892" s="18" t="s">
        <v>88</v>
      </c>
      <c r="BK1892" s="232">
        <f>ROUND(I1892*H1892,2)</f>
        <v>0</v>
      </c>
      <c r="BL1892" s="18" t="s">
        <v>279</v>
      </c>
      <c r="BM1892" s="231" t="s">
        <v>2370</v>
      </c>
    </row>
    <row r="1893" s="2" customFormat="1" ht="24.15" customHeight="1">
      <c r="A1893" s="39"/>
      <c r="B1893" s="40"/>
      <c r="C1893" s="220" t="s">
        <v>2371</v>
      </c>
      <c r="D1893" s="220" t="s">
        <v>204</v>
      </c>
      <c r="E1893" s="221" t="s">
        <v>2372</v>
      </c>
      <c r="F1893" s="222" t="s">
        <v>2373</v>
      </c>
      <c r="G1893" s="223" t="s">
        <v>647</v>
      </c>
      <c r="H1893" s="224">
        <v>9</v>
      </c>
      <c r="I1893" s="225"/>
      <c r="J1893" s="226">
        <f>ROUND(I1893*H1893,2)</f>
        <v>0</v>
      </c>
      <c r="K1893" s="222" t="s">
        <v>352</v>
      </c>
      <c r="L1893" s="45"/>
      <c r="M1893" s="227" t="s">
        <v>1</v>
      </c>
      <c r="N1893" s="228" t="s">
        <v>46</v>
      </c>
      <c r="O1893" s="92"/>
      <c r="P1893" s="229">
        <f>O1893*H1893</f>
        <v>0</v>
      </c>
      <c r="Q1893" s="229">
        <v>0.00027</v>
      </c>
      <c r="R1893" s="229">
        <f>Q1893*H1893</f>
        <v>0.0024299999999999999</v>
      </c>
      <c r="S1893" s="229">
        <v>0</v>
      </c>
      <c r="T1893" s="230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1" t="s">
        <v>279</v>
      </c>
      <c r="AT1893" s="231" t="s">
        <v>204</v>
      </c>
      <c r="AU1893" s="231" t="s">
        <v>90</v>
      </c>
      <c r="AY1893" s="18" t="s">
        <v>203</v>
      </c>
      <c r="BE1893" s="232">
        <f>IF(N1893="základní",J1893,0)</f>
        <v>0</v>
      </c>
      <c r="BF1893" s="232">
        <f>IF(N1893="snížená",J1893,0)</f>
        <v>0</v>
      </c>
      <c r="BG1893" s="232">
        <f>IF(N1893="zákl. přenesená",J1893,0)</f>
        <v>0</v>
      </c>
      <c r="BH1893" s="232">
        <f>IF(N1893="sníž. přenesená",J1893,0)</f>
        <v>0</v>
      </c>
      <c r="BI1893" s="232">
        <f>IF(N1893="nulová",J1893,0)</f>
        <v>0</v>
      </c>
      <c r="BJ1893" s="18" t="s">
        <v>88</v>
      </c>
      <c r="BK1893" s="232">
        <f>ROUND(I1893*H1893,2)</f>
        <v>0</v>
      </c>
      <c r="BL1893" s="18" t="s">
        <v>279</v>
      </c>
      <c r="BM1893" s="231" t="s">
        <v>2374</v>
      </c>
    </row>
    <row r="1894" s="2" customFormat="1">
      <c r="A1894" s="39"/>
      <c r="B1894" s="40"/>
      <c r="C1894" s="41"/>
      <c r="D1894" s="233" t="s">
        <v>209</v>
      </c>
      <c r="E1894" s="41"/>
      <c r="F1894" s="234" t="s">
        <v>2375</v>
      </c>
      <c r="G1894" s="41"/>
      <c r="H1894" s="41"/>
      <c r="I1894" s="235"/>
      <c r="J1894" s="41"/>
      <c r="K1894" s="41"/>
      <c r="L1894" s="45"/>
      <c r="M1894" s="236"/>
      <c r="N1894" s="237"/>
      <c r="O1894" s="92"/>
      <c r="P1894" s="92"/>
      <c r="Q1894" s="92"/>
      <c r="R1894" s="92"/>
      <c r="S1894" s="92"/>
      <c r="T1894" s="93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T1894" s="18" t="s">
        <v>209</v>
      </c>
      <c r="AU1894" s="18" t="s">
        <v>90</v>
      </c>
    </row>
    <row r="1895" s="2" customFormat="1">
      <c r="A1895" s="39"/>
      <c r="B1895" s="40"/>
      <c r="C1895" s="41"/>
      <c r="D1895" s="251" t="s">
        <v>355</v>
      </c>
      <c r="E1895" s="41"/>
      <c r="F1895" s="252" t="s">
        <v>2376</v>
      </c>
      <c r="G1895" s="41"/>
      <c r="H1895" s="41"/>
      <c r="I1895" s="235"/>
      <c r="J1895" s="41"/>
      <c r="K1895" s="41"/>
      <c r="L1895" s="45"/>
      <c r="M1895" s="236"/>
      <c r="N1895" s="237"/>
      <c r="O1895" s="92"/>
      <c r="P1895" s="92"/>
      <c r="Q1895" s="92"/>
      <c r="R1895" s="92"/>
      <c r="S1895" s="92"/>
      <c r="T1895" s="93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T1895" s="18" t="s">
        <v>355</v>
      </c>
      <c r="AU1895" s="18" t="s">
        <v>90</v>
      </c>
    </row>
    <row r="1896" s="2" customFormat="1" ht="24.15" customHeight="1">
      <c r="A1896" s="39"/>
      <c r="B1896" s="40"/>
      <c r="C1896" s="296" t="s">
        <v>2377</v>
      </c>
      <c r="D1896" s="296" t="s">
        <v>553</v>
      </c>
      <c r="E1896" s="297" t="s">
        <v>2378</v>
      </c>
      <c r="F1896" s="298" t="s">
        <v>2379</v>
      </c>
      <c r="G1896" s="299" t="s">
        <v>647</v>
      </c>
      <c r="H1896" s="300">
        <v>9</v>
      </c>
      <c r="I1896" s="301"/>
      <c r="J1896" s="302">
        <f>ROUND(I1896*H1896,2)</f>
        <v>0</v>
      </c>
      <c r="K1896" s="298" t="s">
        <v>1</v>
      </c>
      <c r="L1896" s="303"/>
      <c r="M1896" s="304" t="s">
        <v>1</v>
      </c>
      <c r="N1896" s="305" t="s">
        <v>46</v>
      </c>
      <c r="O1896" s="92"/>
      <c r="P1896" s="229">
        <f>O1896*H1896</f>
        <v>0</v>
      </c>
      <c r="Q1896" s="229">
        <v>0.035999999999999997</v>
      </c>
      <c r="R1896" s="229">
        <f>Q1896*H1896</f>
        <v>0.32399999999999995</v>
      </c>
      <c r="S1896" s="229">
        <v>0</v>
      </c>
      <c r="T1896" s="230">
        <f>S1896*H1896</f>
        <v>0</v>
      </c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R1896" s="231" t="s">
        <v>581</v>
      </c>
      <c r="AT1896" s="231" t="s">
        <v>553</v>
      </c>
      <c r="AU1896" s="231" t="s">
        <v>90</v>
      </c>
      <c r="AY1896" s="18" t="s">
        <v>203</v>
      </c>
      <c r="BE1896" s="232">
        <f>IF(N1896="základní",J1896,0)</f>
        <v>0</v>
      </c>
      <c r="BF1896" s="232">
        <f>IF(N1896="snížená",J1896,0)</f>
        <v>0</v>
      </c>
      <c r="BG1896" s="232">
        <f>IF(N1896="zákl. přenesená",J1896,0)</f>
        <v>0</v>
      </c>
      <c r="BH1896" s="232">
        <f>IF(N1896="sníž. přenesená",J1896,0)</f>
        <v>0</v>
      </c>
      <c r="BI1896" s="232">
        <f>IF(N1896="nulová",J1896,0)</f>
        <v>0</v>
      </c>
      <c r="BJ1896" s="18" t="s">
        <v>88</v>
      </c>
      <c r="BK1896" s="232">
        <f>ROUND(I1896*H1896,2)</f>
        <v>0</v>
      </c>
      <c r="BL1896" s="18" t="s">
        <v>279</v>
      </c>
      <c r="BM1896" s="231" t="s">
        <v>2380</v>
      </c>
    </row>
    <row r="1897" s="2" customFormat="1" ht="33" customHeight="1">
      <c r="A1897" s="39"/>
      <c r="B1897" s="40"/>
      <c r="C1897" s="220" t="s">
        <v>2381</v>
      </c>
      <c r="D1897" s="220" t="s">
        <v>204</v>
      </c>
      <c r="E1897" s="221" t="s">
        <v>2382</v>
      </c>
      <c r="F1897" s="222" t="s">
        <v>2383</v>
      </c>
      <c r="G1897" s="223" t="s">
        <v>415</v>
      </c>
      <c r="H1897" s="224">
        <v>84.5</v>
      </c>
      <c r="I1897" s="225"/>
      <c r="J1897" s="226">
        <f>ROUND(I1897*H1897,2)</f>
        <v>0</v>
      </c>
      <c r="K1897" s="222" t="s">
        <v>352</v>
      </c>
      <c r="L1897" s="45"/>
      <c r="M1897" s="227" t="s">
        <v>1</v>
      </c>
      <c r="N1897" s="228" t="s">
        <v>46</v>
      </c>
      <c r="O1897" s="92"/>
      <c r="P1897" s="229">
        <f>O1897*H1897</f>
        <v>0</v>
      </c>
      <c r="Q1897" s="229">
        <v>0.00016000000000000001</v>
      </c>
      <c r="R1897" s="229">
        <f>Q1897*H1897</f>
        <v>0.013520000000000001</v>
      </c>
      <c r="S1897" s="229">
        <v>0</v>
      </c>
      <c r="T1897" s="230">
        <f>S1897*H1897</f>
        <v>0</v>
      </c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R1897" s="231" t="s">
        <v>279</v>
      </c>
      <c r="AT1897" s="231" t="s">
        <v>204</v>
      </c>
      <c r="AU1897" s="231" t="s">
        <v>90</v>
      </c>
      <c r="AY1897" s="18" t="s">
        <v>203</v>
      </c>
      <c r="BE1897" s="232">
        <f>IF(N1897="základní",J1897,0)</f>
        <v>0</v>
      </c>
      <c r="BF1897" s="232">
        <f>IF(N1897="snížená",J1897,0)</f>
        <v>0</v>
      </c>
      <c r="BG1897" s="232">
        <f>IF(N1897="zákl. přenesená",J1897,0)</f>
        <v>0</v>
      </c>
      <c r="BH1897" s="232">
        <f>IF(N1897="sníž. přenesená",J1897,0)</f>
        <v>0</v>
      </c>
      <c r="BI1897" s="232">
        <f>IF(N1897="nulová",J1897,0)</f>
        <v>0</v>
      </c>
      <c r="BJ1897" s="18" t="s">
        <v>88</v>
      </c>
      <c r="BK1897" s="232">
        <f>ROUND(I1897*H1897,2)</f>
        <v>0</v>
      </c>
      <c r="BL1897" s="18" t="s">
        <v>279</v>
      </c>
      <c r="BM1897" s="231" t="s">
        <v>2384</v>
      </c>
    </row>
    <row r="1898" s="2" customFormat="1">
      <c r="A1898" s="39"/>
      <c r="B1898" s="40"/>
      <c r="C1898" s="41"/>
      <c r="D1898" s="233" t="s">
        <v>209</v>
      </c>
      <c r="E1898" s="41"/>
      <c r="F1898" s="234" t="s">
        <v>2385</v>
      </c>
      <c r="G1898" s="41"/>
      <c r="H1898" s="41"/>
      <c r="I1898" s="235"/>
      <c r="J1898" s="41"/>
      <c r="K1898" s="41"/>
      <c r="L1898" s="45"/>
      <c r="M1898" s="236"/>
      <c r="N1898" s="237"/>
      <c r="O1898" s="92"/>
      <c r="P1898" s="92"/>
      <c r="Q1898" s="92"/>
      <c r="R1898" s="92"/>
      <c r="S1898" s="92"/>
      <c r="T1898" s="93"/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T1898" s="18" t="s">
        <v>209</v>
      </c>
      <c r="AU1898" s="18" t="s">
        <v>90</v>
      </c>
    </row>
    <row r="1899" s="2" customFormat="1">
      <c r="A1899" s="39"/>
      <c r="B1899" s="40"/>
      <c r="C1899" s="41"/>
      <c r="D1899" s="251" t="s">
        <v>355</v>
      </c>
      <c r="E1899" s="41"/>
      <c r="F1899" s="252" t="s">
        <v>2386</v>
      </c>
      <c r="G1899" s="41"/>
      <c r="H1899" s="41"/>
      <c r="I1899" s="235"/>
      <c r="J1899" s="41"/>
      <c r="K1899" s="41"/>
      <c r="L1899" s="45"/>
      <c r="M1899" s="236"/>
      <c r="N1899" s="237"/>
      <c r="O1899" s="92"/>
      <c r="P1899" s="92"/>
      <c r="Q1899" s="92"/>
      <c r="R1899" s="92"/>
      <c r="S1899" s="92"/>
      <c r="T1899" s="93"/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T1899" s="18" t="s">
        <v>355</v>
      </c>
      <c r="AU1899" s="18" t="s">
        <v>90</v>
      </c>
    </row>
    <row r="1900" s="13" customFormat="1">
      <c r="A1900" s="13"/>
      <c r="B1900" s="253"/>
      <c r="C1900" s="254"/>
      <c r="D1900" s="233" t="s">
        <v>357</v>
      </c>
      <c r="E1900" s="255" t="s">
        <v>1</v>
      </c>
      <c r="F1900" s="256" t="s">
        <v>2387</v>
      </c>
      <c r="G1900" s="254"/>
      <c r="H1900" s="255" t="s">
        <v>1</v>
      </c>
      <c r="I1900" s="257"/>
      <c r="J1900" s="254"/>
      <c r="K1900" s="254"/>
      <c r="L1900" s="258"/>
      <c r="M1900" s="259"/>
      <c r="N1900" s="260"/>
      <c r="O1900" s="260"/>
      <c r="P1900" s="260"/>
      <c r="Q1900" s="260"/>
      <c r="R1900" s="260"/>
      <c r="S1900" s="260"/>
      <c r="T1900" s="26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2" t="s">
        <v>357</v>
      </c>
      <c r="AU1900" s="262" t="s">
        <v>90</v>
      </c>
      <c r="AV1900" s="13" t="s">
        <v>88</v>
      </c>
      <c r="AW1900" s="13" t="s">
        <v>36</v>
      </c>
      <c r="AX1900" s="13" t="s">
        <v>81</v>
      </c>
      <c r="AY1900" s="262" t="s">
        <v>203</v>
      </c>
    </row>
    <row r="1901" s="14" customFormat="1">
      <c r="A1901" s="14"/>
      <c r="B1901" s="263"/>
      <c r="C1901" s="264"/>
      <c r="D1901" s="233" t="s">
        <v>357</v>
      </c>
      <c r="E1901" s="265" t="s">
        <v>1</v>
      </c>
      <c r="F1901" s="266" t="s">
        <v>1455</v>
      </c>
      <c r="G1901" s="264"/>
      <c r="H1901" s="267">
        <v>33.840000000000003</v>
      </c>
      <c r="I1901" s="268"/>
      <c r="J1901" s="264"/>
      <c r="K1901" s="264"/>
      <c r="L1901" s="269"/>
      <c r="M1901" s="270"/>
      <c r="N1901" s="271"/>
      <c r="O1901" s="271"/>
      <c r="P1901" s="271"/>
      <c r="Q1901" s="271"/>
      <c r="R1901" s="271"/>
      <c r="S1901" s="271"/>
      <c r="T1901" s="272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73" t="s">
        <v>357</v>
      </c>
      <c r="AU1901" s="273" t="s">
        <v>90</v>
      </c>
      <c r="AV1901" s="14" t="s">
        <v>90</v>
      </c>
      <c r="AW1901" s="14" t="s">
        <v>36</v>
      </c>
      <c r="AX1901" s="14" t="s">
        <v>81</v>
      </c>
      <c r="AY1901" s="273" t="s">
        <v>203</v>
      </c>
    </row>
    <row r="1902" s="14" customFormat="1">
      <c r="A1902" s="14"/>
      <c r="B1902" s="263"/>
      <c r="C1902" s="264"/>
      <c r="D1902" s="233" t="s">
        <v>357</v>
      </c>
      <c r="E1902" s="265" t="s">
        <v>1</v>
      </c>
      <c r="F1902" s="266" t="s">
        <v>1456</v>
      </c>
      <c r="G1902" s="264"/>
      <c r="H1902" s="267">
        <v>30</v>
      </c>
      <c r="I1902" s="268"/>
      <c r="J1902" s="264"/>
      <c r="K1902" s="264"/>
      <c r="L1902" s="269"/>
      <c r="M1902" s="270"/>
      <c r="N1902" s="271"/>
      <c r="O1902" s="271"/>
      <c r="P1902" s="271"/>
      <c r="Q1902" s="271"/>
      <c r="R1902" s="271"/>
      <c r="S1902" s="271"/>
      <c r="T1902" s="27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73" t="s">
        <v>357</v>
      </c>
      <c r="AU1902" s="273" t="s">
        <v>90</v>
      </c>
      <c r="AV1902" s="14" t="s">
        <v>90</v>
      </c>
      <c r="AW1902" s="14" t="s">
        <v>36</v>
      </c>
      <c r="AX1902" s="14" t="s">
        <v>81</v>
      </c>
      <c r="AY1902" s="273" t="s">
        <v>203</v>
      </c>
    </row>
    <row r="1903" s="14" customFormat="1">
      <c r="A1903" s="14"/>
      <c r="B1903" s="263"/>
      <c r="C1903" s="264"/>
      <c r="D1903" s="233" t="s">
        <v>357</v>
      </c>
      <c r="E1903" s="265" t="s">
        <v>1</v>
      </c>
      <c r="F1903" s="266" t="s">
        <v>1457</v>
      </c>
      <c r="G1903" s="264"/>
      <c r="H1903" s="267">
        <v>6</v>
      </c>
      <c r="I1903" s="268"/>
      <c r="J1903" s="264"/>
      <c r="K1903" s="264"/>
      <c r="L1903" s="269"/>
      <c r="M1903" s="270"/>
      <c r="N1903" s="271"/>
      <c r="O1903" s="271"/>
      <c r="P1903" s="271"/>
      <c r="Q1903" s="271"/>
      <c r="R1903" s="271"/>
      <c r="S1903" s="271"/>
      <c r="T1903" s="272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73" t="s">
        <v>357</v>
      </c>
      <c r="AU1903" s="273" t="s">
        <v>90</v>
      </c>
      <c r="AV1903" s="14" t="s">
        <v>90</v>
      </c>
      <c r="AW1903" s="14" t="s">
        <v>36</v>
      </c>
      <c r="AX1903" s="14" t="s">
        <v>81</v>
      </c>
      <c r="AY1903" s="273" t="s">
        <v>203</v>
      </c>
    </row>
    <row r="1904" s="14" customFormat="1">
      <c r="A1904" s="14"/>
      <c r="B1904" s="263"/>
      <c r="C1904" s="264"/>
      <c r="D1904" s="233" t="s">
        <v>357</v>
      </c>
      <c r="E1904" s="265" t="s">
        <v>1</v>
      </c>
      <c r="F1904" s="266" t="s">
        <v>1458</v>
      </c>
      <c r="G1904" s="264"/>
      <c r="H1904" s="267">
        <v>8.5199999999999996</v>
      </c>
      <c r="I1904" s="268"/>
      <c r="J1904" s="264"/>
      <c r="K1904" s="264"/>
      <c r="L1904" s="269"/>
      <c r="M1904" s="270"/>
      <c r="N1904" s="271"/>
      <c r="O1904" s="271"/>
      <c r="P1904" s="271"/>
      <c r="Q1904" s="271"/>
      <c r="R1904" s="271"/>
      <c r="S1904" s="271"/>
      <c r="T1904" s="272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73" t="s">
        <v>357</v>
      </c>
      <c r="AU1904" s="273" t="s">
        <v>90</v>
      </c>
      <c r="AV1904" s="14" t="s">
        <v>90</v>
      </c>
      <c r="AW1904" s="14" t="s">
        <v>36</v>
      </c>
      <c r="AX1904" s="14" t="s">
        <v>81</v>
      </c>
      <c r="AY1904" s="273" t="s">
        <v>203</v>
      </c>
    </row>
    <row r="1905" s="14" customFormat="1">
      <c r="A1905" s="14"/>
      <c r="B1905" s="263"/>
      <c r="C1905" s="264"/>
      <c r="D1905" s="233" t="s">
        <v>357</v>
      </c>
      <c r="E1905" s="265" t="s">
        <v>1</v>
      </c>
      <c r="F1905" s="266" t="s">
        <v>2388</v>
      </c>
      <c r="G1905" s="264"/>
      <c r="H1905" s="267">
        <v>6.1399999999999997</v>
      </c>
      <c r="I1905" s="268"/>
      <c r="J1905" s="264"/>
      <c r="K1905" s="264"/>
      <c r="L1905" s="269"/>
      <c r="M1905" s="270"/>
      <c r="N1905" s="271"/>
      <c r="O1905" s="271"/>
      <c r="P1905" s="271"/>
      <c r="Q1905" s="271"/>
      <c r="R1905" s="271"/>
      <c r="S1905" s="271"/>
      <c r="T1905" s="27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73" t="s">
        <v>357</v>
      </c>
      <c r="AU1905" s="273" t="s">
        <v>90</v>
      </c>
      <c r="AV1905" s="14" t="s">
        <v>90</v>
      </c>
      <c r="AW1905" s="14" t="s">
        <v>36</v>
      </c>
      <c r="AX1905" s="14" t="s">
        <v>81</v>
      </c>
      <c r="AY1905" s="273" t="s">
        <v>203</v>
      </c>
    </row>
    <row r="1906" s="16" customFormat="1">
      <c r="A1906" s="16"/>
      <c r="B1906" s="285"/>
      <c r="C1906" s="286"/>
      <c r="D1906" s="233" t="s">
        <v>357</v>
      </c>
      <c r="E1906" s="287" t="s">
        <v>1</v>
      </c>
      <c r="F1906" s="288" t="s">
        <v>366</v>
      </c>
      <c r="G1906" s="286"/>
      <c r="H1906" s="289">
        <v>84.5</v>
      </c>
      <c r="I1906" s="290"/>
      <c r="J1906" s="286"/>
      <c r="K1906" s="286"/>
      <c r="L1906" s="291"/>
      <c r="M1906" s="292"/>
      <c r="N1906" s="293"/>
      <c r="O1906" s="293"/>
      <c r="P1906" s="293"/>
      <c r="Q1906" s="293"/>
      <c r="R1906" s="293"/>
      <c r="S1906" s="293"/>
      <c r="T1906" s="294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T1906" s="295" t="s">
        <v>357</v>
      </c>
      <c r="AU1906" s="295" t="s">
        <v>90</v>
      </c>
      <c r="AV1906" s="16" t="s">
        <v>202</v>
      </c>
      <c r="AW1906" s="16" t="s">
        <v>36</v>
      </c>
      <c r="AX1906" s="16" t="s">
        <v>88</v>
      </c>
      <c r="AY1906" s="295" t="s">
        <v>203</v>
      </c>
    </row>
    <row r="1907" s="2" customFormat="1" ht="24.15" customHeight="1">
      <c r="A1907" s="39"/>
      <c r="B1907" s="40"/>
      <c r="C1907" s="220" t="s">
        <v>2389</v>
      </c>
      <c r="D1907" s="220" t="s">
        <v>204</v>
      </c>
      <c r="E1907" s="221" t="s">
        <v>2390</v>
      </c>
      <c r="F1907" s="222" t="s">
        <v>2391</v>
      </c>
      <c r="G1907" s="223" t="s">
        <v>647</v>
      </c>
      <c r="H1907" s="224">
        <v>8</v>
      </c>
      <c r="I1907" s="225"/>
      <c r="J1907" s="226">
        <f>ROUND(I1907*H1907,2)</f>
        <v>0</v>
      </c>
      <c r="K1907" s="222" t="s">
        <v>352</v>
      </c>
      <c r="L1907" s="45"/>
      <c r="M1907" s="227" t="s">
        <v>1</v>
      </c>
      <c r="N1907" s="228" t="s">
        <v>46</v>
      </c>
      <c r="O1907" s="92"/>
      <c r="P1907" s="229">
        <f>O1907*H1907</f>
        <v>0</v>
      </c>
      <c r="Q1907" s="229">
        <v>0</v>
      </c>
      <c r="R1907" s="229">
        <f>Q1907*H1907</f>
        <v>0</v>
      </c>
      <c r="S1907" s="229">
        <v>0</v>
      </c>
      <c r="T1907" s="230">
        <f>S1907*H1907</f>
        <v>0</v>
      </c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R1907" s="231" t="s">
        <v>279</v>
      </c>
      <c r="AT1907" s="231" t="s">
        <v>204</v>
      </c>
      <c r="AU1907" s="231" t="s">
        <v>90</v>
      </c>
      <c r="AY1907" s="18" t="s">
        <v>203</v>
      </c>
      <c r="BE1907" s="232">
        <f>IF(N1907="základní",J1907,0)</f>
        <v>0</v>
      </c>
      <c r="BF1907" s="232">
        <f>IF(N1907="snížená",J1907,0)</f>
        <v>0</v>
      </c>
      <c r="BG1907" s="232">
        <f>IF(N1907="zákl. přenesená",J1907,0)</f>
        <v>0</v>
      </c>
      <c r="BH1907" s="232">
        <f>IF(N1907="sníž. přenesená",J1907,0)</f>
        <v>0</v>
      </c>
      <c r="BI1907" s="232">
        <f>IF(N1907="nulová",J1907,0)</f>
        <v>0</v>
      </c>
      <c r="BJ1907" s="18" t="s">
        <v>88</v>
      </c>
      <c r="BK1907" s="232">
        <f>ROUND(I1907*H1907,2)</f>
        <v>0</v>
      </c>
      <c r="BL1907" s="18" t="s">
        <v>279</v>
      </c>
      <c r="BM1907" s="231" t="s">
        <v>2392</v>
      </c>
    </row>
    <row r="1908" s="2" customFormat="1">
      <c r="A1908" s="39"/>
      <c r="B1908" s="40"/>
      <c r="C1908" s="41"/>
      <c r="D1908" s="233" t="s">
        <v>209</v>
      </c>
      <c r="E1908" s="41"/>
      <c r="F1908" s="234" t="s">
        <v>2393</v>
      </c>
      <c r="G1908" s="41"/>
      <c r="H1908" s="41"/>
      <c r="I1908" s="235"/>
      <c r="J1908" s="41"/>
      <c r="K1908" s="41"/>
      <c r="L1908" s="45"/>
      <c r="M1908" s="236"/>
      <c r="N1908" s="237"/>
      <c r="O1908" s="92"/>
      <c r="P1908" s="92"/>
      <c r="Q1908" s="92"/>
      <c r="R1908" s="92"/>
      <c r="S1908" s="92"/>
      <c r="T1908" s="93"/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T1908" s="18" t="s">
        <v>209</v>
      </c>
      <c r="AU1908" s="18" t="s">
        <v>90</v>
      </c>
    </row>
    <row r="1909" s="2" customFormat="1">
      <c r="A1909" s="39"/>
      <c r="B1909" s="40"/>
      <c r="C1909" s="41"/>
      <c r="D1909" s="251" t="s">
        <v>355</v>
      </c>
      <c r="E1909" s="41"/>
      <c r="F1909" s="252" t="s">
        <v>2394</v>
      </c>
      <c r="G1909" s="41"/>
      <c r="H1909" s="41"/>
      <c r="I1909" s="235"/>
      <c r="J1909" s="41"/>
      <c r="K1909" s="41"/>
      <c r="L1909" s="45"/>
      <c r="M1909" s="236"/>
      <c r="N1909" s="237"/>
      <c r="O1909" s="92"/>
      <c r="P1909" s="92"/>
      <c r="Q1909" s="92"/>
      <c r="R1909" s="92"/>
      <c r="S1909" s="92"/>
      <c r="T1909" s="93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T1909" s="18" t="s">
        <v>355</v>
      </c>
      <c r="AU1909" s="18" t="s">
        <v>90</v>
      </c>
    </row>
    <row r="1910" s="2" customFormat="1" ht="24.15" customHeight="1">
      <c r="A1910" s="39"/>
      <c r="B1910" s="40"/>
      <c r="C1910" s="296" t="s">
        <v>2395</v>
      </c>
      <c r="D1910" s="296" t="s">
        <v>553</v>
      </c>
      <c r="E1910" s="297" t="s">
        <v>2396</v>
      </c>
      <c r="F1910" s="298" t="s">
        <v>2397</v>
      </c>
      <c r="G1910" s="299" t="s">
        <v>647</v>
      </c>
      <c r="H1910" s="300">
        <v>8</v>
      </c>
      <c r="I1910" s="301"/>
      <c r="J1910" s="302">
        <f>ROUND(I1910*H1910,2)</f>
        <v>0</v>
      </c>
      <c r="K1910" s="298" t="s">
        <v>1</v>
      </c>
      <c r="L1910" s="303"/>
      <c r="M1910" s="304" t="s">
        <v>1</v>
      </c>
      <c r="N1910" s="305" t="s">
        <v>46</v>
      </c>
      <c r="O1910" s="92"/>
      <c r="P1910" s="229">
        <f>O1910*H1910</f>
        <v>0</v>
      </c>
      <c r="Q1910" s="229">
        <v>0.0195</v>
      </c>
      <c r="R1910" s="229">
        <f>Q1910*H1910</f>
        <v>0.156</v>
      </c>
      <c r="S1910" s="229">
        <v>0</v>
      </c>
      <c r="T1910" s="230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31" t="s">
        <v>581</v>
      </c>
      <c r="AT1910" s="231" t="s">
        <v>553</v>
      </c>
      <c r="AU1910" s="231" t="s">
        <v>90</v>
      </c>
      <c r="AY1910" s="18" t="s">
        <v>203</v>
      </c>
      <c r="BE1910" s="232">
        <f>IF(N1910="základní",J1910,0)</f>
        <v>0</v>
      </c>
      <c r="BF1910" s="232">
        <f>IF(N1910="snížená",J1910,0)</f>
        <v>0</v>
      </c>
      <c r="BG1910" s="232">
        <f>IF(N1910="zákl. přenesená",J1910,0)</f>
        <v>0</v>
      </c>
      <c r="BH1910" s="232">
        <f>IF(N1910="sníž. přenesená",J1910,0)</f>
        <v>0</v>
      </c>
      <c r="BI1910" s="232">
        <f>IF(N1910="nulová",J1910,0)</f>
        <v>0</v>
      </c>
      <c r="BJ1910" s="18" t="s">
        <v>88</v>
      </c>
      <c r="BK1910" s="232">
        <f>ROUND(I1910*H1910,2)</f>
        <v>0</v>
      </c>
      <c r="BL1910" s="18" t="s">
        <v>279</v>
      </c>
      <c r="BM1910" s="231" t="s">
        <v>2398</v>
      </c>
    </row>
    <row r="1911" s="13" customFormat="1">
      <c r="A1911" s="13"/>
      <c r="B1911" s="253"/>
      <c r="C1911" s="254"/>
      <c r="D1911" s="233" t="s">
        <v>357</v>
      </c>
      <c r="E1911" s="255" t="s">
        <v>1</v>
      </c>
      <c r="F1911" s="256" t="s">
        <v>2399</v>
      </c>
      <c r="G1911" s="254"/>
      <c r="H1911" s="255" t="s">
        <v>1</v>
      </c>
      <c r="I1911" s="257"/>
      <c r="J1911" s="254"/>
      <c r="K1911" s="254"/>
      <c r="L1911" s="258"/>
      <c r="M1911" s="259"/>
      <c r="N1911" s="260"/>
      <c r="O1911" s="260"/>
      <c r="P1911" s="260"/>
      <c r="Q1911" s="260"/>
      <c r="R1911" s="260"/>
      <c r="S1911" s="260"/>
      <c r="T1911" s="261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62" t="s">
        <v>357</v>
      </c>
      <c r="AU1911" s="262" t="s">
        <v>90</v>
      </c>
      <c r="AV1911" s="13" t="s">
        <v>88</v>
      </c>
      <c r="AW1911" s="13" t="s">
        <v>36</v>
      </c>
      <c r="AX1911" s="13" t="s">
        <v>81</v>
      </c>
      <c r="AY1911" s="262" t="s">
        <v>203</v>
      </c>
    </row>
    <row r="1912" s="14" customFormat="1">
      <c r="A1912" s="14"/>
      <c r="B1912" s="263"/>
      <c r="C1912" s="264"/>
      <c r="D1912" s="233" t="s">
        <v>357</v>
      </c>
      <c r="E1912" s="265" t="s">
        <v>1</v>
      </c>
      <c r="F1912" s="266" t="s">
        <v>90</v>
      </c>
      <c r="G1912" s="264"/>
      <c r="H1912" s="267">
        <v>2</v>
      </c>
      <c r="I1912" s="268"/>
      <c r="J1912" s="264"/>
      <c r="K1912" s="264"/>
      <c r="L1912" s="269"/>
      <c r="M1912" s="270"/>
      <c r="N1912" s="271"/>
      <c r="O1912" s="271"/>
      <c r="P1912" s="271"/>
      <c r="Q1912" s="271"/>
      <c r="R1912" s="271"/>
      <c r="S1912" s="271"/>
      <c r="T1912" s="272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73" t="s">
        <v>357</v>
      </c>
      <c r="AU1912" s="273" t="s">
        <v>90</v>
      </c>
      <c r="AV1912" s="14" t="s">
        <v>90</v>
      </c>
      <c r="AW1912" s="14" t="s">
        <v>36</v>
      </c>
      <c r="AX1912" s="14" t="s">
        <v>81</v>
      </c>
      <c r="AY1912" s="273" t="s">
        <v>203</v>
      </c>
    </row>
    <row r="1913" s="13" customFormat="1">
      <c r="A1913" s="13"/>
      <c r="B1913" s="253"/>
      <c r="C1913" s="254"/>
      <c r="D1913" s="233" t="s">
        <v>357</v>
      </c>
      <c r="E1913" s="255" t="s">
        <v>1</v>
      </c>
      <c r="F1913" s="256" t="s">
        <v>2400</v>
      </c>
      <c r="G1913" s="254"/>
      <c r="H1913" s="255" t="s">
        <v>1</v>
      </c>
      <c r="I1913" s="257"/>
      <c r="J1913" s="254"/>
      <c r="K1913" s="254"/>
      <c r="L1913" s="258"/>
      <c r="M1913" s="259"/>
      <c r="N1913" s="260"/>
      <c r="O1913" s="260"/>
      <c r="P1913" s="260"/>
      <c r="Q1913" s="260"/>
      <c r="R1913" s="260"/>
      <c r="S1913" s="260"/>
      <c r="T1913" s="26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2" t="s">
        <v>357</v>
      </c>
      <c r="AU1913" s="262" t="s">
        <v>90</v>
      </c>
      <c r="AV1913" s="13" t="s">
        <v>88</v>
      </c>
      <c r="AW1913" s="13" t="s">
        <v>36</v>
      </c>
      <c r="AX1913" s="13" t="s">
        <v>81</v>
      </c>
      <c r="AY1913" s="262" t="s">
        <v>203</v>
      </c>
    </row>
    <row r="1914" s="14" customFormat="1">
      <c r="A1914" s="14"/>
      <c r="B1914" s="263"/>
      <c r="C1914" s="264"/>
      <c r="D1914" s="233" t="s">
        <v>357</v>
      </c>
      <c r="E1914" s="265" t="s">
        <v>1</v>
      </c>
      <c r="F1914" s="266" t="s">
        <v>229</v>
      </c>
      <c r="G1914" s="264"/>
      <c r="H1914" s="267">
        <v>6</v>
      </c>
      <c r="I1914" s="268"/>
      <c r="J1914" s="264"/>
      <c r="K1914" s="264"/>
      <c r="L1914" s="269"/>
      <c r="M1914" s="270"/>
      <c r="N1914" s="271"/>
      <c r="O1914" s="271"/>
      <c r="P1914" s="271"/>
      <c r="Q1914" s="271"/>
      <c r="R1914" s="271"/>
      <c r="S1914" s="271"/>
      <c r="T1914" s="272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73" t="s">
        <v>357</v>
      </c>
      <c r="AU1914" s="273" t="s">
        <v>90</v>
      </c>
      <c r="AV1914" s="14" t="s">
        <v>90</v>
      </c>
      <c r="AW1914" s="14" t="s">
        <v>36</v>
      </c>
      <c r="AX1914" s="14" t="s">
        <v>81</v>
      </c>
      <c r="AY1914" s="273" t="s">
        <v>203</v>
      </c>
    </row>
    <row r="1915" s="16" customFormat="1">
      <c r="A1915" s="16"/>
      <c r="B1915" s="285"/>
      <c r="C1915" s="286"/>
      <c r="D1915" s="233" t="s">
        <v>357</v>
      </c>
      <c r="E1915" s="287" t="s">
        <v>1</v>
      </c>
      <c r="F1915" s="288" t="s">
        <v>366</v>
      </c>
      <c r="G1915" s="286"/>
      <c r="H1915" s="289">
        <v>8</v>
      </c>
      <c r="I1915" s="290"/>
      <c r="J1915" s="286"/>
      <c r="K1915" s="286"/>
      <c r="L1915" s="291"/>
      <c r="M1915" s="292"/>
      <c r="N1915" s="293"/>
      <c r="O1915" s="293"/>
      <c r="P1915" s="293"/>
      <c r="Q1915" s="293"/>
      <c r="R1915" s="293"/>
      <c r="S1915" s="293"/>
      <c r="T1915" s="294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T1915" s="295" t="s">
        <v>357</v>
      </c>
      <c r="AU1915" s="295" t="s">
        <v>90</v>
      </c>
      <c r="AV1915" s="16" t="s">
        <v>202</v>
      </c>
      <c r="AW1915" s="16" t="s">
        <v>36</v>
      </c>
      <c r="AX1915" s="16" t="s">
        <v>88</v>
      </c>
      <c r="AY1915" s="295" t="s">
        <v>203</v>
      </c>
    </row>
    <row r="1916" s="2" customFormat="1" ht="24.15" customHeight="1">
      <c r="A1916" s="39"/>
      <c r="B1916" s="40"/>
      <c r="C1916" s="220" t="s">
        <v>2401</v>
      </c>
      <c r="D1916" s="220" t="s">
        <v>204</v>
      </c>
      <c r="E1916" s="221" t="s">
        <v>2402</v>
      </c>
      <c r="F1916" s="222" t="s">
        <v>2403</v>
      </c>
      <c r="G1916" s="223" t="s">
        <v>647</v>
      </c>
      <c r="H1916" s="224">
        <v>6</v>
      </c>
      <c r="I1916" s="225"/>
      <c r="J1916" s="226">
        <f>ROUND(I1916*H1916,2)</f>
        <v>0</v>
      </c>
      <c r="K1916" s="222" t="s">
        <v>352</v>
      </c>
      <c r="L1916" s="45"/>
      <c r="M1916" s="227" t="s">
        <v>1</v>
      </c>
      <c r="N1916" s="228" t="s">
        <v>46</v>
      </c>
      <c r="O1916" s="92"/>
      <c r="P1916" s="229">
        <f>O1916*H1916</f>
        <v>0</v>
      </c>
      <c r="Q1916" s="229">
        <v>0</v>
      </c>
      <c r="R1916" s="229">
        <f>Q1916*H1916</f>
        <v>0</v>
      </c>
      <c r="S1916" s="229">
        <v>0</v>
      </c>
      <c r="T1916" s="230">
        <f>S1916*H1916</f>
        <v>0</v>
      </c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R1916" s="231" t="s">
        <v>279</v>
      </c>
      <c r="AT1916" s="231" t="s">
        <v>204</v>
      </c>
      <c r="AU1916" s="231" t="s">
        <v>90</v>
      </c>
      <c r="AY1916" s="18" t="s">
        <v>203</v>
      </c>
      <c r="BE1916" s="232">
        <f>IF(N1916="základní",J1916,0)</f>
        <v>0</v>
      </c>
      <c r="BF1916" s="232">
        <f>IF(N1916="snížená",J1916,0)</f>
        <v>0</v>
      </c>
      <c r="BG1916" s="232">
        <f>IF(N1916="zákl. přenesená",J1916,0)</f>
        <v>0</v>
      </c>
      <c r="BH1916" s="232">
        <f>IF(N1916="sníž. přenesená",J1916,0)</f>
        <v>0</v>
      </c>
      <c r="BI1916" s="232">
        <f>IF(N1916="nulová",J1916,0)</f>
        <v>0</v>
      </c>
      <c r="BJ1916" s="18" t="s">
        <v>88</v>
      </c>
      <c r="BK1916" s="232">
        <f>ROUND(I1916*H1916,2)</f>
        <v>0</v>
      </c>
      <c r="BL1916" s="18" t="s">
        <v>279</v>
      </c>
      <c r="BM1916" s="231" t="s">
        <v>2404</v>
      </c>
    </row>
    <row r="1917" s="2" customFormat="1">
      <c r="A1917" s="39"/>
      <c r="B1917" s="40"/>
      <c r="C1917" s="41"/>
      <c r="D1917" s="233" t="s">
        <v>209</v>
      </c>
      <c r="E1917" s="41"/>
      <c r="F1917" s="234" t="s">
        <v>2405</v>
      </c>
      <c r="G1917" s="41"/>
      <c r="H1917" s="41"/>
      <c r="I1917" s="235"/>
      <c r="J1917" s="41"/>
      <c r="K1917" s="41"/>
      <c r="L1917" s="45"/>
      <c r="M1917" s="236"/>
      <c r="N1917" s="237"/>
      <c r="O1917" s="92"/>
      <c r="P1917" s="92"/>
      <c r="Q1917" s="92"/>
      <c r="R1917" s="92"/>
      <c r="S1917" s="92"/>
      <c r="T1917" s="93"/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T1917" s="18" t="s">
        <v>209</v>
      </c>
      <c r="AU1917" s="18" t="s">
        <v>90</v>
      </c>
    </row>
    <row r="1918" s="2" customFormat="1">
      <c r="A1918" s="39"/>
      <c r="B1918" s="40"/>
      <c r="C1918" s="41"/>
      <c r="D1918" s="251" t="s">
        <v>355</v>
      </c>
      <c r="E1918" s="41"/>
      <c r="F1918" s="252" t="s">
        <v>2406</v>
      </c>
      <c r="G1918" s="41"/>
      <c r="H1918" s="41"/>
      <c r="I1918" s="235"/>
      <c r="J1918" s="41"/>
      <c r="K1918" s="41"/>
      <c r="L1918" s="45"/>
      <c r="M1918" s="236"/>
      <c r="N1918" s="237"/>
      <c r="O1918" s="92"/>
      <c r="P1918" s="92"/>
      <c r="Q1918" s="92"/>
      <c r="R1918" s="92"/>
      <c r="S1918" s="92"/>
      <c r="T1918" s="93"/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T1918" s="18" t="s">
        <v>355</v>
      </c>
      <c r="AU1918" s="18" t="s">
        <v>90</v>
      </c>
    </row>
    <row r="1919" s="2" customFormat="1" ht="24.15" customHeight="1">
      <c r="A1919" s="39"/>
      <c r="B1919" s="40"/>
      <c r="C1919" s="296" t="s">
        <v>2407</v>
      </c>
      <c r="D1919" s="296" t="s">
        <v>553</v>
      </c>
      <c r="E1919" s="297" t="s">
        <v>2408</v>
      </c>
      <c r="F1919" s="298" t="s">
        <v>2409</v>
      </c>
      <c r="G1919" s="299" t="s">
        <v>647</v>
      </c>
      <c r="H1919" s="300">
        <v>3</v>
      </c>
      <c r="I1919" s="301"/>
      <c r="J1919" s="302">
        <f>ROUND(I1919*H1919,2)</f>
        <v>0</v>
      </c>
      <c r="K1919" s="298" t="s">
        <v>352</v>
      </c>
      <c r="L1919" s="303"/>
      <c r="M1919" s="304" t="s">
        <v>1</v>
      </c>
      <c r="N1919" s="305" t="s">
        <v>46</v>
      </c>
      <c r="O1919" s="92"/>
      <c r="P1919" s="229">
        <f>O1919*H1919</f>
        <v>0</v>
      </c>
      <c r="Q1919" s="229">
        <v>0.020500000000000001</v>
      </c>
      <c r="R1919" s="229">
        <f>Q1919*H1919</f>
        <v>0.061499999999999999</v>
      </c>
      <c r="S1919" s="229">
        <v>0</v>
      </c>
      <c r="T1919" s="230">
        <f>S1919*H1919</f>
        <v>0</v>
      </c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R1919" s="231" t="s">
        <v>581</v>
      </c>
      <c r="AT1919" s="231" t="s">
        <v>553</v>
      </c>
      <c r="AU1919" s="231" t="s">
        <v>90</v>
      </c>
      <c r="AY1919" s="18" t="s">
        <v>203</v>
      </c>
      <c r="BE1919" s="232">
        <f>IF(N1919="základní",J1919,0)</f>
        <v>0</v>
      </c>
      <c r="BF1919" s="232">
        <f>IF(N1919="snížená",J1919,0)</f>
        <v>0</v>
      </c>
      <c r="BG1919" s="232">
        <f>IF(N1919="zákl. přenesená",J1919,0)</f>
        <v>0</v>
      </c>
      <c r="BH1919" s="232">
        <f>IF(N1919="sníž. přenesená",J1919,0)</f>
        <v>0</v>
      </c>
      <c r="BI1919" s="232">
        <f>IF(N1919="nulová",J1919,0)</f>
        <v>0</v>
      </c>
      <c r="BJ1919" s="18" t="s">
        <v>88</v>
      </c>
      <c r="BK1919" s="232">
        <f>ROUND(I1919*H1919,2)</f>
        <v>0</v>
      </c>
      <c r="BL1919" s="18" t="s">
        <v>279</v>
      </c>
      <c r="BM1919" s="231" t="s">
        <v>2410</v>
      </c>
    </row>
    <row r="1920" s="13" customFormat="1">
      <c r="A1920" s="13"/>
      <c r="B1920" s="253"/>
      <c r="C1920" s="254"/>
      <c r="D1920" s="233" t="s">
        <v>357</v>
      </c>
      <c r="E1920" s="255" t="s">
        <v>1</v>
      </c>
      <c r="F1920" s="256" t="s">
        <v>2411</v>
      </c>
      <c r="G1920" s="254"/>
      <c r="H1920" s="255" t="s">
        <v>1</v>
      </c>
      <c r="I1920" s="257"/>
      <c r="J1920" s="254"/>
      <c r="K1920" s="254"/>
      <c r="L1920" s="258"/>
      <c r="M1920" s="259"/>
      <c r="N1920" s="260"/>
      <c r="O1920" s="260"/>
      <c r="P1920" s="260"/>
      <c r="Q1920" s="260"/>
      <c r="R1920" s="260"/>
      <c r="S1920" s="260"/>
      <c r="T1920" s="261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62" t="s">
        <v>357</v>
      </c>
      <c r="AU1920" s="262" t="s">
        <v>90</v>
      </c>
      <c r="AV1920" s="13" t="s">
        <v>88</v>
      </c>
      <c r="AW1920" s="13" t="s">
        <v>36</v>
      </c>
      <c r="AX1920" s="13" t="s">
        <v>81</v>
      </c>
      <c r="AY1920" s="262" t="s">
        <v>203</v>
      </c>
    </row>
    <row r="1921" s="14" customFormat="1">
      <c r="A1921" s="14"/>
      <c r="B1921" s="263"/>
      <c r="C1921" s="264"/>
      <c r="D1921" s="233" t="s">
        <v>357</v>
      </c>
      <c r="E1921" s="265" t="s">
        <v>1</v>
      </c>
      <c r="F1921" s="266" t="s">
        <v>215</v>
      </c>
      <c r="G1921" s="264"/>
      <c r="H1921" s="267">
        <v>3</v>
      </c>
      <c r="I1921" s="268"/>
      <c r="J1921" s="264"/>
      <c r="K1921" s="264"/>
      <c r="L1921" s="269"/>
      <c r="M1921" s="270"/>
      <c r="N1921" s="271"/>
      <c r="O1921" s="271"/>
      <c r="P1921" s="271"/>
      <c r="Q1921" s="271"/>
      <c r="R1921" s="271"/>
      <c r="S1921" s="271"/>
      <c r="T1921" s="272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T1921" s="273" t="s">
        <v>357</v>
      </c>
      <c r="AU1921" s="273" t="s">
        <v>90</v>
      </c>
      <c r="AV1921" s="14" t="s">
        <v>90</v>
      </c>
      <c r="AW1921" s="14" t="s">
        <v>36</v>
      </c>
      <c r="AX1921" s="14" t="s">
        <v>81</v>
      </c>
      <c r="AY1921" s="273" t="s">
        <v>203</v>
      </c>
    </row>
    <row r="1922" s="16" customFormat="1">
      <c r="A1922" s="16"/>
      <c r="B1922" s="285"/>
      <c r="C1922" s="286"/>
      <c r="D1922" s="233" t="s">
        <v>357</v>
      </c>
      <c r="E1922" s="287" t="s">
        <v>1</v>
      </c>
      <c r="F1922" s="288" t="s">
        <v>366</v>
      </c>
      <c r="G1922" s="286"/>
      <c r="H1922" s="289">
        <v>3</v>
      </c>
      <c r="I1922" s="290"/>
      <c r="J1922" s="286"/>
      <c r="K1922" s="286"/>
      <c r="L1922" s="291"/>
      <c r="M1922" s="292"/>
      <c r="N1922" s="293"/>
      <c r="O1922" s="293"/>
      <c r="P1922" s="293"/>
      <c r="Q1922" s="293"/>
      <c r="R1922" s="293"/>
      <c r="S1922" s="293"/>
      <c r="T1922" s="294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T1922" s="295" t="s">
        <v>357</v>
      </c>
      <c r="AU1922" s="295" t="s">
        <v>90</v>
      </c>
      <c r="AV1922" s="16" t="s">
        <v>202</v>
      </c>
      <c r="AW1922" s="16" t="s">
        <v>36</v>
      </c>
      <c r="AX1922" s="16" t="s">
        <v>88</v>
      </c>
      <c r="AY1922" s="295" t="s">
        <v>203</v>
      </c>
    </row>
    <row r="1923" s="2" customFormat="1" ht="24.15" customHeight="1">
      <c r="A1923" s="39"/>
      <c r="B1923" s="40"/>
      <c r="C1923" s="296" t="s">
        <v>2412</v>
      </c>
      <c r="D1923" s="296" t="s">
        <v>553</v>
      </c>
      <c r="E1923" s="297" t="s">
        <v>2413</v>
      </c>
      <c r="F1923" s="298" t="s">
        <v>2414</v>
      </c>
      <c r="G1923" s="299" t="s">
        <v>647</v>
      </c>
      <c r="H1923" s="300">
        <v>3</v>
      </c>
      <c r="I1923" s="301"/>
      <c r="J1923" s="302">
        <f>ROUND(I1923*H1923,2)</f>
        <v>0</v>
      </c>
      <c r="K1923" s="298" t="s">
        <v>1</v>
      </c>
      <c r="L1923" s="303"/>
      <c r="M1923" s="304" t="s">
        <v>1</v>
      </c>
      <c r="N1923" s="305" t="s">
        <v>46</v>
      </c>
      <c r="O1923" s="92"/>
      <c r="P1923" s="229">
        <f>O1923*H1923</f>
        <v>0</v>
      </c>
      <c r="Q1923" s="229">
        <v>0.020500000000000001</v>
      </c>
      <c r="R1923" s="229">
        <f>Q1923*H1923</f>
        <v>0.061499999999999999</v>
      </c>
      <c r="S1923" s="229">
        <v>0</v>
      </c>
      <c r="T1923" s="230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31" t="s">
        <v>581</v>
      </c>
      <c r="AT1923" s="231" t="s">
        <v>553</v>
      </c>
      <c r="AU1923" s="231" t="s">
        <v>90</v>
      </c>
      <c r="AY1923" s="18" t="s">
        <v>203</v>
      </c>
      <c r="BE1923" s="232">
        <f>IF(N1923="základní",J1923,0)</f>
        <v>0</v>
      </c>
      <c r="BF1923" s="232">
        <f>IF(N1923="snížená",J1923,0)</f>
        <v>0</v>
      </c>
      <c r="BG1923" s="232">
        <f>IF(N1923="zákl. přenesená",J1923,0)</f>
        <v>0</v>
      </c>
      <c r="BH1923" s="232">
        <f>IF(N1923="sníž. přenesená",J1923,0)</f>
        <v>0</v>
      </c>
      <c r="BI1923" s="232">
        <f>IF(N1923="nulová",J1923,0)</f>
        <v>0</v>
      </c>
      <c r="BJ1923" s="18" t="s">
        <v>88</v>
      </c>
      <c r="BK1923" s="232">
        <f>ROUND(I1923*H1923,2)</f>
        <v>0</v>
      </c>
      <c r="BL1923" s="18" t="s">
        <v>279</v>
      </c>
      <c r="BM1923" s="231" t="s">
        <v>2415</v>
      </c>
    </row>
    <row r="1924" s="13" customFormat="1">
      <c r="A1924" s="13"/>
      <c r="B1924" s="253"/>
      <c r="C1924" s="254"/>
      <c r="D1924" s="233" t="s">
        <v>357</v>
      </c>
      <c r="E1924" s="255" t="s">
        <v>1</v>
      </c>
      <c r="F1924" s="256" t="s">
        <v>2416</v>
      </c>
      <c r="G1924" s="254"/>
      <c r="H1924" s="255" t="s">
        <v>1</v>
      </c>
      <c r="I1924" s="257"/>
      <c r="J1924" s="254"/>
      <c r="K1924" s="254"/>
      <c r="L1924" s="258"/>
      <c r="M1924" s="259"/>
      <c r="N1924" s="260"/>
      <c r="O1924" s="260"/>
      <c r="P1924" s="260"/>
      <c r="Q1924" s="260"/>
      <c r="R1924" s="260"/>
      <c r="S1924" s="260"/>
      <c r="T1924" s="261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62" t="s">
        <v>357</v>
      </c>
      <c r="AU1924" s="262" t="s">
        <v>90</v>
      </c>
      <c r="AV1924" s="13" t="s">
        <v>88</v>
      </c>
      <c r="AW1924" s="13" t="s">
        <v>36</v>
      </c>
      <c r="AX1924" s="13" t="s">
        <v>81</v>
      </c>
      <c r="AY1924" s="262" t="s">
        <v>203</v>
      </c>
    </row>
    <row r="1925" s="14" customFormat="1">
      <c r="A1925" s="14"/>
      <c r="B1925" s="263"/>
      <c r="C1925" s="264"/>
      <c r="D1925" s="233" t="s">
        <v>357</v>
      </c>
      <c r="E1925" s="265" t="s">
        <v>1</v>
      </c>
      <c r="F1925" s="266" t="s">
        <v>90</v>
      </c>
      <c r="G1925" s="264"/>
      <c r="H1925" s="267">
        <v>2</v>
      </c>
      <c r="I1925" s="268"/>
      <c r="J1925" s="264"/>
      <c r="K1925" s="264"/>
      <c r="L1925" s="269"/>
      <c r="M1925" s="270"/>
      <c r="N1925" s="271"/>
      <c r="O1925" s="271"/>
      <c r="P1925" s="271"/>
      <c r="Q1925" s="271"/>
      <c r="R1925" s="271"/>
      <c r="S1925" s="271"/>
      <c r="T1925" s="272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73" t="s">
        <v>357</v>
      </c>
      <c r="AU1925" s="273" t="s">
        <v>90</v>
      </c>
      <c r="AV1925" s="14" t="s">
        <v>90</v>
      </c>
      <c r="AW1925" s="14" t="s">
        <v>36</v>
      </c>
      <c r="AX1925" s="14" t="s">
        <v>81</v>
      </c>
      <c r="AY1925" s="273" t="s">
        <v>203</v>
      </c>
    </row>
    <row r="1926" s="13" customFormat="1">
      <c r="A1926" s="13"/>
      <c r="B1926" s="253"/>
      <c r="C1926" s="254"/>
      <c r="D1926" s="233" t="s">
        <v>357</v>
      </c>
      <c r="E1926" s="255" t="s">
        <v>1</v>
      </c>
      <c r="F1926" s="256" t="s">
        <v>2417</v>
      </c>
      <c r="G1926" s="254"/>
      <c r="H1926" s="255" t="s">
        <v>1</v>
      </c>
      <c r="I1926" s="257"/>
      <c r="J1926" s="254"/>
      <c r="K1926" s="254"/>
      <c r="L1926" s="258"/>
      <c r="M1926" s="259"/>
      <c r="N1926" s="260"/>
      <c r="O1926" s="260"/>
      <c r="P1926" s="260"/>
      <c r="Q1926" s="260"/>
      <c r="R1926" s="260"/>
      <c r="S1926" s="260"/>
      <c r="T1926" s="26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62" t="s">
        <v>357</v>
      </c>
      <c r="AU1926" s="262" t="s">
        <v>90</v>
      </c>
      <c r="AV1926" s="13" t="s">
        <v>88</v>
      </c>
      <c r="AW1926" s="13" t="s">
        <v>36</v>
      </c>
      <c r="AX1926" s="13" t="s">
        <v>81</v>
      </c>
      <c r="AY1926" s="262" t="s">
        <v>203</v>
      </c>
    </row>
    <row r="1927" s="14" customFormat="1">
      <c r="A1927" s="14"/>
      <c r="B1927" s="263"/>
      <c r="C1927" s="264"/>
      <c r="D1927" s="233" t="s">
        <v>357</v>
      </c>
      <c r="E1927" s="265" t="s">
        <v>1</v>
      </c>
      <c r="F1927" s="266" t="s">
        <v>88</v>
      </c>
      <c r="G1927" s="264"/>
      <c r="H1927" s="267">
        <v>1</v>
      </c>
      <c r="I1927" s="268"/>
      <c r="J1927" s="264"/>
      <c r="K1927" s="264"/>
      <c r="L1927" s="269"/>
      <c r="M1927" s="270"/>
      <c r="N1927" s="271"/>
      <c r="O1927" s="271"/>
      <c r="P1927" s="271"/>
      <c r="Q1927" s="271"/>
      <c r="R1927" s="271"/>
      <c r="S1927" s="271"/>
      <c r="T1927" s="272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73" t="s">
        <v>357</v>
      </c>
      <c r="AU1927" s="273" t="s">
        <v>90</v>
      </c>
      <c r="AV1927" s="14" t="s">
        <v>90</v>
      </c>
      <c r="AW1927" s="14" t="s">
        <v>36</v>
      </c>
      <c r="AX1927" s="14" t="s">
        <v>81</v>
      </c>
      <c r="AY1927" s="273" t="s">
        <v>203</v>
      </c>
    </row>
    <row r="1928" s="16" customFormat="1">
      <c r="A1928" s="16"/>
      <c r="B1928" s="285"/>
      <c r="C1928" s="286"/>
      <c r="D1928" s="233" t="s">
        <v>357</v>
      </c>
      <c r="E1928" s="287" t="s">
        <v>1</v>
      </c>
      <c r="F1928" s="288" t="s">
        <v>366</v>
      </c>
      <c r="G1928" s="286"/>
      <c r="H1928" s="289">
        <v>3</v>
      </c>
      <c r="I1928" s="290"/>
      <c r="J1928" s="286"/>
      <c r="K1928" s="286"/>
      <c r="L1928" s="291"/>
      <c r="M1928" s="292"/>
      <c r="N1928" s="293"/>
      <c r="O1928" s="293"/>
      <c r="P1928" s="293"/>
      <c r="Q1928" s="293"/>
      <c r="R1928" s="293"/>
      <c r="S1928" s="293"/>
      <c r="T1928" s="294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T1928" s="295" t="s">
        <v>357</v>
      </c>
      <c r="AU1928" s="295" t="s">
        <v>90</v>
      </c>
      <c r="AV1928" s="16" t="s">
        <v>202</v>
      </c>
      <c r="AW1928" s="16" t="s">
        <v>36</v>
      </c>
      <c r="AX1928" s="16" t="s">
        <v>88</v>
      </c>
      <c r="AY1928" s="295" t="s">
        <v>203</v>
      </c>
    </row>
    <row r="1929" s="2" customFormat="1" ht="24.15" customHeight="1">
      <c r="A1929" s="39"/>
      <c r="B1929" s="40"/>
      <c r="C1929" s="220" t="s">
        <v>2418</v>
      </c>
      <c r="D1929" s="220" t="s">
        <v>204</v>
      </c>
      <c r="E1929" s="221" t="s">
        <v>2419</v>
      </c>
      <c r="F1929" s="222" t="s">
        <v>2420</v>
      </c>
      <c r="G1929" s="223" t="s">
        <v>647</v>
      </c>
      <c r="H1929" s="224">
        <v>1</v>
      </c>
      <c r="I1929" s="225"/>
      <c r="J1929" s="226">
        <f>ROUND(I1929*H1929,2)</f>
        <v>0</v>
      </c>
      <c r="K1929" s="222" t="s">
        <v>352</v>
      </c>
      <c r="L1929" s="45"/>
      <c r="M1929" s="227" t="s">
        <v>1</v>
      </c>
      <c r="N1929" s="228" t="s">
        <v>46</v>
      </c>
      <c r="O1929" s="92"/>
      <c r="P1929" s="229">
        <f>O1929*H1929</f>
        <v>0</v>
      </c>
      <c r="Q1929" s="229">
        <v>0</v>
      </c>
      <c r="R1929" s="229">
        <f>Q1929*H1929</f>
        <v>0</v>
      </c>
      <c r="S1929" s="229">
        <v>0</v>
      </c>
      <c r="T1929" s="230">
        <f>S1929*H1929</f>
        <v>0</v>
      </c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R1929" s="231" t="s">
        <v>279</v>
      </c>
      <c r="AT1929" s="231" t="s">
        <v>204</v>
      </c>
      <c r="AU1929" s="231" t="s">
        <v>90</v>
      </c>
      <c r="AY1929" s="18" t="s">
        <v>203</v>
      </c>
      <c r="BE1929" s="232">
        <f>IF(N1929="základní",J1929,0)</f>
        <v>0</v>
      </c>
      <c r="BF1929" s="232">
        <f>IF(N1929="snížená",J1929,0)</f>
        <v>0</v>
      </c>
      <c r="BG1929" s="232">
        <f>IF(N1929="zákl. přenesená",J1929,0)</f>
        <v>0</v>
      </c>
      <c r="BH1929" s="232">
        <f>IF(N1929="sníž. přenesená",J1929,0)</f>
        <v>0</v>
      </c>
      <c r="BI1929" s="232">
        <f>IF(N1929="nulová",J1929,0)</f>
        <v>0</v>
      </c>
      <c r="BJ1929" s="18" t="s">
        <v>88</v>
      </c>
      <c r="BK1929" s="232">
        <f>ROUND(I1929*H1929,2)</f>
        <v>0</v>
      </c>
      <c r="BL1929" s="18" t="s">
        <v>279</v>
      </c>
      <c r="BM1929" s="231" t="s">
        <v>2421</v>
      </c>
    </row>
    <row r="1930" s="2" customFormat="1">
      <c r="A1930" s="39"/>
      <c r="B1930" s="40"/>
      <c r="C1930" s="41"/>
      <c r="D1930" s="233" t="s">
        <v>209</v>
      </c>
      <c r="E1930" s="41"/>
      <c r="F1930" s="234" t="s">
        <v>2422</v>
      </c>
      <c r="G1930" s="41"/>
      <c r="H1930" s="41"/>
      <c r="I1930" s="235"/>
      <c r="J1930" s="41"/>
      <c r="K1930" s="41"/>
      <c r="L1930" s="45"/>
      <c r="M1930" s="236"/>
      <c r="N1930" s="237"/>
      <c r="O1930" s="92"/>
      <c r="P1930" s="92"/>
      <c r="Q1930" s="92"/>
      <c r="R1930" s="92"/>
      <c r="S1930" s="92"/>
      <c r="T1930" s="93"/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T1930" s="18" t="s">
        <v>209</v>
      </c>
      <c r="AU1930" s="18" t="s">
        <v>90</v>
      </c>
    </row>
    <row r="1931" s="2" customFormat="1">
      <c r="A1931" s="39"/>
      <c r="B1931" s="40"/>
      <c r="C1931" s="41"/>
      <c r="D1931" s="251" t="s">
        <v>355</v>
      </c>
      <c r="E1931" s="41"/>
      <c r="F1931" s="252" t="s">
        <v>2423</v>
      </c>
      <c r="G1931" s="41"/>
      <c r="H1931" s="41"/>
      <c r="I1931" s="235"/>
      <c r="J1931" s="41"/>
      <c r="K1931" s="41"/>
      <c r="L1931" s="45"/>
      <c r="M1931" s="236"/>
      <c r="N1931" s="237"/>
      <c r="O1931" s="92"/>
      <c r="P1931" s="92"/>
      <c r="Q1931" s="92"/>
      <c r="R1931" s="92"/>
      <c r="S1931" s="92"/>
      <c r="T1931" s="93"/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T1931" s="18" t="s">
        <v>355</v>
      </c>
      <c r="AU1931" s="18" t="s">
        <v>90</v>
      </c>
    </row>
    <row r="1932" s="2" customFormat="1" ht="44.25" customHeight="1">
      <c r="A1932" s="39"/>
      <c r="B1932" s="40"/>
      <c r="C1932" s="296" t="s">
        <v>2424</v>
      </c>
      <c r="D1932" s="296" t="s">
        <v>553</v>
      </c>
      <c r="E1932" s="297" t="s">
        <v>2425</v>
      </c>
      <c r="F1932" s="298" t="s">
        <v>2426</v>
      </c>
      <c r="G1932" s="299" t="s">
        <v>647</v>
      </c>
      <c r="H1932" s="300">
        <v>1</v>
      </c>
      <c r="I1932" s="301"/>
      <c r="J1932" s="302">
        <f>ROUND(I1932*H1932,2)</f>
        <v>0</v>
      </c>
      <c r="K1932" s="298" t="s">
        <v>352</v>
      </c>
      <c r="L1932" s="303"/>
      <c r="M1932" s="304" t="s">
        <v>1</v>
      </c>
      <c r="N1932" s="305" t="s">
        <v>46</v>
      </c>
      <c r="O1932" s="92"/>
      <c r="P1932" s="229">
        <f>O1932*H1932</f>
        <v>0</v>
      </c>
      <c r="Q1932" s="229">
        <v>0.0195</v>
      </c>
      <c r="R1932" s="229">
        <f>Q1932*H1932</f>
        <v>0.0195</v>
      </c>
      <c r="S1932" s="229">
        <v>0</v>
      </c>
      <c r="T1932" s="230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31" t="s">
        <v>581</v>
      </c>
      <c r="AT1932" s="231" t="s">
        <v>553</v>
      </c>
      <c r="AU1932" s="231" t="s">
        <v>90</v>
      </c>
      <c r="AY1932" s="18" t="s">
        <v>203</v>
      </c>
      <c r="BE1932" s="232">
        <f>IF(N1932="základní",J1932,0)</f>
        <v>0</v>
      </c>
      <c r="BF1932" s="232">
        <f>IF(N1932="snížená",J1932,0)</f>
        <v>0</v>
      </c>
      <c r="BG1932" s="232">
        <f>IF(N1932="zákl. přenesená",J1932,0)</f>
        <v>0</v>
      </c>
      <c r="BH1932" s="232">
        <f>IF(N1932="sníž. přenesená",J1932,0)</f>
        <v>0</v>
      </c>
      <c r="BI1932" s="232">
        <f>IF(N1932="nulová",J1932,0)</f>
        <v>0</v>
      </c>
      <c r="BJ1932" s="18" t="s">
        <v>88</v>
      </c>
      <c r="BK1932" s="232">
        <f>ROUND(I1932*H1932,2)</f>
        <v>0</v>
      </c>
      <c r="BL1932" s="18" t="s">
        <v>279</v>
      </c>
      <c r="BM1932" s="231" t="s">
        <v>2427</v>
      </c>
    </row>
    <row r="1933" s="13" customFormat="1">
      <c r="A1933" s="13"/>
      <c r="B1933" s="253"/>
      <c r="C1933" s="254"/>
      <c r="D1933" s="233" t="s">
        <v>357</v>
      </c>
      <c r="E1933" s="255" t="s">
        <v>1</v>
      </c>
      <c r="F1933" s="256" t="s">
        <v>2428</v>
      </c>
      <c r="G1933" s="254"/>
      <c r="H1933" s="255" t="s">
        <v>1</v>
      </c>
      <c r="I1933" s="257"/>
      <c r="J1933" s="254"/>
      <c r="K1933" s="254"/>
      <c r="L1933" s="258"/>
      <c r="M1933" s="259"/>
      <c r="N1933" s="260"/>
      <c r="O1933" s="260"/>
      <c r="P1933" s="260"/>
      <c r="Q1933" s="260"/>
      <c r="R1933" s="260"/>
      <c r="S1933" s="260"/>
      <c r="T1933" s="261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62" t="s">
        <v>357</v>
      </c>
      <c r="AU1933" s="262" t="s">
        <v>90</v>
      </c>
      <c r="AV1933" s="13" t="s">
        <v>88</v>
      </c>
      <c r="AW1933" s="13" t="s">
        <v>36</v>
      </c>
      <c r="AX1933" s="13" t="s">
        <v>81</v>
      </c>
      <c r="AY1933" s="262" t="s">
        <v>203</v>
      </c>
    </row>
    <row r="1934" s="14" customFormat="1">
      <c r="A1934" s="14"/>
      <c r="B1934" s="263"/>
      <c r="C1934" s="264"/>
      <c r="D1934" s="233" t="s">
        <v>357</v>
      </c>
      <c r="E1934" s="265" t="s">
        <v>1</v>
      </c>
      <c r="F1934" s="266" t="s">
        <v>88</v>
      </c>
      <c r="G1934" s="264"/>
      <c r="H1934" s="267">
        <v>1</v>
      </c>
      <c r="I1934" s="268"/>
      <c r="J1934" s="264"/>
      <c r="K1934" s="264"/>
      <c r="L1934" s="269"/>
      <c r="M1934" s="270"/>
      <c r="N1934" s="271"/>
      <c r="O1934" s="271"/>
      <c r="P1934" s="271"/>
      <c r="Q1934" s="271"/>
      <c r="R1934" s="271"/>
      <c r="S1934" s="271"/>
      <c r="T1934" s="27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73" t="s">
        <v>357</v>
      </c>
      <c r="AU1934" s="273" t="s">
        <v>90</v>
      </c>
      <c r="AV1934" s="14" t="s">
        <v>90</v>
      </c>
      <c r="AW1934" s="14" t="s">
        <v>36</v>
      </c>
      <c r="AX1934" s="14" t="s">
        <v>81</v>
      </c>
      <c r="AY1934" s="273" t="s">
        <v>203</v>
      </c>
    </row>
    <row r="1935" s="16" customFormat="1">
      <c r="A1935" s="16"/>
      <c r="B1935" s="285"/>
      <c r="C1935" s="286"/>
      <c r="D1935" s="233" t="s">
        <v>357</v>
      </c>
      <c r="E1935" s="287" t="s">
        <v>1</v>
      </c>
      <c r="F1935" s="288" t="s">
        <v>366</v>
      </c>
      <c r="G1935" s="286"/>
      <c r="H1935" s="289">
        <v>1</v>
      </c>
      <c r="I1935" s="290"/>
      <c r="J1935" s="286"/>
      <c r="K1935" s="286"/>
      <c r="L1935" s="291"/>
      <c r="M1935" s="292"/>
      <c r="N1935" s="293"/>
      <c r="O1935" s="293"/>
      <c r="P1935" s="293"/>
      <c r="Q1935" s="293"/>
      <c r="R1935" s="293"/>
      <c r="S1935" s="293"/>
      <c r="T1935" s="294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T1935" s="295" t="s">
        <v>357</v>
      </c>
      <c r="AU1935" s="295" t="s">
        <v>90</v>
      </c>
      <c r="AV1935" s="16" t="s">
        <v>202</v>
      </c>
      <c r="AW1935" s="16" t="s">
        <v>36</v>
      </c>
      <c r="AX1935" s="16" t="s">
        <v>88</v>
      </c>
      <c r="AY1935" s="295" t="s">
        <v>203</v>
      </c>
    </row>
    <row r="1936" s="2" customFormat="1" ht="24.15" customHeight="1">
      <c r="A1936" s="39"/>
      <c r="B1936" s="40"/>
      <c r="C1936" s="220" t="s">
        <v>2429</v>
      </c>
      <c r="D1936" s="220" t="s">
        <v>204</v>
      </c>
      <c r="E1936" s="221" t="s">
        <v>2430</v>
      </c>
      <c r="F1936" s="222" t="s">
        <v>2431</v>
      </c>
      <c r="G1936" s="223" t="s">
        <v>647</v>
      </c>
      <c r="H1936" s="224">
        <v>2</v>
      </c>
      <c r="I1936" s="225"/>
      <c r="J1936" s="226">
        <f>ROUND(I1936*H1936,2)</f>
        <v>0</v>
      </c>
      <c r="K1936" s="222" t="s">
        <v>352</v>
      </c>
      <c r="L1936" s="45"/>
      <c r="M1936" s="227" t="s">
        <v>1</v>
      </c>
      <c r="N1936" s="228" t="s">
        <v>46</v>
      </c>
      <c r="O1936" s="92"/>
      <c r="P1936" s="229">
        <f>O1936*H1936</f>
        <v>0</v>
      </c>
      <c r="Q1936" s="229">
        <v>0</v>
      </c>
      <c r="R1936" s="229">
        <f>Q1936*H1936</f>
        <v>0</v>
      </c>
      <c r="S1936" s="229">
        <v>0</v>
      </c>
      <c r="T1936" s="230">
        <f>S1936*H1936</f>
        <v>0</v>
      </c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R1936" s="231" t="s">
        <v>279</v>
      </c>
      <c r="AT1936" s="231" t="s">
        <v>204</v>
      </c>
      <c r="AU1936" s="231" t="s">
        <v>90</v>
      </c>
      <c r="AY1936" s="18" t="s">
        <v>203</v>
      </c>
      <c r="BE1936" s="232">
        <f>IF(N1936="základní",J1936,0)</f>
        <v>0</v>
      </c>
      <c r="BF1936" s="232">
        <f>IF(N1936="snížená",J1936,0)</f>
        <v>0</v>
      </c>
      <c r="BG1936" s="232">
        <f>IF(N1936="zákl. přenesená",J1936,0)</f>
        <v>0</v>
      </c>
      <c r="BH1936" s="232">
        <f>IF(N1936="sníž. přenesená",J1936,0)</f>
        <v>0</v>
      </c>
      <c r="BI1936" s="232">
        <f>IF(N1936="nulová",J1936,0)</f>
        <v>0</v>
      </c>
      <c r="BJ1936" s="18" t="s">
        <v>88</v>
      </c>
      <c r="BK1936" s="232">
        <f>ROUND(I1936*H1936,2)</f>
        <v>0</v>
      </c>
      <c r="BL1936" s="18" t="s">
        <v>279</v>
      </c>
      <c r="BM1936" s="231" t="s">
        <v>2432</v>
      </c>
    </row>
    <row r="1937" s="2" customFormat="1">
      <c r="A1937" s="39"/>
      <c r="B1937" s="40"/>
      <c r="C1937" s="41"/>
      <c r="D1937" s="233" t="s">
        <v>209</v>
      </c>
      <c r="E1937" s="41"/>
      <c r="F1937" s="234" t="s">
        <v>2433</v>
      </c>
      <c r="G1937" s="41"/>
      <c r="H1937" s="41"/>
      <c r="I1937" s="235"/>
      <c r="J1937" s="41"/>
      <c r="K1937" s="41"/>
      <c r="L1937" s="45"/>
      <c r="M1937" s="236"/>
      <c r="N1937" s="237"/>
      <c r="O1937" s="92"/>
      <c r="P1937" s="92"/>
      <c r="Q1937" s="92"/>
      <c r="R1937" s="92"/>
      <c r="S1937" s="92"/>
      <c r="T1937" s="93"/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T1937" s="18" t="s">
        <v>209</v>
      </c>
      <c r="AU1937" s="18" t="s">
        <v>90</v>
      </c>
    </row>
    <row r="1938" s="2" customFormat="1">
      <c r="A1938" s="39"/>
      <c r="B1938" s="40"/>
      <c r="C1938" s="41"/>
      <c r="D1938" s="251" t="s">
        <v>355</v>
      </c>
      <c r="E1938" s="41"/>
      <c r="F1938" s="252" t="s">
        <v>2434</v>
      </c>
      <c r="G1938" s="41"/>
      <c r="H1938" s="41"/>
      <c r="I1938" s="235"/>
      <c r="J1938" s="41"/>
      <c r="K1938" s="41"/>
      <c r="L1938" s="45"/>
      <c r="M1938" s="236"/>
      <c r="N1938" s="237"/>
      <c r="O1938" s="92"/>
      <c r="P1938" s="92"/>
      <c r="Q1938" s="92"/>
      <c r="R1938" s="92"/>
      <c r="S1938" s="92"/>
      <c r="T1938" s="93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T1938" s="18" t="s">
        <v>355</v>
      </c>
      <c r="AU1938" s="18" t="s">
        <v>90</v>
      </c>
    </row>
    <row r="1939" s="2" customFormat="1" ht="44.25" customHeight="1">
      <c r="A1939" s="39"/>
      <c r="B1939" s="40"/>
      <c r="C1939" s="296" t="s">
        <v>2435</v>
      </c>
      <c r="D1939" s="296" t="s">
        <v>553</v>
      </c>
      <c r="E1939" s="297" t="s">
        <v>2436</v>
      </c>
      <c r="F1939" s="298" t="s">
        <v>2437</v>
      </c>
      <c r="G1939" s="299" t="s">
        <v>647</v>
      </c>
      <c r="H1939" s="300">
        <v>2</v>
      </c>
      <c r="I1939" s="301"/>
      <c r="J1939" s="302">
        <f>ROUND(I1939*H1939,2)</f>
        <v>0</v>
      </c>
      <c r="K1939" s="298" t="s">
        <v>1</v>
      </c>
      <c r="L1939" s="303"/>
      <c r="M1939" s="304" t="s">
        <v>1</v>
      </c>
      <c r="N1939" s="305" t="s">
        <v>46</v>
      </c>
      <c r="O1939" s="92"/>
      <c r="P1939" s="229">
        <f>O1939*H1939</f>
        <v>0</v>
      </c>
      <c r="Q1939" s="229">
        <v>0.042999999999999997</v>
      </c>
      <c r="R1939" s="229">
        <f>Q1939*H1939</f>
        <v>0.085999999999999993</v>
      </c>
      <c r="S1939" s="229">
        <v>0</v>
      </c>
      <c r="T1939" s="230">
        <f>S1939*H1939</f>
        <v>0</v>
      </c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R1939" s="231" t="s">
        <v>581</v>
      </c>
      <c r="AT1939" s="231" t="s">
        <v>553</v>
      </c>
      <c r="AU1939" s="231" t="s">
        <v>90</v>
      </c>
      <c r="AY1939" s="18" t="s">
        <v>203</v>
      </c>
      <c r="BE1939" s="232">
        <f>IF(N1939="základní",J1939,0)</f>
        <v>0</v>
      </c>
      <c r="BF1939" s="232">
        <f>IF(N1939="snížená",J1939,0)</f>
        <v>0</v>
      </c>
      <c r="BG1939" s="232">
        <f>IF(N1939="zákl. přenesená",J1939,0)</f>
        <v>0</v>
      </c>
      <c r="BH1939" s="232">
        <f>IF(N1939="sníž. přenesená",J1939,0)</f>
        <v>0</v>
      </c>
      <c r="BI1939" s="232">
        <f>IF(N1939="nulová",J1939,0)</f>
        <v>0</v>
      </c>
      <c r="BJ1939" s="18" t="s">
        <v>88</v>
      </c>
      <c r="BK1939" s="232">
        <f>ROUND(I1939*H1939,2)</f>
        <v>0</v>
      </c>
      <c r="BL1939" s="18" t="s">
        <v>279</v>
      </c>
      <c r="BM1939" s="231" t="s">
        <v>2438</v>
      </c>
    </row>
    <row r="1940" s="13" customFormat="1">
      <c r="A1940" s="13"/>
      <c r="B1940" s="253"/>
      <c r="C1940" s="254"/>
      <c r="D1940" s="233" t="s">
        <v>357</v>
      </c>
      <c r="E1940" s="255" t="s">
        <v>1</v>
      </c>
      <c r="F1940" s="256" t="s">
        <v>2439</v>
      </c>
      <c r="G1940" s="254"/>
      <c r="H1940" s="255" t="s">
        <v>1</v>
      </c>
      <c r="I1940" s="257"/>
      <c r="J1940" s="254"/>
      <c r="K1940" s="254"/>
      <c r="L1940" s="258"/>
      <c r="M1940" s="259"/>
      <c r="N1940" s="260"/>
      <c r="O1940" s="260"/>
      <c r="P1940" s="260"/>
      <c r="Q1940" s="260"/>
      <c r="R1940" s="260"/>
      <c r="S1940" s="260"/>
      <c r="T1940" s="26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2" t="s">
        <v>357</v>
      </c>
      <c r="AU1940" s="262" t="s">
        <v>90</v>
      </c>
      <c r="AV1940" s="13" t="s">
        <v>88</v>
      </c>
      <c r="AW1940" s="13" t="s">
        <v>36</v>
      </c>
      <c r="AX1940" s="13" t="s">
        <v>81</v>
      </c>
      <c r="AY1940" s="262" t="s">
        <v>203</v>
      </c>
    </row>
    <row r="1941" s="14" customFormat="1">
      <c r="A1941" s="14"/>
      <c r="B1941" s="263"/>
      <c r="C1941" s="264"/>
      <c r="D1941" s="233" t="s">
        <v>357</v>
      </c>
      <c r="E1941" s="265" t="s">
        <v>1</v>
      </c>
      <c r="F1941" s="266" t="s">
        <v>90</v>
      </c>
      <c r="G1941" s="264"/>
      <c r="H1941" s="267">
        <v>2</v>
      </c>
      <c r="I1941" s="268"/>
      <c r="J1941" s="264"/>
      <c r="K1941" s="264"/>
      <c r="L1941" s="269"/>
      <c r="M1941" s="270"/>
      <c r="N1941" s="271"/>
      <c r="O1941" s="271"/>
      <c r="P1941" s="271"/>
      <c r="Q1941" s="271"/>
      <c r="R1941" s="271"/>
      <c r="S1941" s="271"/>
      <c r="T1941" s="27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73" t="s">
        <v>357</v>
      </c>
      <c r="AU1941" s="273" t="s">
        <v>90</v>
      </c>
      <c r="AV1941" s="14" t="s">
        <v>90</v>
      </c>
      <c r="AW1941" s="14" t="s">
        <v>36</v>
      </c>
      <c r="AX1941" s="14" t="s">
        <v>81</v>
      </c>
      <c r="AY1941" s="273" t="s">
        <v>203</v>
      </c>
    </row>
    <row r="1942" s="16" customFormat="1">
      <c r="A1942" s="16"/>
      <c r="B1942" s="285"/>
      <c r="C1942" s="286"/>
      <c r="D1942" s="233" t="s">
        <v>357</v>
      </c>
      <c r="E1942" s="287" t="s">
        <v>1</v>
      </c>
      <c r="F1942" s="288" t="s">
        <v>366</v>
      </c>
      <c r="G1942" s="286"/>
      <c r="H1942" s="289">
        <v>2</v>
      </c>
      <c r="I1942" s="290"/>
      <c r="J1942" s="286"/>
      <c r="K1942" s="286"/>
      <c r="L1942" s="291"/>
      <c r="M1942" s="292"/>
      <c r="N1942" s="293"/>
      <c r="O1942" s="293"/>
      <c r="P1942" s="293"/>
      <c r="Q1942" s="293"/>
      <c r="R1942" s="293"/>
      <c r="S1942" s="293"/>
      <c r="T1942" s="294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T1942" s="295" t="s">
        <v>357</v>
      </c>
      <c r="AU1942" s="295" t="s">
        <v>90</v>
      </c>
      <c r="AV1942" s="16" t="s">
        <v>202</v>
      </c>
      <c r="AW1942" s="16" t="s">
        <v>36</v>
      </c>
      <c r="AX1942" s="16" t="s">
        <v>88</v>
      </c>
      <c r="AY1942" s="295" t="s">
        <v>203</v>
      </c>
    </row>
    <row r="1943" s="2" customFormat="1" ht="33" customHeight="1">
      <c r="A1943" s="39"/>
      <c r="B1943" s="40"/>
      <c r="C1943" s="220" t="s">
        <v>2440</v>
      </c>
      <c r="D1943" s="220" t="s">
        <v>204</v>
      </c>
      <c r="E1943" s="221" t="s">
        <v>2441</v>
      </c>
      <c r="F1943" s="222" t="s">
        <v>2442</v>
      </c>
      <c r="G1943" s="223" t="s">
        <v>647</v>
      </c>
      <c r="H1943" s="224">
        <v>1</v>
      </c>
      <c r="I1943" s="225"/>
      <c r="J1943" s="226">
        <f>ROUND(I1943*H1943,2)</f>
        <v>0</v>
      </c>
      <c r="K1943" s="222" t="s">
        <v>352</v>
      </c>
      <c r="L1943" s="45"/>
      <c r="M1943" s="227" t="s">
        <v>1</v>
      </c>
      <c r="N1943" s="228" t="s">
        <v>46</v>
      </c>
      <c r="O1943" s="92"/>
      <c r="P1943" s="229">
        <f>O1943*H1943</f>
        <v>0</v>
      </c>
      <c r="Q1943" s="229">
        <v>0</v>
      </c>
      <c r="R1943" s="229">
        <f>Q1943*H1943</f>
        <v>0</v>
      </c>
      <c r="S1943" s="229">
        <v>0</v>
      </c>
      <c r="T1943" s="230">
        <f>S1943*H1943</f>
        <v>0</v>
      </c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R1943" s="231" t="s">
        <v>279</v>
      </c>
      <c r="AT1943" s="231" t="s">
        <v>204</v>
      </c>
      <c r="AU1943" s="231" t="s">
        <v>90</v>
      </c>
      <c r="AY1943" s="18" t="s">
        <v>203</v>
      </c>
      <c r="BE1943" s="232">
        <f>IF(N1943="základní",J1943,0)</f>
        <v>0</v>
      </c>
      <c r="BF1943" s="232">
        <f>IF(N1943="snížená",J1943,0)</f>
        <v>0</v>
      </c>
      <c r="BG1943" s="232">
        <f>IF(N1943="zákl. přenesená",J1943,0)</f>
        <v>0</v>
      </c>
      <c r="BH1943" s="232">
        <f>IF(N1943="sníž. přenesená",J1943,0)</f>
        <v>0</v>
      </c>
      <c r="BI1943" s="232">
        <f>IF(N1943="nulová",J1943,0)</f>
        <v>0</v>
      </c>
      <c r="BJ1943" s="18" t="s">
        <v>88</v>
      </c>
      <c r="BK1943" s="232">
        <f>ROUND(I1943*H1943,2)</f>
        <v>0</v>
      </c>
      <c r="BL1943" s="18" t="s">
        <v>279</v>
      </c>
      <c r="BM1943" s="231" t="s">
        <v>2443</v>
      </c>
    </row>
    <row r="1944" s="2" customFormat="1">
      <c r="A1944" s="39"/>
      <c r="B1944" s="40"/>
      <c r="C1944" s="41"/>
      <c r="D1944" s="233" t="s">
        <v>209</v>
      </c>
      <c r="E1944" s="41"/>
      <c r="F1944" s="234" t="s">
        <v>2444</v>
      </c>
      <c r="G1944" s="41"/>
      <c r="H1944" s="41"/>
      <c r="I1944" s="235"/>
      <c r="J1944" s="41"/>
      <c r="K1944" s="41"/>
      <c r="L1944" s="45"/>
      <c r="M1944" s="236"/>
      <c r="N1944" s="237"/>
      <c r="O1944" s="92"/>
      <c r="P1944" s="92"/>
      <c r="Q1944" s="92"/>
      <c r="R1944" s="92"/>
      <c r="S1944" s="92"/>
      <c r="T1944" s="93"/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T1944" s="18" t="s">
        <v>209</v>
      </c>
      <c r="AU1944" s="18" t="s">
        <v>90</v>
      </c>
    </row>
    <row r="1945" s="2" customFormat="1">
      <c r="A1945" s="39"/>
      <c r="B1945" s="40"/>
      <c r="C1945" s="41"/>
      <c r="D1945" s="251" t="s">
        <v>355</v>
      </c>
      <c r="E1945" s="41"/>
      <c r="F1945" s="252" t="s">
        <v>2445</v>
      </c>
      <c r="G1945" s="41"/>
      <c r="H1945" s="41"/>
      <c r="I1945" s="235"/>
      <c r="J1945" s="41"/>
      <c r="K1945" s="41"/>
      <c r="L1945" s="45"/>
      <c r="M1945" s="236"/>
      <c r="N1945" s="237"/>
      <c r="O1945" s="92"/>
      <c r="P1945" s="92"/>
      <c r="Q1945" s="92"/>
      <c r="R1945" s="92"/>
      <c r="S1945" s="92"/>
      <c r="T1945" s="93"/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T1945" s="18" t="s">
        <v>355</v>
      </c>
      <c r="AU1945" s="18" t="s">
        <v>90</v>
      </c>
    </row>
    <row r="1946" s="2" customFormat="1" ht="24.15" customHeight="1">
      <c r="A1946" s="39"/>
      <c r="B1946" s="40"/>
      <c r="C1946" s="296" t="s">
        <v>2446</v>
      </c>
      <c r="D1946" s="296" t="s">
        <v>553</v>
      </c>
      <c r="E1946" s="297" t="s">
        <v>2447</v>
      </c>
      <c r="F1946" s="298" t="s">
        <v>2448</v>
      </c>
      <c r="G1946" s="299" t="s">
        <v>647</v>
      </c>
      <c r="H1946" s="300">
        <v>1</v>
      </c>
      <c r="I1946" s="301"/>
      <c r="J1946" s="302">
        <f>ROUND(I1946*H1946,2)</f>
        <v>0</v>
      </c>
      <c r="K1946" s="298" t="s">
        <v>1</v>
      </c>
      <c r="L1946" s="303"/>
      <c r="M1946" s="304" t="s">
        <v>1</v>
      </c>
      <c r="N1946" s="305" t="s">
        <v>46</v>
      </c>
      <c r="O1946" s="92"/>
      <c r="P1946" s="229">
        <f>O1946*H1946</f>
        <v>0</v>
      </c>
      <c r="Q1946" s="229">
        <v>0.022499999999999999</v>
      </c>
      <c r="R1946" s="229">
        <f>Q1946*H1946</f>
        <v>0.022499999999999999</v>
      </c>
      <c r="S1946" s="229">
        <v>0</v>
      </c>
      <c r="T1946" s="230">
        <f>S1946*H1946</f>
        <v>0</v>
      </c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R1946" s="231" t="s">
        <v>581</v>
      </c>
      <c r="AT1946" s="231" t="s">
        <v>553</v>
      </c>
      <c r="AU1946" s="231" t="s">
        <v>90</v>
      </c>
      <c r="AY1946" s="18" t="s">
        <v>203</v>
      </c>
      <c r="BE1946" s="232">
        <f>IF(N1946="základní",J1946,0)</f>
        <v>0</v>
      </c>
      <c r="BF1946" s="232">
        <f>IF(N1946="snížená",J1946,0)</f>
        <v>0</v>
      </c>
      <c r="BG1946" s="232">
        <f>IF(N1946="zákl. přenesená",J1946,0)</f>
        <v>0</v>
      </c>
      <c r="BH1946" s="232">
        <f>IF(N1946="sníž. přenesená",J1946,0)</f>
        <v>0</v>
      </c>
      <c r="BI1946" s="232">
        <f>IF(N1946="nulová",J1946,0)</f>
        <v>0</v>
      </c>
      <c r="BJ1946" s="18" t="s">
        <v>88</v>
      </c>
      <c r="BK1946" s="232">
        <f>ROUND(I1946*H1946,2)</f>
        <v>0</v>
      </c>
      <c r="BL1946" s="18" t="s">
        <v>279</v>
      </c>
      <c r="BM1946" s="231" t="s">
        <v>2449</v>
      </c>
    </row>
    <row r="1947" s="13" customFormat="1">
      <c r="A1947" s="13"/>
      <c r="B1947" s="253"/>
      <c r="C1947" s="254"/>
      <c r="D1947" s="233" t="s">
        <v>357</v>
      </c>
      <c r="E1947" s="255" t="s">
        <v>1</v>
      </c>
      <c r="F1947" s="256" t="s">
        <v>2450</v>
      </c>
      <c r="G1947" s="254"/>
      <c r="H1947" s="255" t="s">
        <v>1</v>
      </c>
      <c r="I1947" s="257"/>
      <c r="J1947" s="254"/>
      <c r="K1947" s="254"/>
      <c r="L1947" s="258"/>
      <c r="M1947" s="259"/>
      <c r="N1947" s="260"/>
      <c r="O1947" s="260"/>
      <c r="P1947" s="260"/>
      <c r="Q1947" s="260"/>
      <c r="R1947" s="260"/>
      <c r="S1947" s="260"/>
      <c r="T1947" s="261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62" t="s">
        <v>357</v>
      </c>
      <c r="AU1947" s="262" t="s">
        <v>90</v>
      </c>
      <c r="AV1947" s="13" t="s">
        <v>88</v>
      </c>
      <c r="AW1947" s="13" t="s">
        <v>36</v>
      </c>
      <c r="AX1947" s="13" t="s">
        <v>81</v>
      </c>
      <c r="AY1947" s="262" t="s">
        <v>203</v>
      </c>
    </row>
    <row r="1948" s="14" customFormat="1">
      <c r="A1948" s="14"/>
      <c r="B1948" s="263"/>
      <c r="C1948" s="264"/>
      <c r="D1948" s="233" t="s">
        <v>357</v>
      </c>
      <c r="E1948" s="265" t="s">
        <v>1</v>
      </c>
      <c r="F1948" s="266" t="s">
        <v>88</v>
      </c>
      <c r="G1948" s="264"/>
      <c r="H1948" s="267">
        <v>1</v>
      </c>
      <c r="I1948" s="268"/>
      <c r="J1948" s="264"/>
      <c r="K1948" s="264"/>
      <c r="L1948" s="269"/>
      <c r="M1948" s="270"/>
      <c r="N1948" s="271"/>
      <c r="O1948" s="271"/>
      <c r="P1948" s="271"/>
      <c r="Q1948" s="271"/>
      <c r="R1948" s="271"/>
      <c r="S1948" s="271"/>
      <c r="T1948" s="272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73" t="s">
        <v>357</v>
      </c>
      <c r="AU1948" s="273" t="s">
        <v>90</v>
      </c>
      <c r="AV1948" s="14" t="s">
        <v>90</v>
      </c>
      <c r="AW1948" s="14" t="s">
        <v>36</v>
      </c>
      <c r="AX1948" s="14" t="s">
        <v>81</v>
      </c>
      <c r="AY1948" s="273" t="s">
        <v>203</v>
      </c>
    </row>
    <row r="1949" s="16" customFormat="1">
      <c r="A1949" s="16"/>
      <c r="B1949" s="285"/>
      <c r="C1949" s="286"/>
      <c r="D1949" s="233" t="s">
        <v>357</v>
      </c>
      <c r="E1949" s="287" t="s">
        <v>1</v>
      </c>
      <c r="F1949" s="288" t="s">
        <v>366</v>
      </c>
      <c r="G1949" s="286"/>
      <c r="H1949" s="289">
        <v>1</v>
      </c>
      <c r="I1949" s="290"/>
      <c r="J1949" s="286"/>
      <c r="K1949" s="286"/>
      <c r="L1949" s="291"/>
      <c r="M1949" s="292"/>
      <c r="N1949" s="293"/>
      <c r="O1949" s="293"/>
      <c r="P1949" s="293"/>
      <c r="Q1949" s="293"/>
      <c r="R1949" s="293"/>
      <c r="S1949" s="293"/>
      <c r="T1949" s="294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T1949" s="295" t="s">
        <v>357</v>
      </c>
      <c r="AU1949" s="295" t="s">
        <v>90</v>
      </c>
      <c r="AV1949" s="16" t="s">
        <v>202</v>
      </c>
      <c r="AW1949" s="16" t="s">
        <v>36</v>
      </c>
      <c r="AX1949" s="16" t="s">
        <v>88</v>
      </c>
      <c r="AY1949" s="295" t="s">
        <v>203</v>
      </c>
    </row>
    <row r="1950" s="2" customFormat="1" ht="24.15" customHeight="1">
      <c r="A1950" s="39"/>
      <c r="B1950" s="40"/>
      <c r="C1950" s="220" t="s">
        <v>2451</v>
      </c>
      <c r="D1950" s="220" t="s">
        <v>204</v>
      </c>
      <c r="E1950" s="221" t="s">
        <v>2452</v>
      </c>
      <c r="F1950" s="222" t="s">
        <v>2453</v>
      </c>
      <c r="G1950" s="223" t="s">
        <v>647</v>
      </c>
      <c r="H1950" s="224">
        <v>1</v>
      </c>
      <c r="I1950" s="225"/>
      <c r="J1950" s="226">
        <f>ROUND(I1950*H1950,2)</f>
        <v>0</v>
      </c>
      <c r="K1950" s="222" t="s">
        <v>352</v>
      </c>
      <c r="L1950" s="45"/>
      <c r="M1950" s="227" t="s">
        <v>1</v>
      </c>
      <c r="N1950" s="228" t="s">
        <v>46</v>
      </c>
      <c r="O1950" s="92"/>
      <c r="P1950" s="229">
        <f>O1950*H1950</f>
        <v>0</v>
      </c>
      <c r="Q1950" s="229">
        <v>0.00092000000000000003</v>
      </c>
      <c r="R1950" s="229">
        <f>Q1950*H1950</f>
        <v>0.00092000000000000003</v>
      </c>
      <c r="S1950" s="229">
        <v>0</v>
      </c>
      <c r="T1950" s="230">
        <f>S1950*H1950</f>
        <v>0</v>
      </c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R1950" s="231" t="s">
        <v>279</v>
      </c>
      <c r="AT1950" s="231" t="s">
        <v>204</v>
      </c>
      <c r="AU1950" s="231" t="s">
        <v>90</v>
      </c>
      <c r="AY1950" s="18" t="s">
        <v>203</v>
      </c>
      <c r="BE1950" s="232">
        <f>IF(N1950="základní",J1950,0)</f>
        <v>0</v>
      </c>
      <c r="BF1950" s="232">
        <f>IF(N1950="snížená",J1950,0)</f>
        <v>0</v>
      </c>
      <c r="BG1950" s="232">
        <f>IF(N1950="zákl. přenesená",J1950,0)</f>
        <v>0</v>
      </c>
      <c r="BH1950" s="232">
        <f>IF(N1950="sníž. přenesená",J1950,0)</f>
        <v>0</v>
      </c>
      <c r="BI1950" s="232">
        <f>IF(N1950="nulová",J1950,0)</f>
        <v>0</v>
      </c>
      <c r="BJ1950" s="18" t="s">
        <v>88</v>
      </c>
      <c r="BK1950" s="232">
        <f>ROUND(I1950*H1950,2)</f>
        <v>0</v>
      </c>
      <c r="BL1950" s="18" t="s">
        <v>279</v>
      </c>
      <c r="BM1950" s="231" t="s">
        <v>2454</v>
      </c>
    </row>
    <row r="1951" s="2" customFormat="1">
      <c r="A1951" s="39"/>
      <c r="B1951" s="40"/>
      <c r="C1951" s="41"/>
      <c r="D1951" s="233" t="s">
        <v>209</v>
      </c>
      <c r="E1951" s="41"/>
      <c r="F1951" s="234" t="s">
        <v>2455</v>
      </c>
      <c r="G1951" s="41"/>
      <c r="H1951" s="41"/>
      <c r="I1951" s="235"/>
      <c r="J1951" s="41"/>
      <c r="K1951" s="41"/>
      <c r="L1951" s="45"/>
      <c r="M1951" s="236"/>
      <c r="N1951" s="237"/>
      <c r="O1951" s="92"/>
      <c r="P1951" s="92"/>
      <c r="Q1951" s="92"/>
      <c r="R1951" s="92"/>
      <c r="S1951" s="92"/>
      <c r="T1951" s="93"/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T1951" s="18" t="s">
        <v>209</v>
      </c>
      <c r="AU1951" s="18" t="s">
        <v>90</v>
      </c>
    </row>
    <row r="1952" s="2" customFormat="1">
      <c r="A1952" s="39"/>
      <c r="B1952" s="40"/>
      <c r="C1952" s="41"/>
      <c r="D1952" s="251" t="s">
        <v>355</v>
      </c>
      <c r="E1952" s="41"/>
      <c r="F1952" s="252" t="s">
        <v>2456</v>
      </c>
      <c r="G1952" s="41"/>
      <c r="H1952" s="41"/>
      <c r="I1952" s="235"/>
      <c r="J1952" s="41"/>
      <c r="K1952" s="41"/>
      <c r="L1952" s="45"/>
      <c r="M1952" s="236"/>
      <c r="N1952" s="237"/>
      <c r="O1952" s="92"/>
      <c r="P1952" s="92"/>
      <c r="Q1952" s="92"/>
      <c r="R1952" s="92"/>
      <c r="S1952" s="92"/>
      <c r="T1952" s="93"/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T1952" s="18" t="s">
        <v>355</v>
      </c>
      <c r="AU1952" s="18" t="s">
        <v>90</v>
      </c>
    </row>
    <row r="1953" s="2" customFormat="1" ht="24.15" customHeight="1">
      <c r="A1953" s="39"/>
      <c r="B1953" s="40"/>
      <c r="C1953" s="296" t="s">
        <v>2457</v>
      </c>
      <c r="D1953" s="296" t="s">
        <v>553</v>
      </c>
      <c r="E1953" s="297" t="s">
        <v>2458</v>
      </c>
      <c r="F1953" s="298" t="s">
        <v>2459</v>
      </c>
      <c r="G1953" s="299" t="s">
        <v>647</v>
      </c>
      <c r="H1953" s="300">
        <v>1</v>
      </c>
      <c r="I1953" s="301"/>
      <c r="J1953" s="302">
        <f>ROUND(I1953*H1953,2)</f>
        <v>0</v>
      </c>
      <c r="K1953" s="298" t="s">
        <v>1</v>
      </c>
      <c r="L1953" s="303"/>
      <c r="M1953" s="304" t="s">
        <v>1</v>
      </c>
      <c r="N1953" s="305" t="s">
        <v>46</v>
      </c>
      <c r="O1953" s="92"/>
      <c r="P1953" s="229">
        <f>O1953*H1953</f>
        <v>0</v>
      </c>
      <c r="Q1953" s="229">
        <v>0.078</v>
      </c>
      <c r="R1953" s="229">
        <f>Q1953*H1953</f>
        <v>0.078</v>
      </c>
      <c r="S1953" s="229">
        <v>0</v>
      </c>
      <c r="T1953" s="230">
        <f>S1953*H1953</f>
        <v>0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31" t="s">
        <v>581</v>
      </c>
      <c r="AT1953" s="231" t="s">
        <v>553</v>
      </c>
      <c r="AU1953" s="231" t="s">
        <v>90</v>
      </c>
      <c r="AY1953" s="18" t="s">
        <v>203</v>
      </c>
      <c r="BE1953" s="232">
        <f>IF(N1953="základní",J1953,0)</f>
        <v>0</v>
      </c>
      <c r="BF1953" s="232">
        <f>IF(N1953="snížená",J1953,0)</f>
        <v>0</v>
      </c>
      <c r="BG1953" s="232">
        <f>IF(N1953="zákl. přenesená",J1953,0)</f>
        <v>0</v>
      </c>
      <c r="BH1953" s="232">
        <f>IF(N1953="sníž. přenesená",J1953,0)</f>
        <v>0</v>
      </c>
      <c r="BI1953" s="232">
        <f>IF(N1953="nulová",J1953,0)</f>
        <v>0</v>
      </c>
      <c r="BJ1953" s="18" t="s">
        <v>88</v>
      </c>
      <c r="BK1953" s="232">
        <f>ROUND(I1953*H1953,2)</f>
        <v>0</v>
      </c>
      <c r="BL1953" s="18" t="s">
        <v>279</v>
      </c>
      <c r="BM1953" s="231" t="s">
        <v>2460</v>
      </c>
    </row>
    <row r="1954" s="2" customFormat="1" ht="24.15" customHeight="1">
      <c r="A1954" s="39"/>
      <c r="B1954" s="40"/>
      <c r="C1954" s="220" t="s">
        <v>2461</v>
      </c>
      <c r="D1954" s="220" t="s">
        <v>204</v>
      </c>
      <c r="E1954" s="221" t="s">
        <v>2462</v>
      </c>
      <c r="F1954" s="222" t="s">
        <v>2463</v>
      </c>
      <c r="G1954" s="223" t="s">
        <v>647</v>
      </c>
      <c r="H1954" s="224">
        <v>3</v>
      </c>
      <c r="I1954" s="225"/>
      <c r="J1954" s="226">
        <f>ROUND(I1954*H1954,2)</f>
        <v>0</v>
      </c>
      <c r="K1954" s="222" t="s">
        <v>352</v>
      </c>
      <c r="L1954" s="45"/>
      <c r="M1954" s="227" t="s">
        <v>1</v>
      </c>
      <c r="N1954" s="228" t="s">
        <v>46</v>
      </c>
      <c r="O1954" s="92"/>
      <c r="P1954" s="229">
        <f>O1954*H1954</f>
        <v>0</v>
      </c>
      <c r="Q1954" s="229">
        <v>0</v>
      </c>
      <c r="R1954" s="229">
        <f>Q1954*H1954</f>
        <v>0</v>
      </c>
      <c r="S1954" s="229">
        <v>0</v>
      </c>
      <c r="T1954" s="230">
        <f>S1954*H1954</f>
        <v>0</v>
      </c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R1954" s="231" t="s">
        <v>279</v>
      </c>
      <c r="AT1954" s="231" t="s">
        <v>204</v>
      </c>
      <c r="AU1954" s="231" t="s">
        <v>90</v>
      </c>
      <c r="AY1954" s="18" t="s">
        <v>203</v>
      </c>
      <c r="BE1954" s="232">
        <f>IF(N1954="základní",J1954,0)</f>
        <v>0</v>
      </c>
      <c r="BF1954" s="232">
        <f>IF(N1954="snížená",J1954,0)</f>
        <v>0</v>
      </c>
      <c r="BG1954" s="232">
        <f>IF(N1954="zákl. přenesená",J1954,0)</f>
        <v>0</v>
      </c>
      <c r="BH1954" s="232">
        <f>IF(N1954="sníž. přenesená",J1954,0)</f>
        <v>0</v>
      </c>
      <c r="BI1954" s="232">
        <f>IF(N1954="nulová",J1954,0)</f>
        <v>0</v>
      </c>
      <c r="BJ1954" s="18" t="s">
        <v>88</v>
      </c>
      <c r="BK1954" s="232">
        <f>ROUND(I1954*H1954,2)</f>
        <v>0</v>
      </c>
      <c r="BL1954" s="18" t="s">
        <v>279</v>
      </c>
      <c r="BM1954" s="231" t="s">
        <v>2464</v>
      </c>
    </row>
    <row r="1955" s="2" customFormat="1">
      <c r="A1955" s="39"/>
      <c r="B1955" s="40"/>
      <c r="C1955" s="41"/>
      <c r="D1955" s="233" t="s">
        <v>209</v>
      </c>
      <c r="E1955" s="41"/>
      <c r="F1955" s="234" t="s">
        <v>2465</v>
      </c>
      <c r="G1955" s="41"/>
      <c r="H1955" s="41"/>
      <c r="I1955" s="235"/>
      <c r="J1955" s="41"/>
      <c r="K1955" s="41"/>
      <c r="L1955" s="45"/>
      <c r="M1955" s="236"/>
      <c r="N1955" s="237"/>
      <c r="O1955" s="92"/>
      <c r="P1955" s="92"/>
      <c r="Q1955" s="92"/>
      <c r="R1955" s="92"/>
      <c r="S1955" s="92"/>
      <c r="T1955" s="93"/>
      <c r="U1955" s="39"/>
      <c r="V1955" s="39"/>
      <c r="W1955" s="39"/>
      <c r="X1955" s="39"/>
      <c r="Y1955" s="39"/>
      <c r="Z1955" s="39"/>
      <c r="AA1955" s="39"/>
      <c r="AB1955" s="39"/>
      <c r="AC1955" s="39"/>
      <c r="AD1955" s="39"/>
      <c r="AE1955" s="39"/>
      <c r="AT1955" s="18" t="s">
        <v>209</v>
      </c>
      <c r="AU1955" s="18" t="s">
        <v>90</v>
      </c>
    </row>
    <row r="1956" s="2" customFormat="1">
      <c r="A1956" s="39"/>
      <c r="B1956" s="40"/>
      <c r="C1956" s="41"/>
      <c r="D1956" s="251" t="s">
        <v>355</v>
      </c>
      <c r="E1956" s="41"/>
      <c r="F1956" s="252" t="s">
        <v>2466</v>
      </c>
      <c r="G1956" s="41"/>
      <c r="H1956" s="41"/>
      <c r="I1956" s="235"/>
      <c r="J1956" s="41"/>
      <c r="K1956" s="41"/>
      <c r="L1956" s="45"/>
      <c r="M1956" s="236"/>
      <c r="N1956" s="237"/>
      <c r="O1956" s="92"/>
      <c r="P1956" s="92"/>
      <c r="Q1956" s="92"/>
      <c r="R1956" s="92"/>
      <c r="S1956" s="92"/>
      <c r="T1956" s="93"/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T1956" s="18" t="s">
        <v>355</v>
      </c>
      <c r="AU1956" s="18" t="s">
        <v>90</v>
      </c>
    </row>
    <row r="1957" s="2" customFormat="1" ht="24.15" customHeight="1">
      <c r="A1957" s="39"/>
      <c r="B1957" s="40"/>
      <c r="C1957" s="296" t="s">
        <v>2467</v>
      </c>
      <c r="D1957" s="296" t="s">
        <v>553</v>
      </c>
      <c r="E1957" s="297" t="s">
        <v>2468</v>
      </c>
      <c r="F1957" s="298" t="s">
        <v>2469</v>
      </c>
      <c r="G1957" s="299" t="s">
        <v>647</v>
      </c>
      <c r="H1957" s="300">
        <v>3</v>
      </c>
      <c r="I1957" s="301"/>
      <c r="J1957" s="302">
        <f>ROUND(I1957*H1957,2)</f>
        <v>0</v>
      </c>
      <c r="K1957" s="298" t="s">
        <v>1</v>
      </c>
      <c r="L1957" s="303"/>
      <c r="M1957" s="304" t="s">
        <v>1</v>
      </c>
      <c r="N1957" s="305" t="s">
        <v>46</v>
      </c>
      <c r="O1957" s="92"/>
      <c r="P1957" s="229">
        <f>O1957*H1957</f>
        <v>0</v>
      </c>
      <c r="Q1957" s="229">
        <v>0.0023999999999999998</v>
      </c>
      <c r="R1957" s="229">
        <f>Q1957*H1957</f>
        <v>0.0071999999999999998</v>
      </c>
      <c r="S1957" s="229">
        <v>0</v>
      </c>
      <c r="T1957" s="230">
        <f>S1957*H1957</f>
        <v>0</v>
      </c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R1957" s="231" t="s">
        <v>581</v>
      </c>
      <c r="AT1957" s="231" t="s">
        <v>553</v>
      </c>
      <c r="AU1957" s="231" t="s">
        <v>90</v>
      </c>
      <c r="AY1957" s="18" t="s">
        <v>203</v>
      </c>
      <c r="BE1957" s="232">
        <f>IF(N1957="základní",J1957,0)</f>
        <v>0</v>
      </c>
      <c r="BF1957" s="232">
        <f>IF(N1957="snížená",J1957,0)</f>
        <v>0</v>
      </c>
      <c r="BG1957" s="232">
        <f>IF(N1957="zákl. přenesená",J1957,0)</f>
        <v>0</v>
      </c>
      <c r="BH1957" s="232">
        <f>IF(N1957="sníž. přenesená",J1957,0)</f>
        <v>0</v>
      </c>
      <c r="BI1957" s="232">
        <f>IF(N1957="nulová",J1957,0)</f>
        <v>0</v>
      </c>
      <c r="BJ1957" s="18" t="s">
        <v>88</v>
      </c>
      <c r="BK1957" s="232">
        <f>ROUND(I1957*H1957,2)</f>
        <v>0</v>
      </c>
      <c r="BL1957" s="18" t="s">
        <v>279</v>
      </c>
      <c r="BM1957" s="231" t="s">
        <v>2470</v>
      </c>
    </row>
    <row r="1958" s="2" customFormat="1" ht="16.5" customHeight="1">
      <c r="A1958" s="39"/>
      <c r="B1958" s="40"/>
      <c r="C1958" s="220" t="s">
        <v>2471</v>
      </c>
      <c r="D1958" s="220" t="s">
        <v>204</v>
      </c>
      <c r="E1958" s="221" t="s">
        <v>2472</v>
      </c>
      <c r="F1958" s="222" t="s">
        <v>2473</v>
      </c>
      <c r="G1958" s="223" t="s">
        <v>647</v>
      </c>
      <c r="H1958" s="224">
        <v>20</v>
      </c>
      <c r="I1958" s="225"/>
      <c r="J1958" s="226">
        <f>ROUND(I1958*H1958,2)</f>
        <v>0</v>
      </c>
      <c r="K1958" s="222" t="s">
        <v>1</v>
      </c>
      <c r="L1958" s="45"/>
      <c r="M1958" s="227" t="s">
        <v>1</v>
      </c>
      <c r="N1958" s="228" t="s">
        <v>46</v>
      </c>
      <c r="O1958" s="92"/>
      <c r="P1958" s="229">
        <f>O1958*H1958</f>
        <v>0</v>
      </c>
      <c r="Q1958" s="229">
        <v>0</v>
      </c>
      <c r="R1958" s="229">
        <f>Q1958*H1958</f>
        <v>0</v>
      </c>
      <c r="S1958" s="229">
        <v>0</v>
      </c>
      <c r="T1958" s="230">
        <f>S1958*H1958</f>
        <v>0</v>
      </c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R1958" s="231" t="s">
        <v>279</v>
      </c>
      <c r="AT1958" s="231" t="s">
        <v>204</v>
      </c>
      <c r="AU1958" s="231" t="s">
        <v>90</v>
      </c>
      <c r="AY1958" s="18" t="s">
        <v>203</v>
      </c>
      <c r="BE1958" s="232">
        <f>IF(N1958="základní",J1958,0)</f>
        <v>0</v>
      </c>
      <c r="BF1958" s="232">
        <f>IF(N1958="snížená",J1958,0)</f>
        <v>0</v>
      </c>
      <c r="BG1958" s="232">
        <f>IF(N1958="zákl. přenesená",J1958,0)</f>
        <v>0</v>
      </c>
      <c r="BH1958" s="232">
        <f>IF(N1958="sníž. přenesená",J1958,0)</f>
        <v>0</v>
      </c>
      <c r="BI1958" s="232">
        <f>IF(N1958="nulová",J1958,0)</f>
        <v>0</v>
      </c>
      <c r="BJ1958" s="18" t="s">
        <v>88</v>
      </c>
      <c r="BK1958" s="232">
        <f>ROUND(I1958*H1958,2)</f>
        <v>0</v>
      </c>
      <c r="BL1958" s="18" t="s">
        <v>279</v>
      </c>
      <c r="BM1958" s="231" t="s">
        <v>2474</v>
      </c>
    </row>
    <row r="1959" s="2" customFormat="1" ht="16.5" customHeight="1">
      <c r="A1959" s="39"/>
      <c r="B1959" s="40"/>
      <c r="C1959" s="296" t="s">
        <v>2475</v>
      </c>
      <c r="D1959" s="296" t="s">
        <v>553</v>
      </c>
      <c r="E1959" s="297" t="s">
        <v>2476</v>
      </c>
      <c r="F1959" s="298" t="s">
        <v>2477</v>
      </c>
      <c r="G1959" s="299" t="s">
        <v>647</v>
      </c>
      <c r="H1959" s="300">
        <v>20</v>
      </c>
      <c r="I1959" s="301"/>
      <c r="J1959" s="302">
        <f>ROUND(I1959*H1959,2)</f>
        <v>0</v>
      </c>
      <c r="K1959" s="298" t="s">
        <v>1</v>
      </c>
      <c r="L1959" s="303"/>
      <c r="M1959" s="304" t="s">
        <v>1</v>
      </c>
      <c r="N1959" s="305" t="s">
        <v>46</v>
      </c>
      <c r="O1959" s="92"/>
      <c r="P1959" s="229">
        <f>O1959*H1959</f>
        <v>0</v>
      </c>
      <c r="Q1959" s="229">
        <v>0.00021000000000000001</v>
      </c>
      <c r="R1959" s="229">
        <f>Q1959*H1959</f>
        <v>0.0042000000000000006</v>
      </c>
      <c r="S1959" s="229">
        <v>0</v>
      </c>
      <c r="T1959" s="230">
        <f>S1959*H1959</f>
        <v>0</v>
      </c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R1959" s="231" t="s">
        <v>581</v>
      </c>
      <c r="AT1959" s="231" t="s">
        <v>553</v>
      </c>
      <c r="AU1959" s="231" t="s">
        <v>90</v>
      </c>
      <c r="AY1959" s="18" t="s">
        <v>203</v>
      </c>
      <c r="BE1959" s="232">
        <f>IF(N1959="základní",J1959,0)</f>
        <v>0</v>
      </c>
      <c r="BF1959" s="232">
        <f>IF(N1959="snížená",J1959,0)</f>
        <v>0</v>
      </c>
      <c r="BG1959" s="232">
        <f>IF(N1959="zákl. přenesená",J1959,0)</f>
        <v>0</v>
      </c>
      <c r="BH1959" s="232">
        <f>IF(N1959="sníž. přenesená",J1959,0)</f>
        <v>0</v>
      </c>
      <c r="BI1959" s="232">
        <f>IF(N1959="nulová",J1959,0)</f>
        <v>0</v>
      </c>
      <c r="BJ1959" s="18" t="s">
        <v>88</v>
      </c>
      <c r="BK1959" s="232">
        <f>ROUND(I1959*H1959,2)</f>
        <v>0</v>
      </c>
      <c r="BL1959" s="18" t="s">
        <v>279</v>
      </c>
      <c r="BM1959" s="231" t="s">
        <v>2478</v>
      </c>
    </row>
    <row r="1960" s="2" customFormat="1" ht="16.5" customHeight="1">
      <c r="A1960" s="39"/>
      <c r="B1960" s="40"/>
      <c r="C1960" s="220" t="s">
        <v>2479</v>
      </c>
      <c r="D1960" s="220" t="s">
        <v>204</v>
      </c>
      <c r="E1960" s="221" t="s">
        <v>2480</v>
      </c>
      <c r="F1960" s="222" t="s">
        <v>2481</v>
      </c>
      <c r="G1960" s="223" t="s">
        <v>647</v>
      </c>
      <c r="H1960" s="224">
        <v>7</v>
      </c>
      <c r="I1960" s="225"/>
      <c r="J1960" s="226">
        <f>ROUND(I1960*H1960,2)</f>
        <v>0</v>
      </c>
      <c r="K1960" s="222" t="s">
        <v>352</v>
      </c>
      <c r="L1960" s="45"/>
      <c r="M1960" s="227" t="s">
        <v>1</v>
      </c>
      <c r="N1960" s="228" t="s">
        <v>46</v>
      </c>
      <c r="O1960" s="92"/>
      <c r="P1960" s="229">
        <f>O1960*H1960</f>
        <v>0</v>
      </c>
      <c r="Q1960" s="229">
        <v>0</v>
      </c>
      <c r="R1960" s="229">
        <f>Q1960*H1960</f>
        <v>0</v>
      </c>
      <c r="S1960" s="229">
        <v>0</v>
      </c>
      <c r="T1960" s="230">
        <f>S1960*H1960</f>
        <v>0</v>
      </c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39"/>
      <c r="AE1960" s="39"/>
      <c r="AR1960" s="231" t="s">
        <v>279</v>
      </c>
      <c r="AT1960" s="231" t="s">
        <v>204</v>
      </c>
      <c r="AU1960" s="231" t="s">
        <v>90</v>
      </c>
      <c r="AY1960" s="18" t="s">
        <v>203</v>
      </c>
      <c r="BE1960" s="232">
        <f>IF(N1960="základní",J1960,0)</f>
        <v>0</v>
      </c>
      <c r="BF1960" s="232">
        <f>IF(N1960="snížená",J1960,0)</f>
        <v>0</v>
      </c>
      <c r="BG1960" s="232">
        <f>IF(N1960="zákl. přenesená",J1960,0)</f>
        <v>0</v>
      </c>
      <c r="BH1960" s="232">
        <f>IF(N1960="sníž. přenesená",J1960,0)</f>
        <v>0</v>
      </c>
      <c r="BI1960" s="232">
        <f>IF(N1960="nulová",J1960,0)</f>
        <v>0</v>
      </c>
      <c r="BJ1960" s="18" t="s">
        <v>88</v>
      </c>
      <c r="BK1960" s="232">
        <f>ROUND(I1960*H1960,2)</f>
        <v>0</v>
      </c>
      <c r="BL1960" s="18" t="s">
        <v>279</v>
      </c>
      <c r="BM1960" s="231" t="s">
        <v>2482</v>
      </c>
    </row>
    <row r="1961" s="2" customFormat="1">
      <c r="A1961" s="39"/>
      <c r="B1961" s="40"/>
      <c r="C1961" s="41"/>
      <c r="D1961" s="233" t="s">
        <v>209</v>
      </c>
      <c r="E1961" s="41"/>
      <c r="F1961" s="234" t="s">
        <v>2483</v>
      </c>
      <c r="G1961" s="41"/>
      <c r="H1961" s="41"/>
      <c r="I1961" s="235"/>
      <c r="J1961" s="41"/>
      <c r="K1961" s="41"/>
      <c r="L1961" s="45"/>
      <c r="M1961" s="236"/>
      <c r="N1961" s="237"/>
      <c r="O1961" s="92"/>
      <c r="P1961" s="92"/>
      <c r="Q1961" s="92"/>
      <c r="R1961" s="92"/>
      <c r="S1961" s="92"/>
      <c r="T1961" s="93"/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T1961" s="18" t="s">
        <v>209</v>
      </c>
      <c r="AU1961" s="18" t="s">
        <v>90</v>
      </c>
    </row>
    <row r="1962" s="2" customFormat="1">
      <c r="A1962" s="39"/>
      <c r="B1962" s="40"/>
      <c r="C1962" s="41"/>
      <c r="D1962" s="251" t="s">
        <v>355</v>
      </c>
      <c r="E1962" s="41"/>
      <c r="F1962" s="252" t="s">
        <v>2484</v>
      </c>
      <c r="G1962" s="41"/>
      <c r="H1962" s="41"/>
      <c r="I1962" s="235"/>
      <c r="J1962" s="41"/>
      <c r="K1962" s="41"/>
      <c r="L1962" s="45"/>
      <c r="M1962" s="236"/>
      <c r="N1962" s="237"/>
      <c r="O1962" s="92"/>
      <c r="P1962" s="92"/>
      <c r="Q1962" s="92"/>
      <c r="R1962" s="92"/>
      <c r="S1962" s="92"/>
      <c r="T1962" s="93"/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T1962" s="18" t="s">
        <v>355</v>
      </c>
      <c r="AU1962" s="18" t="s">
        <v>90</v>
      </c>
    </row>
    <row r="1963" s="13" customFormat="1">
      <c r="A1963" s="13"/>
      <c r="B1963" s="253"/>
      <c r="C1963" s="254"/>
      <c r="D1963" s="233" t="s">
        <v>357</v>
      </c>
      <c r="E1963" s="255" t="s">
        <v>1</v>
      </c>
      <c r="F1963" s="256" t="s">
        <v>2400</v>
      </c>
      <c r="G1963" s="254"/>
      <c r="H1963" s="255" t="s">
        <v>1</v>
      </c>
      <c r="I1963" s="257"/>
      <c r="J1963" s="254"/>
      <c r="K1963" s="254"/>
      <c r="L1963" s="258"/>
      <c r="M1963" s="259"/>
      <c r="N1963" s="260"/>
      <c r="O1963" s="260"/>
      <c r="P1963" s="260"/>
      <c r="Q1963" s="260"/>
      <c r="R1963" s="260"/>
      <c r="S1963" s="260"/>
      <c r="T1963" s="26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2" t="s">
        <v>357</v>
      </c>
      <c r="AU1963" s="262" t="s">
        <v>90</v>
      </c>
      <c r="AV1963" s="13" t="s">
        <v>88</v>
      </c>
      <c r="AW1963" s="13" t="s">
        <v>36</v>
      </c>
      <c r="AX1963" s="13" t="s">
        <v>81</v>
      </c>
      <c r="AY1963" s="262" t="s">
        <v>203</v>
      </c>
    </row>
    <row r="1964" s="14" customFormat="1">
      <c r="A1964" s="14"/>
      <c r="B1964" s="263"/>
      <c r="C1964" s="264"/>
      <c r="D1964" s="233" t="s">
        <v>357</v>
      </c>
      <c r="E1964" s="265" t="s">
        <v>1</v>
      </c>
      <c r="F1964" s="266" t="s">
        <v>229</v>
      </c>
      <c r="G1964" s="264"/>
      <c r="H1964" s="267">
        <v>6</v>
      </c>
      <c r="I1964" s="268"/>
      <c r="J1964" s="264"/>
      <c r="K1964" s="264"/>
      <c r="L1964" s="269"/>
      <c r="M1964" s="270"/>
      <c r="N1964" s="271"/>
      <c r="O1964" s="271"/>
      <c r="P1964" s="271"/>
      <c r="Q1964" s="271"/>
      <c r="R1964" s="271"/>
      <c r="S1964" s="271"/>
      <c r="T1964" s="272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73" t="s">
        <v>357</v>
      </c>
      <c r="AU1964" s="273" t="s">
        <v>90</v>
      </c>
      <c r="AV1964" s="14" t="s">
        <v>90</v>
      </c>
      <c r="AW1964" s="14" t="s">
        <v>36</v>
      </c>
      <c r="AX1964" s="14" t="s">
        <v>81</v>
      </c>
      <c r="AY1964" s="273" t="s">
        <v>203</v>
      </c>
    </row>
    <row r="1965" s="13" customFormat="1">
      <c r="A1965" s="13"/>
      <c r="B1965" s="253"/>
      <c r="C1965" s="254"/>
      <c r="D1965" s="233" t="s">
        <v>357</v>
      </c>
      <c r="E1965" s="255" t="s">
        <v>1</v>
      </c>
      <c r="F1965" s="256" t="s">
        <v>2417</v>
      </c>
      <c r="G1965" s="254"/>
      <c r="H1965" s="255" t="s">
        <v>1</v>
      </c>
      <c r="I1965" s="257"/>
      <c r="J1965" s="254"/>
      <c r="K1965" s="254"/>
      <c r="L1965" s="258"/>
      <c r="M1965" s="259"/>
      <c r="N1965" s="260"/>
      <c r="O1965" s="260"/>
      <c r="P1965" s="260"/>
      <c r="Q1965" s="260"/>
      <c r="R1965" s="260"/>
      <c r="S1965" s="260"/>
      <c r="T1965" s="26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2" t="s">
        <v>357</v>
      </c>
      <c r="AU1965" s="262" t="s">
        <v>90</v>
      </c>
      <c r="AV1965" s="13" t="s">
        <v>88</v>
      </c>
      <c r="AW1965" s="13" t="s">
        <v>36</v>
      </c>
      <c r="AX1965" s="13" t="s">
        <v>81</v>
      </c>
      <c r="AY1965" s="262" t="s">
        <v>203</v>
      </c>
    </row>
    <row r="1966" s="14" customFormat="1">
      <c r="A1966" s="14"/>
      <c r="B1966" s="263"/>
      <c r="C1966" s="264"/>
      <c r="D1966" s="233" t="s">
        <v>357</v>
      </c>
      <c r="E1966" s="265" t="s">
        <v>1</v>
      </c>
      <c r="F1966" s="266" t="s">
        <v>88</v>
      </c>
      <c r="G1966" s="264"/>
      <c r="H1966" s="267">
        <v>1</v>
      </c>
      <c r="I1966" s="268"/>
      <c r="J1966" s="264"/>
      <c r="K1966" s="264"/>
      <c r="L1966" s="269"/>
      <c r="M1966" s="270"/>
      <c r="N1966" s="271"/>
      <c r="O1966" s="271"/>
      <c r="P1966" s="271"/>
      <c r="Q1966" s="271"/>
      <c r="R1966" s="271"/>
      <c r="S1966" s="271"/>
      <c r="T1966" s="27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73" t="s">
        <v>357</v>
      </c>
      <c r="AU1966" s="273" t="s">
        <v>90</v>
      </c>
      <c r="AV1966" s="14" t="s">
        <v>90</v>
      </c>
      <c r="AW1966" s="14" t="s">
        <v>36</v>
      </c>
      <c r="AX1966" s="14" t="s">
        <v>81</v>
      </c>
      <c r="AY1966" s="273" t="s">
        <v>203</v>
      </c>
    </row>
    <row r="1967" s="16" customFormat="1">
      <c r="A1967" s="16"/>
      <c r="B1967" s="285"/>
      <c r="C1967" s="286"/>
      <c r="D1967" s="233" t="s">
        <v>357</v>
      </c>
      <c r="E1967" s="287" t="s">
        <v>1</v>
      </c>
      <c r="F1967" s="288" t="s">
        <v>366</v>
      </c>
      <c r="G1967" s="286"/>
      <c r="H1967" s="289">
        <v>7</v>
      </c>
      <c r="I1967" s="290"/>
      <c r="J1967" s="286"/>
      <c r="K1967" s="286"/>
      <c r="L1967" s="291"/>
      <c r="M1967" s="292"/>
      <c r="N1967" s="293"/>
      <c r="O1967" s="293"/>
      <c r="P1967" s="293"/>
      <c r="Q1967" s="293"/>
      <c r="R1967" s="293"/>
      <c r="S1967" s="293"/>
      <c r="T1967" s="294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T1967" s="295" t="s">
        <v>357</v>
      </c>
      <c r="AU1967" s="295" t="s">
        <v>90</v>
      </c>
      <c r="AV1967" s="16" t="s">
        <v>202</v>
      </c>
      <c r="AW1967" s="16" t="s">
        <v>36</v>
      </c>
      <c r="AX1967" s="16" t="s">
        <v>88</v>
      </c>
      <c r="AY1967" s="295" t="s">
        <v>203</v>
      </c>
    </row>
    <row r="1968" s="2" customFormat="1" ht="24.15" customHeight="1">
      <c r="A1968" s="39"/>
      <c r="B1968" s="40"/>
      <c r="C1968" s="296" t="s">
        <v>2485</v>
      </c>
      <c r="D1968" s="296" t="s">
        <v>553</v>
      </c>
      <c r="E1968" s="297" t="s">
        <v>2486</v>
      </c>
      <c r="F1968" s="298" t="s">
        <v>2487</v>
      </c>
      <c r="G1968" s="299" t="s">
        <v>647</v>
      </c>
      <c r="H1968" s="300">
        <v>7</v>
      </c>
      <c r="I1968" s="301"/>
      <c r="J1968" s="302">
        <f>ROUND(I1968*H1968,2)</f>
        <v>0</v>
      </c>
      <c r="K1968" s="298" t="s">
        <v>1</v>
      </c>
      <c r="L1968" s="303"/>
      <c r="M1968" s="304" t="s">
        <v>1</v>
      </c>
      <c r="N1968" s="305" t="s">
        <v>46</v>
      </c>
      <c r="O1968" s="92"/>
      <c r="P1968" s="229">
        <f>O1968*H1968</f>
        <v>0</v>
      </c>
      <c r="Q1968" s="229">
        <v>0.0030000000000000001</v>
      </c>
      <c r="R1968" s="229">
        <f>Q1968*H1968</f>
        <v>0.021000000000000001</v>
      </c>
      <c r="S1968" s="229">
        <v>0</v>
      </c>
      <c r="T1968" s="230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31" t="s">
        <v>581</v>
      </c>
      <c r="AT1968" s="231" t="s">
        <v>553</v>
      </c>
      <c r="AU1968" s="231" t="s">
        <v>90</v>
      </c>
      <c r="AY1968" s="18" t="s">
        <v>203</v>
      </c>
      <c r="BE1968" s="232">
        <f>IF(N1968="základní",J1968,0)</f>
        <v>0</v>
      </c>
      <c r="BF1968" s="232">
        <f>IF(N1968="snížená",J1968,0)</f>
        <v>0</v>
      </c>
      <c r="BG1968" s="232">
        <f>IF(N1968="zákl. přenesená",J1968,0)</f>
        <v>0</v>
      </c>
      <c r="BH1968" s="232">
        <f>IF(N1968="sníž. přenesená",J1968,0)</f>
        <v>0</v>
      </c>
      <c r="BI1968" s="232">
        <f>IF(N1968="nulová",J1968,0)</f>
        <v>0</v>
      </c>
      <c r="BJ1968" s="18" t="s">
        <v>88</v>
      </c>
      <c r="BK1968" s="232">
        <f>ROUND(I1968*H1968,2)</f>
        <v>0</v>
      </c>
      <c r="BL1968" s="18" t="s">
        <v>279</v>
      </c>
      <c r="BM1968" s="231" t="s">
        <v>2488</v>
      </c>
    </row>
    <row r="1969" s="2" customFormat="1" ht="16.5" customHeight="1">
      <c r="A1969" s="39"/>
      <c r="B1969" s="40"/>
      <c r="C1969" s="220" t="s">
        <v>2489</v>
      </c>
      <c r="D1969" s="220" t="s">
        <v>204</v>
      </c>
      <c r="E1969" s="221" t="s">
        <v>2490</v>
      </c>
      <c r="F1969" s="222" t="s">
        <v>2491</v>
      </c>
      <c r="G1969" s="223" t="s">
        <v>647</v>
      </c>
      <c r="H1969" s="224">
        <v>18</v>
      </c>
      <c r="I1969" s="225"/>
      <c r="J1969" s="226">
        <f>ROUND(I1969*H1969,2)</f>
        <v>0</v>
      </c>
      <c r="K1969" s="222" t="s">
        <v>352</v>
      </c>
      <c r="L1969" s="45"/>
      <c r="M1969" s="227" t="s">
        <v>1</v>
      </c>
      <c r="N1969" s="228" t="s">
        <v>46</v>
      </c>
      <c r="O1969" s="92"/>
      <c r="P1969" s="229">
        <f>O1969*H1969</f>
        <v>0</v>
      </c>
      <c r="Q1969" s="229">
        <v>0</v>
      </c>
      <c r="R1969" s="229">
        <f>Q1969*H1969</f>
        <v>0</v>
      </c>
      <c r="S1969" s="229">
        <v>0</v>
      </c>
      <c r="T1969" s="230">
        <f>S1969*H1969</f>
        <v>0</v>
      </c>
      <c r="U1969" s="39"/>
      <c r="V1969" s="39"/>
      <c r="W1969" s="39"/>
      <c r="X1969" s="39"/>
      <c r="Y1969" s="39"/>
      <c r="Z1969" s="39"/>
      <c r="AA1969" s="39"/>
      <c r="AB1969" s="39"/>
      <c r="AC1969" s="39"/>
      <c r="AD1969" s="39"/>
      <c r="AE1969" s="39"/>
      <c r="AR1969" s="231" t="s">
        <v>279</v>
      </c>
      <c r="AT1969" s="231" t="s">
        <v>204</v>
      </c>
      <c r="AU1969" s="231" t="s">
        <v>90</v>
      </c>
      <c r="AY1969" s="18" t="s">
        <v>203</v>
      </c>
      <c r="BE1969" s="232">
        <f>IF(N1969="základní",J1969,0)</f>
        <v>0</v>
      </c>
      <c r="BF1969" s="232">
        <f>IF(N1969="snížená",J1969,0)</f>
        <v>0</v>
      </c>
      <c r="BG1969" s="232">
        <f>IF(N1969="zákl. přenesená",J1969,0)</f>
        <v>0</v>
      </c>
      <c r="BH1969" s="232">
        <f>IF(N1969="sníž. přenesená",J1969,0)</f>
        <v>0</v>
      </c>
      <c r="BI1969" s="232">
        <f>IF(N1969="nulová",J1969,0)</f>
        <v>0</v>
      </c>
      <c r="BJ1969" s="18" t="s">
        <v>88</v>
      </c>
      <c r="BK1969" s="232">
        <f>ROUND(I1969*H1969,2)</f>
        <v>0</v>
      </c>
      <c r="BL1969" s="18" t="s">
        <v>279</v>
      </c>
      <c r="BM1969" s="231" t="s">
        <v>2492</v>
      </c>
    </row>
    <row r="1970" s="2" customFormat="1">
      <c r="A1970" s="39"/>
      <c r="B1970" s="40"/>
      <c r="C1970" s="41"/>
      <c r="D1970" s="233" t="s">
        <v>209</v>
      </c>
      <c r="E1970" s="41"/>
      <c r="F1970" s="234" t="s">
        <v>2493</v>
      </c>
      <c r="G1970" s="41"/>
      <c r="H1970" s="41"/>
      <c r="I1970" s="235"/>
      <c r="J1970" s="41"/>
      <c r="K1970" s="41"/>
      <c r="L1970" s="45"/>
      <c r="M1970" s="236"/>
      <c r="N1970" s="237"/>
      <c r="O1970" s="92"/>
      <c r="P1970" s="92"/>
      <c r="Q1970" s="92"/>
      <c r="R1970" s="92"/>
      <c r="S1970" s="92"/>
      <c r="T1970" s="93"/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39"/>
      <c r="AE1970" s="39"/>
      <c r="AT1970" s="18" t="s">
        <v>209</v>
      </c>
      <c r="AU1970" s="18" t="s">
        <v>90</v>
      </c>
    </row>
    <row r="1971" s="2" customFormat="1">
      <c r="A1971" s="39"/>
      <c r="B1971" s="40"/>
      <c r="C1971" s="41"/>
      <c r="D1971" s="251" t="s">
        <v>355</v>
      </c>
      <c r="E1971" s="41"/>
      <c r="F1971" s="252" t="s">
        <v>2494</v>
      </c>
      <c r="G1971" s="41"/>
      <c r="H1971" s="41"/>
      <c r="I1971" s="235"/>
      <c r="J1971" s="41"/>
      <c r="K1971" s="41"/>
      <c r="L1971" s="45"/>
      <c r="M1971" s="236"/>
      <c r="N1971" s="237"/>
      <c r="O1971" s="92"/>
      <c r="P1971" s="92"/>
      <c r="Q1971" s="92"/>
      <c r="R1971" s="92"/>
      <c r="S1971" s="92"/>
      <c r="T1971" s="93"/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T1971" s="18" t="s">
        <v>355</v>
      </c>
      <c r="AU1971" s="18" t="s">
        <v>90</v>
      </c>
    </row>
    <row r="1972" s="2" customFormat="1" ht="16.5" customHeight="1">
      <c r="A1972" s="39"/>
      <c r="B1972" s="40"/>
      <c r="C1972" s="296" t="s">
        <v>2495</v>
      </c>
      <c r="D1972" s="296" t="s">
        <v>553</v>
      </c>
      <c r="E1972" s="297" t="s">
        <v>2496</v>
      </c>
      <c r="F1972" s="298" t="s">
        <v>2497</v>
      </c>
      <c r="G1972" s="299" t="s">
        <v>647</v>
      </c>
      <c r="H1972" s="300">
        <v>18</v>
      </c>
      <c r="I1972" s="301"/>
      <c r="J1972" s="302">
        <f>ROUND(I1972*H1972,2)</f>
        <v>0</v>
      </c>
      <c r="K1972" s="298" t="s">
        <v>352</v>
      </c>
      <c r="L1972" s="303"/>
      <c r="M1972" s="304" t="s">
        <v>1</v>
      </c>
      <c r="N1972" s="305" t="s">
        <v>46</v>
      </c>
      <c r="O1972" s="92"/>
      <c r="P1972" s="229">
        <f>O1972*H1972</f>
        <v>0</v>
      </c>
      <c r="Q1972" s="229">
        <v>0.00014999999999999999</v>
      </c>
      <c r="R1972" s="229">
        <f>Q1972*H1972</f>
        <v>0.0026999999999999997</v>
      </c>
      <c r="S1972" s="229">
        <v>0</v>
      </c>
      <c r="T1972" s="230">
        <f>S1972*H1972</f>
        <v>0</v>
      </c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R1972" s="231" t="s">
        <v>581</v>
      </c>
      <c r="AT1972" s="231" t="s">
        <v>553</v>
      </c>
      <c r="AU1972" s="231" t="s">
        <v>90</v>
      </c>
      <c r="AY1972" s="18" t="s">
        <v>203</v>
      </c>
      <c r="BE1972" s="232">
        <f>IF(N1972="základní",J1972,0)</f>
        <v>0</v>
      </c>
      <c r="BF1972" s="232">
        <f>IF(N1972="snížená",J1972,0)</f>
        <v>0</v>
      </c>
      <c r="BG1972" s="232">
        <f>IF(N1972="zákl. přenesená",J1972,0)</f>
        <v>0</v>
      </c>
      <c r="BH1972" s="232">
        <f>IF(N1972="sníž. přenesená",J1972,0)</f>
        <v>0</v>
      </c>
      <c r="BI1972" s="232">
        <f>IF(N1972="nulová",J1972,0)</f>
        <v>0</v>
      </c>
      <c r="BJ1972" s="18" t="s">
        <v>88</v>
      </c>
      <c r="BK1972" s="232">
        <f>ROUND(I1972*H1972,2)</f>
        <v>0</v>
      </c>
      <c r="BL1972" s="18" t="s">
        <v>279</v>
      </c>
      <c r="BM1972" s="231" t="s">
        <v>2498</v>
      </c>
    </row>
    <row r="1973" s="2" customFormat="1" ht="21.75" customHeight="1">
      <c r="A1973" s="39"/>
      <c r="B1973" s="40"/>
      <c r="C1973" s="220" t="s">
        <v>2499</v>
      </c>
      <c r="D1973" s="220" t="s">
        <v>204</v>
      </c>
      <c r="E1973" s="221" t="s">
        <v>2500</v>
      </c>
      <c r="F1973" s="222" t="s">
        <v>2501</v>
      </c>
      <c r="G1973" s="223" t="s">
        <v>647</v>
      </c>
      <c r="H1973" s="224">
        <v>16</v>
      </c>
      <c r="I1973" s="225"/>
      <c r="J1973" s="226">
        <f>ROUND(I1973*H1973,2)</f>
        <v>0</v>
      </c>
      <c r="K1973" s="222" t="s">
        <v>352</v>
      </c>
      <c r="L1973" s="45"/>
      <c r="M1973" s="227" t="s">
        <v>1</v>
      </c>
      <c r="N1973" s="228" t="s">
        <v>46</v>
      </c>
      <c r="O1973" s="92"/>
      <c r="P1973" s="229">
        <f>O1973*H1973</f>
        <v>0</v>
      </c>
      <c r="Q1973" s="229">
        <v>0</v>
      </c>
      <c r="R1973" s="229">
        <f>Q1973*H1973</f>
        <v>0</v>
      </c>
      <c r="S1973" s="229">
        <v>0</v>
      </c>
      <c r="T1973" s="230">
        <f>S1973*H1973</f>
        <v>0</v>
      </c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R1973" s="231" t="s">
        <v>279</v>
      </c>
      <c r="AT1973" s="231" t="s">
        <v>204</v>
      </c>
      <c r="AU1973" s="231" t="s">
        <v>90</v>
      </c>
      <c r="AY1973" s="18" t="s">
        <v>203</v>
      </c>
      <c r="BE1973" s="232">
        <f>IF(N1973="základní",J1973,0)</f>
        <v>0</v>
      </c>
      <c r="BF1973" s="232">
        <f>IF(N1973="snížená",J1973,0)</f>
        <v>0</v>
      </c>
      <c r="BG1973" s="232">
        <f>IF(N1973="zákl. přenesená",J1973,0)</f>
        <v>0</v>
      </c>
      <c r="BH1973" s="232">
        <f>IF(N1973="sníž. přenesená",J1973,0)</f>
        <v>0</v>
      </c>
      <c r="BI1973" s="232">
        <f>IF(N1973="nulová",J1973,0)</f>
        <v>0</v>
      </c>
      <c r="BJ1973" s="18" t="s">
        <v>88</v>
      </c>
      <c r="BK1973" s="232">
        <f>ROUND(I1973*H1973,2)</f>
        <v>0</v>
      </c>
      <c r="BL1973" s="18" t="s">
        <v>279</v>
      </c>
      <c r="BM1973" s="231" t="s">
        <v>2502</v>
      </c>
    </row>
    <row r="1974" s="2" customFormat="1">
      <c r="A1974" s="39"/>
      <c r="B1974" s="40"/>
      <c r="C1974" s="41"/>
      <c r="D1974" s="233" t="s">
        <v>209</v>
      </c>
      <c r="E1974" s="41"/>
      <c r="F1974" s="234" t="s">
        <v>2503</v>
      </c>
      <c r="G1974" s="41"/>
      <c r="H1974" s="41"/>
      <c r="I1974" s="235"/>
      <c r="J1974" s="41"/>
      <c r="K1974" s="41"/>
      <c r="L1974" s="45"/>
      <c r="M1974" s="236"/>
      <c r="N1974" s="237"/>
      <c r="O1974" s="92"/>
      <c r="P1974" s="92"/>
      <c r="Q1974" s="92"/>
      <c r="R1974" s="92"/>
      <c r="S1974" s="92"/>
      <c r="T1974" s="93"/>
      <c r="U1974" s="39"/>
      <c r="V1974" s="39"/>
      <c r="W1974" s="39"/>
      <c r="X1974" s="39"/>
      <c r="Y1974" s="39"/>
      <c r="Z1974" s="39"/>
      <c r="AA1974" s="39"/>
      <c r="AB1974" s="39"/>
      <c r="AC1974" s="39"/>
      <c r="AD1974" s="39"/>
      <c r="AE1974" s="39"/>
      <c r="AT1974" s="18" t="s">
        <v>209</v>
      </c>
      <c r="AU1974" s="18" t="s">
        <v>90</v>
      </c>
    </row>
    <row r="1975" s="2" customFormat="1">
      <c r="A1975" s="39"/>
      <c r="B1975" s="40"/>
      <c r="C1975" s="41"/>
      <c r="D1975" s="251" t="s">
        <v>355</v>
      </c>
      <c r="E1975" s="41"/>
      <c r="F1975" s="252" t="s">
        <v>2504</v>
      </c>
      <c r="G1975" s="41"/>
      <c r="H1975" s="41"/>
      <c r="I1975" s="235"/>
      <c r="J1975" s="41"/>
      <c r="K1975" s="41"/>
      <c r="L1975" s="45"/>
      <c r="M1975" s="236"/>
      <c r="N1975" s="237"/>
      <c r="O1975" s="92"/>
      <c r="P1975" s="92"/>
      <c r="Q1975" s="92"/>
      <c r="R1975" s="92"/>
      <c r="S1975" s="92"/>
      <c r="T1975" s="93"/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T1975" s="18" t="s">
        <v>355</v>
      </c>
      <c r="AU1975" s="18" t="s">
        <v>90</v>
      </c>
    </row>
    <row r="1976" s="2" customFormat="1" ht="16.5" customHeight="1">
      <c r="A1976" s="39"/>
      <c r="B1976" s="40"/>
      <c r="C1976" s="296" t="s">
        <v>2505</v>
      </c>
      <c r="D1976" s="296" t="s">
        <v>553</v>
      </c>
      <c r="E1976" s="297" t="s">
        <v>2506</v>
      </c>
      <c r="F1976" s="298" t="s">
        <v>2507</v>
      </c>
      <c r="G1976" s="299" t="s">
        <v>647</v>
      </c>
      <c r="H1976" s="300">
        <v>16</v>
      </c>
      <c r="I1976" s="301"/>
      <c r="J1976" s="302">
        <f>ROUND(I1976*H1976,2)</f>
        <v>0</v>
      </c>
      <c r="K1976" s="298" t="s">
        <v>352</v>
      </c>
      <c r="L1976" s="303"/>
      <c r="M1976" s="304" t="s">
        <v>1</v>
      </c>
      <c r="N1976" s="305" t="s">
        <v>46</v>
      </c>
      <c r="O1976" s="92"/>
      <c r="P1976" s="229">
        <f>O1976*H1976</f>
        <v>0</v>
      </c>
      <c r="Q1976" s="229">
        <v>0.0022000000000000001</v>
      </c>
      <c r="R1976" s="229">
        <f>Q1976*H1976</f>
        <v>0.035200000000000002</v>
      </c>
      <c r="S1976" s="229">
        <v>0</v>
      </c>
      <c r="T1976" s="230">
        <f>S1976*H1976</f>
        <v>0</v>
      </c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R1976" s="231" t="s">
        <v>581</v>
      </c>
      <c r="AT1976" s="231" t="s">
        <v>553</v>
      </c>
      <c r="AU1976" s="231" t="s">
        <v>90</v>
      </c>
      <c r="AY1976" s="18" t="s">
        <v>203</v>
      </c>
      <c r="BE1976" s="232">
        <f>IF(N1976="základní",J1976,0)</f>
        <v>0</v>
      </c>
      <c r="BF1976" s="232">
        <f>IF(N1976="snížená",J1976,0)</f>
        <v>0</v>
      </c>
      <c r="BG1976" s="232">
        <f>IF(N1976="zákl. přenesená",J1976,0)</f>
        <v>0</v>
      </c>
      <c r="BH1976" s="232">
        <f>IF(N1976="sníž. přenesená",J1976,0)</f>
        <v>0</v>
      </c>
      <c r="BI1976" s="232">
        <f>IF(N1976="nulová",J1976,0)</f>
        <v>0</v>
      </c>
      <c r="BJ1976" s="18" t="s">
        <v>88</v>
      </c>
      <c r="BK1976" s="232">
        <f>ROUND(I1976*H1976,2)</f>
        <v>0</v>
      </c>
      <c r="BL1976" s="18" t="s">
        <v>279</v>
      </c>
      <c r="BM1976" s="231" t="s">
        <v>2508</v>
      </c>
    </row>
    <row r="1977" s="2" customFormat="1">
      <c r="A1977" s="39"/>
      <c r="B1977" s="40"/>
      <c r="C1977" s="41"/>
      <c r="D1977" s="233" t="s">
        <v>209</v>
      </c>
      <c r="E1977" s="41"/>
      <c r="F1977" s="234" t="s">
        <v>2507</v>
      </c>
      <c r="G1977" s="41"/>
      <c r="H1977" s="41"/>
      <c r="I1977" s="235"/>
      <c r="J1977" s="41"/>
      <c r="K1977" s="41"/>
      <c r="L1977" s="45"/>
      <c r="M1977" s="236"/>
      <c r="N1977" s="237"/>
      <c r="O1977" s="92"/>
      <c r="P1977" s="92"/>
      <c r="Q1977" s="92"/>
      <c r="R1977" s="92"/>
      <c r="S1977" s="92"/>
      <c r="T1977" s="93"/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T1977" s="18" t="s">
        <v>209</v>
      </c>
      <c r="AU1977" s="18" t="s">
        <v>90</v>
      </c>
    </row>
    <row r="1978" s="2" customFormat="1" ht="24.15" customHeight="1">
      <c r="A1978" s="39"/>
      <c r="B1978" s="40"/>
      <c r="C1978" s="220" t="s">
        <v>2509</v>
      </c>
      <c r="D1978" s="220" t="s">
        <v>204</v>
      </c>
      <c r="E1978" s="221" t="s">
        <v>2510</v>
      </c>
      <c r="F1978" s="222" t="s">
        <v>2511</v>
      </c>
      <c r="G1978" s="223" t="s">
        <v>647</v>
      </c>
      <c r="H1978" s="224">
        <v>2</v>
      </c>
      <c r="I1978" s="225"/>
      <c r="J1978" s="226">
        <f>ROUND(I1978*H1978,2)</f>
        <v>0</v>
      </c>
      <c r="K1978" s="222" t="s">
        <v>352</v>
      </c>
      <c r="L1978" s="45"/>
      <c r="M1978" s="227" t="s">
        <v>1</v>
      </c>
      <c r="N1978" s="228" t="s">
        <v>46</v>
      </c>
      <c r="O1978" s="92"/>
      <c r="P1978" s="229">
        <f>O1978*H1978</f>
        <v>0</v>
      </c>
      <c r="Q1978" s="229">
        <v>0</v>
      </c>
      <c r="R1978" s="229">
        <f>Q1978*H1978</f>
        <v>0</v>
      </c>
      <c r="S1978" s="229">
        <v>0</v>
      </c>
      <c r="T1978" s="230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31" t="s">
        <v>279</v>
      </c>
      <c r="AT1978" s="231" t="s">
        <v>204</v>
      </c>
      <c r="AU1978" s="231" t="s">
        <v>90</v>
      </c>
      <c r="AY1978" s="18" t="s">
        <v>203</v>
      </c>
      <c r="BE1978" s="232">
        <f>IF(N1978="základní",J1978,0)</f>
        <v>0</v>
      </c>
      <c r="BF1978" s="232">
        <f>IF(N1978="snížená",J1978,0)</f>
        <v>0</v>
      </c>
      <c r="BG1978" s="232">
        <f>IF(N1978="zákl. přenesená",J1978,0)</f>
        <v>0</v>
      </c>
      <c r="BH1978" s="232">
        <f>IF(N1978="sníž. přenesená",J1978,0)</f>
        <v>0</v>
      </c>
      <c r="BI1978" s="232">
        <f>IF(N1978="nulová",J1978,0)</f>
        <v>0</v>
      </c>
      <c r="BJ1978" s="18" t="s">
        <v>88</v>
      </c>
      <c r="BK1978" s="232">
        <f>ROUND(I1978*H1978,2)</f>
        <v>0</v>
      </c>
      <c r="BL1978" s="18" t="s">
        <v>279</v>
      </c>
      <c r="BM1978" s="231" t="s">
        <v>2512</v>
      </c>
    </row>
    <row r="1979" s="2" customFormat="1">
      <c r="A1979" s="39"/>
      <c r="B1979" s="40"/>
      <c r="C1979" s="41"/>
      <c r="D1979" s="233" t="s">
        <v>209</v>
      </c>
      <c r="E1979" s="41"/>
      <c r="F1979" s="234" t="s">
        <v>2513</v>
      </c>
      <c r="G1979" s="41"/>
      <c r="H1979" s="41"/>
      <c r="I1979" s="235"/>
      <c r="J1979" s="41"/>
      <c r="K1979" s="41"/>
      <c r="L1979" s="45"/>
      <c r="M1979" s="236"/>
      <c r="N1979" s="237"/>
      <c r="O1979" s="92"/>
      <c r="P1979" s="92"/>
      <c r="Q1979" s="92"/>
      <c r="R1979" s="92"/>
      <c r="S1979" s="92"/>
      <c r="T1979" s="93"/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T1979" s="18" t="s">
        <v>209</v>
      </c>
      <c r="AU1979" s="18" t="s">
        <v>90</v>
      </c>
    </row>
    <row r="1980" s="2" customFormat="1">
      <c r="A1980" s="39"/>
      <c r="B1980" s="40"/>
      <c r="C1980" s="41"/>
      <c r="D1980" s="251" t="s">
        <v>355</v>
      </c>
      <c r="E1980" s="41"/>
      <c r="F1980" s="252" t="s">
        <v>2514</v>
      </c>
      <c r="G1980" s="41"/>
      <c r="H1980" s="41"/>
      <c r="I1980" s="235"/>
      <c r="J1980" s="41"/>
      <c r="K1980" s="41"/>
      <c r="L1980" s="45"/>
      <c r="M1980" s="236"/>
      <c r="N1980" s="237"/>
      <c r="O1980" s="92"/>
      <c r="P1980" s="92"/>
      <c r="Q1980" s="92"/>
      <c r="R1980" s="92"/>
      <c r="S1980" s="92"/>
      <c r="T1980" s="93"/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T1980" s="18" t="s">
        <v>355</v>
      </c>
      <c r="AU1980" s="18" t="s">
        <v>90</v>
      </c>
    </row>
    <row r="1981" s="2" customFormat="1" ht="16.5" customHeight="1">
      <c r="A1981" s="39"/>
      <c r="B1981" s="40"/>
      <c r="C1981" s="296" t="s">
        <v>2515</v>
      </c>
      <c r="D1981" s="296" t="s">
        <v>553</v>
      </c>
      <c r="E1981" s="297" t="s">
        <v>2516</v>
      </c>
      <c r="F1981" s="298" t="s">
        <v>2517</v>
      </c>
      <c r="G1981" s="299" t="s">
        <v>647</v>
      </c>
      <c r="H1981" s="300">
        <v>2</v>
      </c>
      <c r="I1981" s="301"/>
      <c r="J1981" s="302">
        <f>ROUND(I1981*H1981,2)</f>
        <v>0</v>
      </c>
      <c r="K1981" s="298" t="s">
        <v>352</v>
      </c>
      <c r="L1981" s="303"/>
      <c r="M1981" s="304" t="s">
        <v>1</v>
      </c>
      <c r="N1981" s="305" t="s">
        <v>46</v>
      </c>
      <c r="O1981" s="92"/>
      <c r="P1981" s="229">
        <f>O1981*H1981</f>
        <v>0</v>
      </c>
      <c r="Q1981" s="229">
        <v>0.0022000000000000001</v>
      </c>
      <c r="R1981" s="229">
        <f>Q1981*H1981</f>
        <v>0.0044000000000000003</v>
      </c>
      <c r="S1981" s="229">
        <v>0</v>
      </c>
      <c r="T1981" s="230">
        <f>S1981*H1981</f>
        <v>0</v>
      </c>
      <c r="U1981" s="39"/>
      <c r="V1981" s="39"/>
      <c r="W1981" s="39"/>
      <c r="X1981" s="39"/>
      <c r="Y1981" s="39"/>
      <c r="Z1981" s="39"/>
      <c r="AA1981" s="39"/>
      <c r="AB1981" s="39"/>
      <c r="AC1981" s="39"/>
      <c r="AD1981" s="39"/>
      <c r="AE1981" s="39"/>
      <c r="AR1981" s="231" t="s">
        <v>581</v>
      </c>
      <c r="AT1981" s="231" t="s">
        <v>553</v>
      </c>
      <c r="AU1981" s="231" t="s">
        <v>90</v>
      </c>
      <c r="AY1981" s="18" t="s">
        <v>203</v>
      </c>
      <c r="BE1981" s="232">
        <f>IF(N1981="základní",J1981,0)</f>
        <v>0</v>
      </c>
      <c r="BF1981" s="232">
        <f>IF(N1981="snížená",J1981,0)</f>
        <v>0</v>
      </c>
      <c r="BG1981" s="232">
        <f>IF(N1981="zákl. přenesená",J1981,0)</f>
        <v>0</v>
      </c>
      <c r="BH1981" s="232">
        <f>IF(N1981="sníž. přenesená",J1981,0)</f>
        <v>0</v>
      </c>
      <c r="BI1981" s="232">
        <f>IF(N1981="nulová",J1981,0)</f>
        <v>0</v>
      </c>
      <c r="BJ1981" s="18" t="s">
        <v>88</v>
      </c>
      <c r="BK1981" s="232">
        <f>ROUND(I1981*H1981,2)</f>
        <v>0</v>
      </c>
      <c r="BL1981" s="18" t="s">
        <v>279</v>
      </c>
      <c r="BM1981" s="231" t="s">
        <v>2518</v>
      </c>
    </row>
    <row r="1982" s="2" customFormat="1">
      <c r="A1982" s="39"/>
      <c r="B1982" s="40"/>
      <c r="C1982" s="41"/>
      <c r="D1982" s="233" t="s">
        <v>209</v>
      </c>
      <c r="E1982" s="41"/>
      <c r="F1982" s="234" t="s">
        <v>2517</v>
      </c>
      <c r="G1982" s="41"/>
      <c r="H1982" s="41"/>
      <c r="I1982" s="235"/>
      <c r="J1982" s="41"/>
      <c r="K1982" s="41"/>
      <c r="L1982" s="45"/>
      <c r="M1982" s="236"/>
      <c r="N1982" s="237"/>
      <c r="O1982" s="92"/>
      <c r="P1982" s="92"/>
      <c r="Q1982" s="92"/>
      <c r="R1982" s="92"/>
      <c r="S1982" s="92"/>
      <c r="T1982" s="93"/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T1982" s="18" t="s">
        <v>209</v>
      </c>
      <c r="AU1982" s="18" t="s">
        <v>90</v>
      </c>
    </row>
    <row r="1983" s="2" customFormat="1" ht="24.15" customHeight="1">
      <c r="A1983" s="39"/>
      <c r="B1983" s="40"/>
      <c r="C1983" s="220" t="s">
        <v>2519</v>
      </c>
      <c r="D1983" s="220" t="s">
        <v>204</v>
      </c>
      <c r="E1983" s="221" t="s">
        <v>2520</v>
      </c>
      <c r="F1983" s="222" t="s">
        <v>2521</v>
      </c>
      <c r="G1983" s="223" t="s">
        <v>415</v>
      </c>
      <c r="H1983" s="224">
        <v>15</v>
      </c>
      <c r="I1983" s="225"/>
      <c r="J1983" s="226">
        <f>ROUND(I1983*H1983,2)</f>
        <v>0</v>
      </c>
      <c r="K1983" s="222" t="s">
        <v>352</v>
      </c>
      <c r="L1983" s="45"/>
      <c r="M1983" s="227" t="s">
        <v>1</v>
      </c>
      <c r="N1983" s="228" t="s">
        <v>46</v>
      </c>
      <c r="O1983" s="92"/>
      <c r="P1983" s="229">
        <f>O1983*H1983</f>
        <v>0</v>
      </c>
      <c r="Q1983" s="229">
        <v>0</v>
      </c>
      <c r="R1983" s="229">
        <f>Q1983*H1983</f>
        <v>0</v>
      </c>
      <c r="S1983" s="229">
        <v>0</v>
      </c>
      <c r="T1983" s="230">
        <f>S1983*H1983</f>
        <v>0</v>
      </c>
      <c r="U1983" s="39"/>
      <c r="V1983" s="39"/>
      <c r="W1983" s="39"/>
      <c r="X1983" s="39"/>
      <c r="Y1983" s="39"/>
      <c r="Z1983" s="39"/>
      <c r="AA1983" s="39"/>
      <c r="AB1983" s="39"/>
      <c r="AC1983" s="39"/>
      <c r="AD1983" s="39"/>
      <c r="AE1983" s="39"/>
      <c r="AR1983" s="231" t="s">
        <v>279</v>
      </c>
      <c r="AT1983" s="231" t="s">
        <v>204</v>
      </c>
      <c r="AU1983" s="231" t="s">
        <v>90</v>
      </c>
      <c r="AY1983" s="18" t="s">
        <v>203</v>
      </c>
      <c r="BE1983" s="232">
        <f>IF(N1983="základní",J1983,0)</f>
        <v>0</v>
      </c>
      <c r="BF1983" s="232">
        <f>IF(N1983="snížená",J1983,0)</f>
        <v>0</v>
      </c>
      <c r="BG1983" s="232">
        <f>IF(N1983="zákl. přenesená",J1983,0)</f>
        <v>0</v>
      </c>
      <c r="BH1983" s="232">
        <f>IF(N1983="sníž. přenesená",J1983,0)</f>
        <v>0</v>
      </c>
      <c r="BI1983" s="232">
        <f>IF(N1983="nulová",J1983,0)</f>
        <v>0</v>
      </c>
      <c r="BJ1983" s="18" t="s">
        <v>88</v>
      </c>
      <c r="BK1983" s="232">
        <f>ROUND(I1983*H1983,2)</f>
        <v>0</v>
      </c>
      <c r="BL1983" s="18" t="s">
        <v>279</v>
      </c>
      <c r="BM1983" s="231" t="s">
        <v>2522</v>
      </c>
    </row>
    <row r="1984" s="2" customFormat="1">
      <c r="A1984" s="39"/>
      <c r="B1984" s="40"/>
      <c r="C1984" s="41"/>
      <c r="D1984" s="233" t="s">
        <v>209</v>
      </c>
      <c r="E1984" s="41"/>
      <c r="F1984" s="234" t="s">
        <v>2523</v>
      </c>
      <c r="G1984" s="41"/>
      <c r="H1984" s="41"/>
      <c r="I1984" s="235"/>
      <c r="J1984" s="41"/>
      <c r="K1984" s="41"/>
      <c r="L1984" s="45"/>
      <c r="M1984" s="236"/>
      <c r="N1984" s="237"/>
      <c r="O1984" s="92"/>
      <c r="P1984" s="92"/>
      <c r="Q1984" s="92"/>
      <c r="R1984" s="92"/>
      <c r="S1984" s="92"/>
      <c r="T1984" s="93"/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T1984" s="18" t="s">
        <v>209</v>
      </c>
      <c r="AU1984" s="18" t="s">
        <v>90</v>
      </c>
    </row>
    <row r="1985" s="2" customFormat="1">
      <c r="A1985" s="39"/>
      <c r="B1985" s="40"/>
      <c r="C1985" s="41"/>
      <c r="D1985" s="251" t="s">
        <v>355</v>
      </c>
      <c r="E1985" s="41"/>
      <c r="F1985" s="252" t="s">
        <v>2524</v>
      </c>
      <c r="G1985" s="41"/>
      <c r="H1985" s="41"/>
      <c r="I1985" s="235"/>
      <c r="J1985" s="41"/>
      <c r="K1985" s="41"/>
      <c r="L1985" s="45"/>
      <c r="M1985" s="236"/>
      <c r="N1985" s="237"/>
      <c r="O1985" s="92"/>
      <c r="P1985" s="92"/>
      <c r="Q1985" s="92"/>
      <c r="R1985" s="92"/>
      <c r="S1985" s="92"/>
      <c r="T1985" s="93"/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T1985" s="18" t="s">
        <v>355</v>
      </c>
      <c r="AU1985" s="18" t="s">
        <v>90</v>
      </c>
    </row>
    <row r="1986" s="13" customFormat="1">
      <c r="A1986" s="13"/>
      <c r="B1986" s="253"/>
      <c r="C1986" s="254"/>
      <c r="D1986" s="233" t="s">
        <v>357</v>
      </c>
      <c r="E1986" s="255" t="s">
        <v>1</v>
      </c>
      <c r="F1986" s="256" t="s">
        <v>2525</v>
      </c>
      <c r="G1986" s="254"/>
      <c r="H1986" s="255" t="s">
        <v>1</v>
      </c>
      <c r="I1986" s="257"/>
      <c r="J1986" s="254"/>
      <c r="K1986" s="254"/>
      <c r="L1986" s="258"/>
      <c r="M1986" s="259"/>
      <c r="N1986" s="260"/>
      <c r="O1986" s="260"/>
      <c r="P1986" s="260"/>
      <c r="Q1986" s="260"/>
      <c r="R1986" s="260"/>
      <c r="S1986" s="260"/>
      <c r="T1986" s="261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62" t="s">
        <v>357</v>
      </c>
      <c r="AU1986" s="262" t="s">
        <v>90</v>
      </c>
      <c r="AV1986" s="13" t="s">
        <v>88</v>
      </c>
      <c r="AW1986" s="13" t="s">
        <v>36</v>
      </c>
      <c r="AX1986" s="13" t="s">
        <v>81</v>
      </c>
      <c r="AY1986" s="262" t="s">
        <v>203</v>
      </c>
    </row>
    <row r="1987" s="14" customFormat="1">
      <c r="A1987" s="14"/>
      <c r="B1987" s="263"/>
      <c r="C1987" s="264"/>
      <c r="D1987" s="233" t="s">
        <v>357</v>
      </c>
      <c r="E1987" s="265" t="s">
        <v>1</v>
      </c>
      <c r="F1987" s="266" t="s">
        <v>420</v>
      </c>
      <c r="G1987" s="264"/>
      <c r="H1987" s="267">
        <v>5</v>
      </c>
      <c r="I1987" s="268"/>
      <c r="J1987" s="264"/>
      <c r="K1987" s="264"/>
      <c r="L1987" s="269"/>
      <c r="M1987" s="270"/>
      <c r="N1987" s="271"/>
      <c r="O1987" s="271"/>
      <c r="P1987" s="271"/>
      <c r="Q1987" s="271"/>
      <c r="R1987" s="271"/>
      <c r="S1987" s="271"/>
      <c r="T1987" s="272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73" t="s">
        <v>357</v>
      </c>
      <c r="AU1987" s="273" t="s">
        <v>90</v>
      </c>
      <c r="AV1987" s="14" t="s">
        <v>90</v>
      </c>
      <c r="AW1987" s="14" t="s">
        <v>36</v>
      </c>
      <c r="AX1987" s="14" t="s">
        <v>81</v>
      </c>
      <c r="AY1987" s="273" t="s">
        <v>203</v>
      </c>
    </row>
    <row r="1988" s="14" customFormat="1">
      <c r="A1988" s="14"/>
      <c r="B1988" s="263"/>
      <c r="C1988" s="264"/>
      <c r="D1988" s="233" t="s">
        <v>357</v>
      </c>
      <c r="E1988" s="265" t="s">
        <v>1</v>
      </c>
      <c r="F1988" s="266" t="s">
        <v>2526</v>
      </c>
      <c r="G1988" s="264"/>
      <c r="H1988" s="267">
        <v>3.75</v>
      </c>
      <c r="I1988" s="268"/>
      <c r="J1988" s="264"/>
      <c r="K1988" s="264"/>
      <c r="L1988" s="269"/>
      <c r="M1988" s="270"/>
      <c r="N1988" s="271"/>
      <c r="O1988" s="271"/>
      <c r="P1988" s="271"/>
      <c r="Q1988" s="271"/>
      <c r="R1988" s="271"/>
      <c r="S1988" s="271"/>
      <c r="T1988" s="272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73" t="s">
        <v>357</v>
      </c>
      <c r="AU1988" s="273" t="s">
        <v>90</v>
      </c>
      <c r="AV1988" s="14" t="s">
        <v>90</v>
      </c>
      <c r="AW1988" s="14" t="s">
        <v>36</v>
      </c>
      <c r="AX1988" s="14" t="s">
        <v>81</v>
      </c>
      <c r="AY1988" s="273" t="s">
        <v>203</v>
      </c>
    </row>
    <row r="1989" s="13" customFormat="1">
      <c r="A1989" s="13"/>
      <c r="B1989" s="253"/>
      <c r="C1989" s="254"/>
      <c r="D1989" s="233" t="s">
        <v>357</v>
      </c>
      <c r="E1989" s="255" t="s">
        <v>1</v>
      </c>
      <c r="F1989" s="256" t="s">
        <v>2527</v>
      </c>
      <c r="G1989" s="254"/>
      <c r="H1989" s="255" t="s">
        <v>1</v>
      </c>
      <c r="I1989" s="257"/>
      <c r="J1989" s="254"/>
      <c r="K1989" s="254"/>
      <c r="L1989" s="258"/>
      <c r="M1989" s="259"/>
      <c r="N1989" s="260"/>
      <c r="O1989" s="260"/>
      <c r="P1989" s="260"/>
      <c r="Q1989" s="260"/>
      <c r="R1989" s="260"/>
      <c r="S1989" s="260"/>
      <c r="T1989" s="261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2" t="s">
        <v>357</v>
      </c>
      <c r="AU1989" s="262" t="s">
        <v>90</v>
      </c>
      <c r="AV1989" s="13" t="s">
        <v>88</v>
      </c>
      <c r="AW1989" s="13" t="s">
        <v>36</v>
      </c>
      <c r="AX1989" s="13" t="s">
        <v>81</v>
      </c>
      <c r="AY1989" s="262" t="s">
        <v>203</v>
      </c>
    </row>
    <row r="1990" s="14" customFormat="1">
      <c r="A1990" s="14"/>
      <c r="B1990" s="263"/>
      <c r="C1990" s="264"/>
      <c r="D1990" s="233" t="s">
        <v>357</v>
      </c>
      <c r="E1990" s="265" t="s">
        <v>1</v>
      </c>
      <c r="F1990" s="266" t="s">
        <v>1386</v>
      </c>
      <c r="G1990" s="264"/>
      <c r="H1990" s="267">
        <v>6.25</v>
      </c>
      <c r="I1990" s="268"/>
      <c r="J1990" s="264"/>
      <c r="K1990" s="264"/>
      <c r="L1990" s="269"/>
      <c r="M1990" s="270"/>
      <c r="N1990" s="271"/>
      <c r="O1990" s="271"/>
      <c r="P1990" s="271"/>
      <c r="Q1990" s="271"/>
      <c r="R1990" s="271"/>
      <c r="S1990" s="271"/>
      <c r="T1990" s="272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73" t="s">
        <v>357</v>
      </c>
      <c r="AU1990" s="273" t="s">
        <v>90</v>
      </c>
      <c r="AV1990" s="14" t="s">
        <v>90</v>
      </c>
      <c r="AW1990" s="14" t="s">
        <v>36</v>
      </c>
      <c r="AX1990" s="14" t="s">
        <v>81</v>
      </c>
      <c r="AY1990" s="273" t="s">
        <v>203</v>
      </c>
    </row>
    <row r="1991" s="16" customFormat="1">
      <c r="A1991" s="16"/>
      <c r="B1991" s="285"/>
      <c r="C1991" s="286"/>
      <c r="D1991" s="233" t="s">
        <v>357</v>
      </c>
      <c r="E1991" s="287" t="s">
        <v>1</v>
      </c>
      <c r="F1991" s="288" t="s">
        <v>366</v>
      </c>
      <c r="G1991" s="286"/>
      <c r="H1991" s="289">
        <v>15</v>
      </c>
      <c r="I1991" s="290"/>
      <c r="J1991" s="286"/>
      <c r="K1991" s="286"/>
      <c r="L1991" s="291"/>
      <c r="M1991" s="292"/>
      <c r="N1991" s="293"/>
      <c r="O1991" s="293"/>
      <c r="P1991" s="293"/>
      <c r="Q1991" s="293"/>
      <c r="R1991" s="293"/>
      <c r="S1991" s="293"/>
      <c r="T1991" s="294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T1991" s="295" t="s">
        <v>357</v>
      </c>
      <c r="AU1991" s="295" t="s">
        <v>90</v>
      </c>
      <c r="AV1991" s="16" t="s">
        <v>202</v>
      </c>
      <c r="AW1991" s="16" t="s">
        <v>36</v>
      </c>
      <c r="AX1991" s="16" t="s">
        <v>88</v>
      </c>
      <c r="AY1991" s="295" t="s">
        <v>203</v>
      </c>
    </row>
    <row r="1992" s="2" customFormat="1" ht="21.75" customHeight="1">
      <c r="A1992" s="39"/>
      <c r="B1992" s="40"/>
      <c r="C1992" s="296" t="s">
        <v>2528</v>
      </c>
      <c r="D1992" s="296" t="s">
        <v>553</v>
      </c>
      <c r="E1992" s="297" t="s">
        <v>2529</v>
      </c>
      <c r="F1992" s="298" t="s">
        <v>2530</v>
      </c>
      <c r="G1992" s="299" t="s">
        <v>415</v>
      </c>
      <c r="H1992" s="300">
        <v>6.875</v>
      </c>
      <c r="I1992" s="301"/>
      <c r="J1992" s="302">
        <f>ROUND(I1992*H1992,2)</f>
        <v>0</v>
      </c>
      <c r="K1992" s="298" t="s">
        <v>352</v>
      </c>
      <c r="L1992" s="303"/>
      <c r="M1992" s="304" t="s">
        <v>1</v>
      </c>
      <c r="N1992" s="305" t="s">
        <v>46</v>
      </c>
      <c r="O1992" s="92"/>
      <c r="P1992" s="229">
        <f>O1992*H1992</f>
        <v>0</v>
      </c>
      <c r="Q1992" s="229">
        <v>0.0015</v>
      </c>
      <c r="R1992" s="229">
        <f>Q1992*H1992</f>
        <v>0.010312500000000001</v>
      </c>
      <c r="S1992" s="229">
        <v>0</v>
      </c>
      <c r="T1992" s="230">
        <f>S1992*H1992</f>
        <v>0</v>
      </c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R1992" s="231" t="s">
        <v>581</v>
      </c>
      <c r="AT1992" s="231" t="s">
        <v>553</v>
      </c>
      <c r="AU1992" s="231" t="s">
        <v>90</v>
      </c>
      <c r="AY1992" s="18" t="s">
        <v>203</v>
      </c>
      <c r="BE1992" s="232">
        <f>IF(N1992="základní",J1992,0)</f>
        <v>0</v>
      </c>
      <c r="BF1992" s="232">
        <f>IF(N1992="snížená",J1992,0)</f>
        <v>0</v>
      </c>
      <c r="BG1992" s="232">
        <f>IF(N1992="zákl. přenesená",J1992,0)</f>
        <v>0</v>
      </c>
      <c r="BH1992" s="232">
        <f>IF(N1992="sníž. přenesená",J1992,0)</f>
        <v>0</v>
      </c>
      <c r="BI1992" s="232">
        <f>IF(N1992="nulová",J1992,0)</f>
        <v>0</v>
      </c>
      <c r="BJ1992" s="18" t="s">
        <v>88</v>
      </c>
      <c r="BK1992" s="232">
        <f>ROUND(I1992*H1992,2)</f>
        <v>0</v>
      </c>
      <c r="BL1992" s="18" t="s">
        <v>279</v>
      </c>
      <c r="BM1992" s="231" t="s">
        <v>2531</v>
      </c>
    </row>
    <row r="1993" s="2" customFormat="1">
      <c r="A1993" s="39"/>
      <c r="B1993" s="40"/>
      <c r="C1993" s="41"/>
      <c r="D1993" s="233" t="s">
        <v>209</v>
      </c>
      <c r="E1993" s="41"/>
      <c r="F1993" s="234" t="s">
        <v>2530</v>
      </c>
      <c r="G1993" s="41"/>
      <c r="H1993" s="41"/>
      <c r="I1993" s="235"/>
      <c r="J1993" s="41"/>
      <c r="K1993" s="41"/>
      <c r="L1993" s="45"/>
      <c r="M1993" s="236"/>
      <c r="N1993" s="237"/>
      <c r="O1993" s="92"/>
      <c r="P1993" s="92"/>
      <c r="Q1993" s="92"/>
      <c r="R1993" s="92"/>
      <c r="S1993" s="92"/>
      <c r="T1993" s="93"/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T1993" s="18" t="s">
        <v>209</v>
      </c>
      <c r="AU1993" s="18" t="s">
        <v>90</v>
      </c>
    </row>
    <row r="1994" s="13" customFormat="1">
      <c r="A1994" s="13"/>
      <c r="B1994" s="253"/>
      <c r="C1994" s="254"/>
      <c r="D1994" s="233" t="s">
        <v>357</v>
      </c>
      <c r="E1994" s="255" t="s">
        <v>1</v>
      </c>
      <c r="F1994" s="256" t="s">
        <v>2527</v>
      </c>
      <c r="G1994" s="254"/>
      <c r="H1994" s="255" t="s">
        <v>1</v>
      </c>
      <c r="I1994" s="257"/>
      <c r="J1994" s="254"/>
      <c r="K1994" s="254"/>
      <c r="L1994" s="258"/>
      <c r="M1994" s="259"/>
      <c r="N1994" s="260"/>
      <c r="O1994" s="260"/>
      <c r="P1994" s="260"/>
      <c r="Q1994" s="260"/>
      <c r="R1994" s="260"/>
      <c r="S1994" s="260"/>
      <c r="T1994" s="26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2" t="s">
        <v>357</v>
      </c>
      <c r="AU1994" s="262" t="s">
        <v>90</v>
      </c>
      <c r="AV1994" s="13" t="s">
        <v>88</v>
      </c>
      <c r="AW1994" s="13" t="s">
        <v>36</v>
      </c>
      <c r="AX1994" s="13" t="s">
        <v>81</v>
      </c>
      <c r="AY1994" s="262" t="s">
        <v>203</v>
      </c>
    </row>
    <row r="1995" s="14" customFormat="1">
      <c r="A1995" s="14"/>
      <c r="B1995" s="263"/>
      <c r="C1995" s="264"/>
      <c r="D1995" s="233" t="s">
        <v>357</v>
      </c>
      <c r="E1995" s="265" t="s">
        <v>1</v>
      </c>
      <c r="F1995" s="266" t="s">
        <v>2532</v>
      </c>
      <c r="G1995" s="264"/>
      <c r="H1995" s="267">
        <v>6.875</v>
      </c>
      <c r="I1995" s="268"/>
      <c r="J1995" s="264"/>
      <c r="K1995" s="264"/>
      <c r="L1995" s="269"/>
      <c r="M1995" s="270"/>
      <c r="N1995" s="271"/>
      <c r="O1995" s="271"/>
      <c r="P1995" s="271"/>
      <c r="Q1995" s="271"/>
      <c r="R1995" s="271"/>
      <c r="S1995" s="271"/>
      <c r="T1995" s="272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73" t="s">
        <v>357</v>
      </c>
      <c r="AU1995" s="273" t="s">
        <v>90</v>
      </c>
      <c r="AV1995" s="14" t="s">
        <v>90</v>
      </c>
      <c r="AW1995" s="14" t="s">
        <v>36</v>
      </c>
      <c r="AX1995" s="14" t="s">
        <v>81</v>
      </c>
      <c r="AY1995" s="273" t="s">
        <v>203</v>
      </c>
    </row>
    <row r="1996" s="16" customFormat="1">
      <c r="A1996" s="16"/>
      <c r="B1996" s="285"/>
      <c r="C1996" s="286"/>
      <c r="D1996" s="233" t="s">
        <v>357</v>
      </c>
      <c r="E1996" s="287" t="s">
        <v>1</v>
      </c>
      <c r="F1996" s="288" t="s">
        <v>366</v>
      </c>
      <c r="G1996" s="286"/>
      <c r="H1996" s="289">
        <v>6.875</v>
      </c>
      <c r="I1996" s="290"/>
      <c r="J1996" s="286"/>
      <c r="K1996" s="286"/>
      <c r="L1996" s="291"/>
      <c r="M1996" s="292"/>
      <c r="N1996" s="293"/>
      <c r="O1996" s="293"/>
      <c r="P1996" s="293"/>
      <c r="Q1996" s="293"/>
      <c r="R1996" s="293"/>
      <c r="S1996" s="293"/>
      <c r="T1996" s="294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T1996" s="295" t="s">
        <v>357</v>
      </c>
      <c r="AU1996" s="295" t="s">
        <v>90</v>
      </c>
      <c r="AV1996" s="16" t="s">
        <v>202</v>
      </c>
      <c r="AW1996" s="16" t="s">
        <v>36</v>
      </c>
      <c r="AX1996" s="16" t="s">
        <v>88</v>
      </c>
      <c r="AY1996" s="295" t="s">
        <v>203</v>
      </c>
    </row>
    <row r="1997" s="2" customFormat="1" ht="21.75" customHeight="1">
      <c r="A1997" s="39"/>
      <c r="B1997" s="40"/>
      <c r="C1997" s="296" t="s">
        <v>2533</v>
      </c>
      <c r="D1997" s="296" t="s">
        <v>553</v>
      </c>
      <c r="E1997" s="297" t="s">
        <v>2534</v>
      </c>
      <c r="F1997" s="298" t="s">
        <v>2535</v>
      </c>
      <c r="G1997" s="299" t="s">
        <v>415</v>
      </c>
      <c r="H1997" s="300">
        <v>9.625</v>
      </c>
      <c r="I1997" s="301"/>
      <c r="J1997" s="302">
        <f>ROUND(I1997*H1997,2)</f>
        <v>0</v>
      </c>
      <c r="K1997" s="298" t="s">
        <v>2536</v>
      </c>
      <c r="L1997" s="303"/>
      <c r="M1997" s="304" t="s">
        <v>1</v>
      </c>
      <c r="N1997" s="305" t="s">
        <v>46</v>
      </c>
      <c r="O1997" s="92"/>
      <c r="P1997" s="229">
        <f>O1997*H1997</f>
        <v>0</v>
      </c>
      <c r="Q1997" s="229">
        <v>0.0018</v>
      </c>
      <c r="R1997" s="229">
        <f>Q1997*H1997</f>
        <v>0.017325</v>
      </c>
      <c r="S1997" s="229">
        <v>0</v>
      </c>
      <c r="T1997" s="230">
        <f>S1997*H1997</f>
        <v>0</v>
      </c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39"/>
      <c r="AE1997" s="39"/>
      <c r="AR1997" s="231" t="s">
        <v>581</v>
      </c>
      <c r="AT1997" s="231" t="s">
        <v>553</v>
      </c>
      <c r="AU1997" s="231" t="s">
        <v>90</v>
      </c>
      <c r="AY1997" s="18" t="s">
        <v>203</v>
      </c>
      <c r="BE1997" s="232">
        <f>IF(N1997="základní",J1997,0)</f>
        <v>0</v>
      </c>
      <c r="BF1997" s="232">
        <f>IF(N1997="snížená",J1997,0)</f>
        <v>0</v>
      </c>
      <c r="BG1997" s="232">
        <f>IF(N1997="zákl. přenesená",J1997,0)</f>
        <v>0</v>
      </c>
      <c r="BH1997" s="232">
        <f>IF(N1997="sníž. přenesená",J1997,0)</f>
        <v>0</v>
      </c>
      <c r="BI1997" s="232">
        <f>IF(N1997="nulová",J1997,0)</f>
        <v>0</v>
      </c>
      <c r="BJ1997" s="18" t="s">
        <v>88</v>
      </c>
      <c r="BK1997" s="232">
        <f>ROUND(I1997*H1997,2)</f>
        <v>0</v>
      </c>
      <c r="BL1997" s="18" t="s">
        <v>279</v>
      </c>
      <c r="BM1997" s="231" t="s">
        <v>2537</v>
      </c>
    </row>
    <row r="1998" s="2" customFormat="1">
      <c r="A1998" s="39"/>
      <c r="B1998" s="40"/>
      <c r="C1998" s="41"/>
      <c r="D1998" s="233" t="s">
        <v>209</v>
      </c>
      <c r="E1998" s="41"/>
      <c r="F1998" s="234" t="s">
        <v>2535</v>
      </c>
      <c r="G1998" s="41"/>
      <c r="H1998" s="41"/>
      <c r="I1998" s="235"/>
      <c r="J1998" s="41"/>
      <c r="K1998" s="41"/>
      <c r="L1998" s="45"/>
      <c r="M1998" s="236"/>
      <c r="N1998" s="237"/>
      <c r="O1998" s="92"/>
      <c r="P1998" s="92"/>
      <c r="Q1998" s="92"/>
      <c r="R1998" s="92"/>
      <c r="S1998" s="92"/>
      <c r="T1998" s="93"/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T1998" s="18" t="s">
        <v>209</v>
      </c>
      <c r="AU1998" s="18" t="s">
        <v>90</v>
      </c>
    </row>
    <row r="1999" s="13" customFormat="1">
      <c r="A1999" s="13"/>
      <c r="B1999" s="253"/>
      <c r="C1999" s="254"/>
      <c r="D1999" s="233" t="s">
        <v>357</v>
      </c>
      <c r="E1999" s="255" t="s">
        <v>1</v>
      </c>
      <c r="F1999" s="256" t="s">
        <v>2525</v>
      </c>
      <c r="G1999" s="254"/>
      <c r="H1999" s="255" t="s">
        <v>1</v>
      </c>
      <c r="I1999" s="257"/>
      <c r="J1999" s="254"/>
      <c r="K1999" s="254"/>
      <c r="L1999" s="258"/>
      <c r="M1999" s="259"/>
      <c r="N1999" s="260"/>
      <c r="O1999" s="260"/>
      <c r="P1999" s="260"/>
      <c r="Q1999" s="260"/>
      <c r="R1999" s="260"/>
      <c r="S1999" s="260"/>
      <c r="T1999" s="26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2" t="s">
        <v>357</v>
      </c>
      <c r="AU1999" s="262" t="s">
        <v>90</v>
      </c>
      <c r="AV1999" s="13" t="s">
        <v>88</v>
      </c>
      <c r="AW1999" s="13" t="s">
        <v>36</v>
      </c>
      <c r="AX1999" s="13" t="s">
        <v>81</v>
      </c>
      <c r="AY1999" s="262" t="s">
        <v>203</v>
      </c>
    </row>
    <row r="2000" s="14" customFormat="1">
      <c r="A2000" s="14"/>
      <c r="B2000" s="263"/>
      <c r="C2000" s="264"/>
      <c r="D2000" s="233" t="s">
        <v>357</v>
      </c>
      <c r="E2000" s="265" t="s">
        <v>1</v>
      </c>
      <c r="F2000" s="266" t="s">
        <v>2538</v>
      </c>
      <c r="G2000" s="264"/>
      <c r="H2000" s="267">
        <v>5.5</v>
      </c>
      <c r="I2000" s="268"/>
      <c r="J2000" s="264"/>
      <c r="K2000" s="264"/>
      <c r="L2000" s="269"/>
      <c r="M2000" s="270"/>
      <c r="N2000" s="271"/>
      <c r="O2000" s="271"/>
      <c r="P2000" s="271"/>
      <c r="Q2000" s="271"/>
      <c r="R2000" s="271"/>
      <c r="S2000" s="271"/>
      <c r="T2000" s="272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73" t="s">
        <v>357</v>
      </c>
      <c r="AU2000" s="273" t="s">
        <v>90</v>
      </c>
      <c r="AV2000" s="14" t="s">
        <v>90</v>
      </c>
      <c r="AW2000" s="14" t="s">
        <v>36</v>
      </c>
      <c r="AX2000" s="14" t="s">
        <v>81</v>
      </c>
      <c r="AY2000" s="273" t="s">
        <v>203</v>
      </c>
    </row>
    <row r="2001" s="14" customFormat="1">
      <c r="A2001" s="14"/>
      <c r="B2001" s="263"/>
      <c r="C2001" s="264"/>
      <c r="D2001" s="233" t="s">
        <v>357</v>
      </c>
      <c r="E2001" s="265" t="s">
        <v>1</v>
      </c>
      <c r="F2001" s="266" t="s">
        <v>2539</v>
      </c>
      <c r="G2001" s="264"/>
      <c r="H2001" s="267">
        <v>4.125</v>
      </c>
      <c r="I2001" s="268"/>
      <c r="J2001" s="264"/>
      <c r="K2001" s="264"/>
      <c r="L2001" s="269"/>
      <c r="M2001" s="270"/>
      <c r="N2001" s="271"/>
      <c r="O2001" s="271"/>
      <c r="P2001" s="271"/>
      <c r="Q2001" s="271"/>
      <c r="R2001" s="271"/>
      <c r="S2001" s="271"/>
      <c r="T2001" s="272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73" t="s">
        <v>357</v>
      </c>
      <c r="AU2001" s="273" t="s">
        <v>90</v>
      </c>
      <c r="AV2001" s="14" t="s">
        <v>90</v>
      </c>
      <c r="AW2001" s="14" t="s">
        <v>36</v>
      </c>
      <c r="AX2001" s="14" t="s">
        <v>81</v>
      </c>
      <c r="AY2001" s="273" t="s">
        <v>203</v>
      </c>
    </row>
    <row r="2002" s="16" customFormat="1">
      <c r="A2002" s="16"/>
      <c r="B2002" s="285"/>
      <c r="C2002" s="286"/>
      <c r="D2002" s="233" t="s">
        <v>357</v>
      </c>
      <c r="E2002" s="287" t="s">
        <v>1</v>
      </c>
      <c r="F2002" s="288" t="s">
        <v>366</v>
      </c>
      <c r="G2002" s="286"/>
      <c r="H2002" s="289">
        <v>9.625</v>
      </c>
      <c r="I2002" s="290"/>
      <c r="J2002" s="286"/>
      <c r="K2002" s="286"/>
      <c r="L2002" s="291"/>
      <c r="M2002" s="292"/>
      <c r="N2002" s="293"/>
      <c r="O2002" s="293"/>
      <c r="P2002" s="293"/>
      <c r="Q2002" s="293"/>
      <c r="R2002" s="293"/>
      <c r="S2002" s="293"/>
      <c r="T2002" s="294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T2002" s="295" t="s">
        <v>357</v>
      </c>
      <c r="AU2002" s="295" t="s">
        <v>90</v>
      </c>
      <c r="AV2002" s="16" t="s">
        <v>202</v>
      </c>
      <c r="AW2002" s="16" t="s">
        <v>36</v>
      </c>
      <c r="AX2002" s="16" t="s">
        <v>88</v>
      </c>
      <c r="AY2002" s="295" t="s">
        <v>203</v>
      </c>
    </row>
    <row r="2003" s="2" customFormat="1" ht="16.5" customHeight="1">
      <c r="A2003" s="39"/>
      <c r="B2003" s="40"/>
      <c r="C2003" s="296" t="s">
        <v>2540</v>
      </c>
      <c r="D2003" s="296" t="s">
        <v>553</v>
      </c>
      <c r="E2003" s="297" t="s">
        <v>2541</v>
      </c>
      <c r="F2003" s="298" t="s">
        <v>2542</v>
      </c>
      <c r="G2003" s="299" t="s">
        <v>2543</v>
      </c>
      <c r="H2003" s="300">
        <v>13</v>
      </c>
      <c r="I2003" s="301"/>
      <c r="J2003" s="302">
        <f>ROUND(I2003*H2003,2)</f>
        <v>0</v>
      </c>
      <c r="K2003" s="298" t="s">
        <v>352</v>
      </c>
      <c r="L2003" s="303"/>
      <c r="M2003" s="304" t="s">
        <v>1</v>
      </c>
      <c r="N2003" s="305" t="s">
        <v>46</v>
      </c>
      <c r="O2003" s="92"/>
      <c r="P2003" s="229">
        <f>O2003*H2003</f>
        <v>0</v>
      </c>
      <c r="Q2003" s="229">
        <v>0.00020000000000000001</v>
      </c>
      <c r="R2003" s="229">
        <f>Q2003*H2003</f>
        <v>0.0026000000000000003</v>
      </c>
      <c r="S2003" s="229">
        <v>0</v>
      </c>
      <c r="T2003" s="230">
        <f>S2003*H2003</f>
        <v>0</v>
      </c>
      <c r="U2003" s="39"/>
      <c r="V2003" s="39"/>
      <c r="W2003" s="39"/>
      <c r="X2003" s="39"/>
      <c r="Y2003" s="39"/>
      <c r="Z2003" s="39"/>
      <c r="AA2003" s="39"/>
      <c r="AB2003" s="39"/>
      <c r="AC2003" s="39"/>
      <c r="AD2003" s="39"/>
      <c r="AE2003" s="39"/>
      <c r="AR2003" s="231" t="s">
        <v>581</v>
      </c>
      <c r="AT2003" s="231" t="s">
        <v>553</v>
      </c>
      <c r="AU2003" s="231" t="s">
        <v>90</v>
      </c>
      <c r="AY2003" s="18" t="s">
        <v>203</v>
      </c>
      <c r="BE2003" s="232">
        <f>IF(N2003="základní",J2003,0)</f>
        <v>0</v>
      </c>
      <c r="BF2003" s="232">
        <f>IF(N2003="snížená",J2003,0)</f>
        <v>0</v>
      </c>
      <c r="BG2003" s="232">
        <f>IF(N2003="zákl. přenesená",J2003,0)</f>
        <v>0</v>
      </c>
      <c r="BH2003" s="232">
        <f>IF(N2003="sníž. přenesená",J2003,0)</f>
        <v>0</v>
      </c>
      <c r="BI2003" s="232">
        <f>IF(N2003="nulová",J2003,0)</f>
        <v>0</v>
      </c>
      <c r="BJ2003" s="18" t="s">
        <v>88</v>
      </c>
      <c r="BK2003" s="232">
        <f>ROUND(I2003*H2003,2)</f>
        <v>0</v>
      </c>
      <c r="BL2003" s="18" t="s">
        <v>279</v>
      </c>
      <c r="BM2003" s="231" t="s">
        <v>2544</v>
      </c>
    </row>
    <row r="2004" s="2" customFormat="1">
      <c r="A2004" s="39"/>
      <c r="B2004" s="40"/>
      <c r="C2004" s="41"/>
      <c r="D2004" s="233" t="s">
        <v>209</v>
      </c>
      <c r="E2004" s="41"/>
      <c r="F2004" s="234" t="s">
        <v>2542</v>
      </c>
      <c r="G2004" s="41"/>
      <c r="H2004" s="41"/>
      <c r="I2004" s="235"/>
      <c r="J2004" s="41"/>
      <c r="K2004" s="41"/>
      <c r="L2004" s="45"/>
      <c r="M2004" s="236"/>
      <c r="N2004" s="237"/>
      <c r="O2004" s="92"/>
      <c r="P2004" s="92"/>
      <c r="Q2004" s="92"/>
      <c r="R2004" s="92"/>
      <c r="S2004" s="92"/>
      <c r="T2004" s="93"/>
      <c r="U2004" s="39"/>
      <c r="V2004" s="39"/>
      <c r="W2004" s="39"/>
      <c r="X2004" s="39"/>
      <c r="Y2004" s="39"/>
      <c r="Z2004" s="39"/>
      <c r="AA2004" s="39"/>
      <c r="AB2004" s="39"/>
      <c r="AC2004" s="39"/>
      <c r="AD2004" s="39"/>
      <c r="AE2004" s="39"/>
      <c r="AT2004" s="18" t="s">
        <v>209</v>
      </c>
      <c r="AU2004" s="18" t="s">
        <v>90</v>
      </c>
    </row>
    <row r="2005" s="2" customFormat="1" ht="24.15" customHeight="1">
      <c r="A2005" s="39"/>
      <c r="B2005" s="40"/>
      <c r="C2005" s="220" t="s">
        <v>2545</v>
      </c>
      <c r="D2005" s="220" t="s">
        <v>204</v>
      </c>
      <c r="E2005" s="221" t="s">
        <v>2546</v>
      </c>
      <c r="F2005" s="222" t="s">
        <v>2547</v>
      </c>
      <c r="G2005" s="223" t="s">
        <v>647</v>
      </c>
      <c r="H2005" s="224">
        <v>2</v>
      </c>
      <c r="I2005" s="225"/>
      <c r="J2005" s="226">
        <f>ROUND(I2005*H2005,2)</f>
        <v>0</v>
      </c>
      <c r="K2005" s="222" t="s">
        <v>352</v>
      </c>
      <c r="L2005" s="45"/>
      <c r="M2005" s="227" t="s">
        <v>1</v>
      </c>
      <c r="N2005" s="228" t="s">
        <v>46</v>
      </c>
      <c r="O2005" s="92"/>
      <c r="P2005" s="229">
        <f>O2005*H2005</f>
        <v>0</v>
      </c>
      <c r="Q2005" s="229">
        <v>0</v>
      </c>
      <c r="R2005" s="229">
        <f>Q2005*H2005</f>
        <v>0</v>
      </c>
      <c r="S2005" s="229">
        <v>0</v>
      </c>
      <c r="T2005" s="230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31" t="s">
        <v>279</v>
      </c>
      <c r="AT2005" s="231" t="s">
        <v>204</v>
      </c>
      <c r="AU2005" s="231" t="s">
        <v>90</v>
      </c>
      <c r="AY2005" s="18" t="s">
        <v>203</v>
      </c>
      <c r="BE2005" s="232">
        <f>IF(N2005="základní",J2005,0)</f>
        <v>0</v>
      </c>
      <c r="BF2005" s="232">
        <f>IF(N2005="snížená",J2005,0)</f>
        <v>0</v>
      </c>
      <c r="BG2005" s="232">
        <f>IF(N2005="zákl. přenesená",J2005,0)</f>
        <v>0</v>
      </c>
      <c r="BH2005" s="232">
        <f>IF(N2005="sníž. přenesená",J2005,0)</f>
        <v>0</v>
      </c>
      <c r="BI2005" s="232">
        <f>IF(N2005="nulová",J2005,0)</f>
        <v>0</v>
      </c>
      <c r="BJ2005" s="18" t="s">
        <v>88</v>
      </c>
      <c r="BK2005" s="232">
        <f>ROUND(I2005*H2005,2)</f>
        <v>0</v>
      </c>
      <c r="BL2005" s="18" t="s">
        <v>279</v>
      </c>
      <c r="BM2005" s="231" t="s">
        <v>2548</v>
      </c>
    </row>
    <row r="2006" s="2" customFormat="1">
      <c r="A2006" s="39"/>
      <c r="B2006" s="40"/>
      <c r="C2006" s="41"/>
      <c r="D2006" s="233" t="s">
        <v>209</v>
      </c>
      <c r="E2006" s="41"/>
      <c r="F2006" s="234" t="s">
        <v>2549</v>
      </c>
      <c r="G2006" s="41"/>
      <c r="H2006" s="41"/>
      <c r="I2006" s="235"/>
      <c r="J2006" s="41"/>
      <c r="K2006" s="41"/>
      <c r="L2006" s="45"/>
      <c r="M2006" s="236"/>
      <c r="N2006" s="237"/>
      <c r="O2006" s="92"/>
      <c r="P2006" s="92"/>
      <c r="Q2006" s="92"/>
      <c r="R2006" s="92"/>
      <c r="S2006" s="92"/>
      <c r="T2006" s="93"/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T2006" s="18" t="s">
        <v>209</v>
      </c>
      <c r="AU2006" s="18" t="s">
        <v>90</v>
      </c>
    </row>
    <row r="2007" s="2" customFormat="1">
      <c r="A2007" s="39"/>
      <c r="B2007" s="40"/>
      <c r="C2007" s="41"/>
      <c r="D2007" s="251" t="s">
        <v>355</v>
      </c>
      <c r="E2007" s="41"/>
      <c r="F2007" s="252" t="s">
        <v>2550</v>
      </c>
      <c r="G2007" s="41"/>
      <c r="H2007" s="41"/>
      <c r="I2007" s="235"/>
      <c r="J2007" s="41"/>
      <c r="K2007" s="41"/>
      <c r="L2007" s="45"/>
      <c r="M2007" s="236"/>
      <c r="N2007" s="237"/>
      <c r="O2007" s="92"/>
      <c r="P2007" s="92"/>
      <c r="Q2007" s="92"/>
      <c r="R2007" s="92"/>
      <c r="S2007" s="92"/>
      <c r="T2007" s="93"/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T2007" s="18" t="s">
        <v>355</v>
      </c>
      <c r="AU2007" s="18" t="s">
        <v>90</v>
      </c>
    </row>
    <row r="2008" s="2" customFormat="1" ht="16.5" customHeight="1">
      <c r="A2008" s="39"/>
      <c r="B2008" s="40"/>
      <c r="C2008" s="296" t="s">
        <v>2551</v>
      </c>
      <c r="D2008" s="296" t="s">
        <v>553</v>
      </c>
      <c r="E2008" s="297" t="s">
        <v>2552</v>
      </c>
      <c r="F2008" s="298" t="s">
        <v>2553</v>
      </c>
      <c r="G2008" s="299" t="s">
        <v>647</v>
      </c>
      <c r="H2008" s="300">
        <v>1</v>
      </c>
      <c r="I2008" s="301"/>
      <c r="J2008" s="302">
        <f>ROUND(I2008*H2008,2)</f>
        <v>0</v>
      </c>
      <c r="K2008" s="298" t="s">
        <v>1</v>
      </c>
      <c r="L2008" s="303"/>
      <c r="M2008" s="304" t="s">
        <v>1</v>
      </c>
      <c r="N2008" s="305" t="s">
        <v>46</v>
      </c>
      <c r="O2008" s="92"/>
      <c r="P2008" s="229">
        <f>O2008*H2008</f>
        <v>0</v>
      </c>
      <c r="Q2008" s="229">
        <v>0</v>
      </c>
      <c r="R2008" s="229">
        <f>Q2008*H2008</f>
        <v>0</v>
      </c>
      <c r="S2008" s="229">
        <v>0</v>
      </c>
      <c r="T2008" s="230">
        <f>S2008*H2008</f>
        <v>0</v>
      </c>
      <c r="U2008" s="39"/>
      <c r="V2008" s="39"/>
      <c r="W2008" s="39"/>
      <c r="X2008" s="39"/>
      <c r="Y2008" s="39"/>
      <c r="Z2008" s="39"/>
      <c r="AA2008" s="39"/>
      <c r="AB2008" s="39"/>
      <c r="AC2008" s="39"/>
      <c r="AD2008" s="39"/>
      <c r="AE2008" s="39"/>
      <c r="AR2008" s="231" t="s">
        <v>581</v>
      </c>
      <c r="AT2008" s="231" t="s">
        <v>553</v>
      </c>
      <c r="AU2008" s="231" t="s">
        <v>90</v>
      </c>
      <c r="AY2008" s="18" t="s">
        <v>203</v>
      </c>
      <c r="BE2008" s="232">
        <f>IF(N2008="základní",J2008,0)</f>
        <v>0</v>
      </c>
      <c r="BF2008" s="232">
        <f>IF(N2008="snížená",J2008,0)</f>
        <v>0</v>
      </c>
      <c r="BG2008" s="232">
        <f>IF(N2008="zákl. přenesená",J2008,0)</f>
        <v>0</v>
      </c>
      <c r="BH2008" s="232">
        <f>IF(N2008="sníž. přenesená",J2008,0)</f>
        <v>0</v>
      </c>
      <c r="BI2008" s="232">
        <f>IF(N2008="nulová",J2008,0)</f>
        <v>0</v>
      </c>
      <c r="BJ2008" s="18" t="s">
        <v>88</v>
      </c>
      <c r="BK2008" s="232">
        <f>ROUND(I2008*H2008,2)</f>
        <v>0</v>
      </c>
      <c r="BL2008" s="18" t="s">
        <v>279</v>
      </c>
      <c r="BM2008" s="231" t="s">
        <v>2554</v>
      </c>
    </row>
    <row r="2009" s="2" customFormat="1" ht="16.5" customHeight="1">
      <c r="A2009" s="39"/>
      <c r="B2009" s="40"/>
      <c r="C2009" s="296" t="s">
        <v>2555</v>
      </c>
      <c r="D2009" s="296" t="s">
        <v>553</v>
      </c>
      <c r="E2009" s="297" t="s">
        <v>2556</v>
      </c>
      <c r="F2009" s="298" t="s">
        <v>2557</v>
      </c>
      <c r="G2009" s="299" t="s">
        <v>647</v>
      </c>
      <c r="H2009" s="300">
        <v>1</v>
      </c>
      <c r="I2009" s="301"/>
      <c r="J2009" s="302">
        <f>ROUND(I2009*H2009,2)</f>
        <v>0</v>
      </c>
      <c r="K2009" s="298" t="s">
        <v>1</v>
      </c>
      <c r="L2009" s="303"/>
      <c r="M2009" s="304" t="s">
        <v>1</v>
      </c>
      <c r="N2009" s="305" t="s">
        <v>46</v>
      </c>
      <c r="O2009" s="92"/>
      <c r="P2009" s="229">
        <f>O2009*H2009</f>
        <v>0</v>
      </c>
      <c r="Q2009" s="229">
        <v>0</v>
      </c>
      <c r="R2009" s="229">
        <f>Q2009*H2009</f>
        <v>0</v>
      </c>
      <c r="S2009" s="229">
        <v>0</v>
      </c>
      <c r="T2009" s="230">
        <f>S2009*H2009</f>
        <v>0</v>
      </c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R2009" s="231" t="s">
        <v>581</v>
      </c>
      <c r="AT2009" s="231" t="s">
        <v>553</v>
      </c>
      <c r="AU2009" s="231" t="s">
        <v>90</v>
      </c>
      <c r="AY2009" s="18" t="s">
        <v>203</v>
      </c>
      <c r="BE2009" s="232">
        <f>IF(N2009="základní",J2009,0)</f>
        <v>0</v>
      </c>
      <c r="BF2009" s="232">
        <f>IF(N2009="snížená",J2009,0)</f>
        <v>0</v>
      </c>
      <c r="BG2009" s="232">
        <f>IF(N2009="zákl. přenesená",J2009,0)</f>
        <v>0</v>
      </c>
      <c r="BH2009" s="232">
        <f>IF(N2009="sníž. přenesená",J2009,0)</f>
        <v>0</v>
      </c>
      <c r="BI2009" s="232">
        <f>IF(N2009="nulová",J2009,0)</f>
        <v>0</v>
      </c>
      <c r="BJ2009" s="18" t="s">
        <v>88</v>
      </c>
      <c r="BK2009" s="232">
        <f>ROUND(I2009*H2009,2)</f>
        <v>0</v>
      </c>
      <c r="BL2009" s="18" t="s">
        <v>279</v>
      </c>
      <c r="BM2009" s="231" t="s">
        <v>2558</v>
      </c>
    </row>
    <row r="2010" s="2" customFormat="1" ht="24.15" customHeight="1">
      <c r="A2010" s="39"/>
      <c r="B2010" s="40"/>
      <c r="C2010" s="220" t="s">
        <v>2559</v>
      </c>
      <c r="D2010" s="220" t="s">
        <v>204</v>
      </c>
      <c r="E2010" s="221" t="s">
        <v>2560</v>
      </c>
      <c r="F2010" s="222" t="s">
        <v>2561</v>
      </c>
      <c r="G2010" s="223" t="s">
        <v>647</v>
      </c>
      <c r="H2010" s="224">
        <v>1</v>
      </c>
      <c r="I2010" s="225"/>
      <c r="J2010" s="226">
        <f>ROUND(I2010*H2010,2)</f>
        <v>0</v>
      </c>
      <c r="K2010" s="222" t="s">
        <v>352</v>
      </c>
      <c r="L2010" s="45"/>
      <c r="M2010" s="227" t="s">
        <v>1</v>
      </c>
      <c r="N2010" s="228" t="s">
        <v>46</v>
      </c>
      <c r="O2010" s="92"/>
      <c r="P2010" s="229">
        <f>O2010*H2010</f>
        <v>0</v>
      </c>
      <c r="Q2010" s="229">
        <v>0</v>
      </c>
      <c r="R2010" s="229">
        <f>Q2010*H2010</f>
        <v>0</v>
      </c>
      <c r="S2010" s="229">
        <v>0</v>
      </c>
      <c r="T2010" s="230">
        <f>S2010*H2010</f>
        <v>0</v>
      </c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39"/>
      <c r="AE2010" s="39"/>
      <c r="AR2010" s="231" t="s">
        <v>279</v>
      </c>
      <c r="AT2010" s="231" t="s">
        <v>204</v>
      </c>
      <c r="AU2010" s="231" t="s">
        <v>90</v>
      </c>
      <c r="AY2010" s="18" t="s">
        <v>203</v>
      </c>
      <c r="BE2010" s="232">
        <f>IF(N2010="základní",J2010,0)</f>
        <v>0</v>
      </c>
      <c r="BF2010" s="232">
        <f>IF(N2010="snížená",J2010,0)</f>
        <v>0</v>
      </c>
      <c r="BG2010" s="232">
        <f>IF(N2010="zákl. přenesená",J2010,0)</f>
        <v>0</v>
      </c>
      <c r="BH2010" s="232">
        <f>IF(N2010="sníž. přenesená",J2010,0)</f>
        <v>0</v>
      </c>
      <c r="BI2010" s="232">
        <f>IF(N2010="nulová",J2010,0)</f>
        <v>0</v>
      </c>
      <c r="BJ2010" s="18" t="s">
        <v>88</v>
      </c>
      <c r="BK2010" s="232">
        <f>ROUND(I2010*H2010,2)</f>
        <v>0</v>
      </c>
      <c r="BL2010" s="18" t="s">
        <v>279</v>
      </c>
      <c r="BM2010" s="231" t="s">
        <v>2562</v>
      </c>
    </row>
    <row r="2011" s="2" customFormat="1">
      <c r="A2011" s="39"/>
      <c r="B2011" s="40"/>
      <c r="C2011" s="41"/>
      <c r="D2011" s="233" t="s">
        <v>209</v>
      </c>
      <c r="E2011" s="41"/>
      <c r="F2011" s="234" t="s">
        <v>2563</v>
      </c>
      <c r="G2011" s="41"/>
      <c r="H2011" s="41"/>
      <c r="I2011" s="235"/>
      <c r="J2011" s="41"/>
      <c r="K2011" s="41"/>
      <c r="L2011" s="45"/>
      <c r="M2011" s="236"/>
      <c r="N2011" s="237"/>
      <c r="O2011" s="92"/>
      <c r="P2011" s="92"/>
      <c r="Q2011" s="92"/>
      <c r="R2011" s="92"/>
      <c r="S2011" s="92"/>
      <c r="T2011" s="93"/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T2011" s="18" t="s">
        <v>209</v>
      </c>
      <c r="AU2011" s="18" t="s">
        <v>90</v>
      </c>
    </row>
    <row r="2012" s="2" customFormat="1">
      <c r="A2012" s="39"/>
      <c r="B2012" s="40"/>
      <c r="C2012" s="41"/>
      <c r="D2012" s="251" t="s">
        <v>355</v>
      </c>
      <c r="E2012" s="41"/>
      <c r="F2012" s="252" t="s">
        <v>2564</v>
      </c>
      <c r="G2012" s="41"/>
      <c r="H2012" s="41"/>
      <c r="I2012" s="235"/>
      <c r="J2012" s="41"/>
      <c r="K2012" s="41"/>
      <c r="L2012" s="45"/>
      <c r="M2012" s="236"/>
      <c r="N2012" s="237"/>
      <c r="O2012" s="92"/>
      <c r="P2012" s="92"/>
      <c r="Q2012" s="92"/>
      <c r="R2012" s="92"/>
      <c r="S2012" s="92"/>
      <c r="T2012" s="93"/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T2012" s="18" t="s">
        <v>355</v>
      </c>
      <c r="AU2012" s="18" t="s">
        <v>90</v>
      </c>
    </row>
    <row r="2013" s="2" customFormat="1" ht="16.5" customHeight="1">
      <c r="A2013" s="39"/>
      <c r="B2013" s="40"/>
      <c r="C2013" s="296" t="s">
        <v>2565</v>
      </c>
      <c r="D2013" s="296" t="s">
        <v>553</v>
      </c>
      <c r="E2013" s="297" t="s">
        <v>2566</v>
      </c>
      <c r="F2013" s="298" t="s">
        <v>2567</v>
      </c>
      <c r="G2013" s="299" t="s">
        <v>647</v>
      </c>
      <c r="H2013" s="300">
        <v>1</v>
      </c>
      <c r="I2013" s="301"/>
      <c r="J2013" s="302">
        <f>ROUND(I2013*H2013,2)</f>
        <v>0</v>
      </c>
      <c r="K2013" s="298" t="s">
        <v>1</v>
      </c>
      <c r="L2013" s="303"/>
      <c r="M2013" s="304" t="s">
        <v>1</v>
      </c>
      <c r="N2013" s="305" t="s">
        <v>46</v>
      </c>
      <c r="O2013" s="92"/>
      <c r="P2013" s="229">
        <f>O2013*H2013</f>
        <v>0</v>
      </c>
      <c r="Q2013" s="229">
        <v>0</v>
      </c>
      <c r="R2013" s="229">
        <f>Q2013*H2013</f>
        <v>0</v>
      </c>
      <c r="S2013" s="229">
        <v>0</v>
      </c>
      <c r="T2013" s="230">
        <f>S2013*H2013</f>
        <v>0</v>
      </c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R2013" s="231" t="s">
        <v>581</v>
      </c>
      <c r="AT2013" s="231" t="s">
        <v>553</v>
      </c>
      <c r="AU2013" s="231" t="s">
        <v>90</v>
      </c>
      <c r="AY2013" s="18" t="s">
        <v>203</v>
      </c>
      <c r="BE2013" s="232">
        <f>IF(N2013="základní",J2013,0)</f>
        <v>0</v>
      </c>
      <c r="BF2013" s="232">
        <f>IF(N2013="snížená",J2013,0)</f>
        <v>0</v>
      </c>
      <c r="BG2013" s="232">
        <f>IF(N2013="zákl. přenesená",J2013,0)</f>
        <v>0</v>
      </c>
      <c r="BH2013" s="232">
        <f>IF(N2013="sníž. přenesená",J2013,0)</f>
        <v>0</v>
      </c>
      <c r="BI2013" s="232">
        <f>IF(N2013="nulová",J2013,0)</f>
        <v>0</v>
      </c>
      <c r="BJ2013" s="18" t="s">
        <v>88</v>
      </c>
      <c r="BK2013" s="232">
        <f>ROUND(I2013*H2013,2)</f>
        <v>0</v>
      </c>
      <c r="BL2013" s="18" t="s">
        <v>279</v>
      </c>
      <c r="BM2013" s="231" t="s">
        <v>2568</v>
      </c>
    </row>
    <row r="2014" s="2" customFormat="1" ht="24.15" customHeight="1">
      <c r="A2014" s="39"/>
      <c r="B2014" s="40"/>
      <c r="C2014" s="220" t="s">
        <v>2569</v>
      </c>
      <c r="D2014" s="220" t="s">
        <v>204</v>
      </c>
      <c r="E2014" s="221" t="s">
        <v>2570</v>
      </c>
      <c r="F2014" s="222" t="s">
        <v>2571</v>
      </c>
      <c r="G2014" s="223" t="s">
        <v>647</v>
      </c>
      <c r="H2014" s="224">
        <v>1</v>
      </c>
      <c r="I2014" s="225"/>
      <c r="J2014" s="226">
        <f>ROUND(I2014*H2014,2)</f>
        <v>0</v>
      </c>
      <c r="K2014" s="222" t="s">
        <v>352</v>
      </c>
      <c r="L2014" s="45"/>
      <c r="M2014" s="227" t="s">
        <v>1</v>
      </c>
      <c r="N2014" s="228" t="s">
        <v>46</v>
      </c>
      <c r="O2014" s="92"/>
      <c r="P2014" s="229">
        <f>O2014*H2014</f>
        <v>0</v>
      </c>
      <c r="Q2014" s="229">
        <v>0</v>
      </c>
      <c r="R2014" s="229">
        <f>Q2014*H2014</f>
        <v>0</v>
      </c>
      <c r="S2014" s="229">
        <v>0</v>
      </c>
      <c r="T2014" s="230">
        <f>S2014*H2014</f>
        <v>0</v>
      </c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R2014" s="231" t="s">
        <v>279</v>
      </c>
      <c r="AT2014" s="231" t="s">
        <v>204</v>
      </c>
      <c r="AU2014" s="231" t="s">
        <v>90</v>
      </c>
      <c r="AY2014" s="18" t="s">
        <v>203</v>
      </c>
      <c r="BE2014" s="232">
        <f>IF(N2014="základní",J2014,0)</f>
        <v>0</v>
      </c>
      <c r="BF2014" s="232">
        <f>IF(N2014="snížená",J2014,0)</f>
        <v>0</v>
      </c>
      <c r="BG2014" s="232">
        <f>IF(N2014="zákl. přenesená",J2014,0)</f>
        <v>0</v>
      </c>
      <c r="BH2014" s="232">
        <f>IF(N2014="sníž. přenesená",J2014,0)</f>
        <v>0</v>
      </c>
      <c r="BI2014" s="232">
        <f>IF(N2014="nulová",J2014,0)</f>
        <v>0</v>
      </c>
      <c r="BJ2014" s="18" t="s">
        <v>88</v>
      </c>
      <c r="BK2014" s="232">
        <f>ROUND(I2014*H2014,2)</f>
        <v>0</v>
      </c>
      <c r="BL2014" s="18" t="s">
        <v>279</v>
      </c>
      <c r="BM2014" s="231" t="s">
        <v>2572</v>
      </c>
    </row>
    <row r="2015" s="2" customFormat="1">
      <c r="A2015" s="39"/>
      <c r="B2015" s="40"/>
      <c r="C2015" s="41"/>
      <c r="D2015" s="233" t="s">
        <v>209</v>
      </c>
      <c r="E2015" s="41"/>
      <c r="F2015" s="234" t="s">
        <v>2573</v>
      </c>
      <c r="G2015" s="41"/>
      <c r="H2015" s="41"/>
      <c r="I2015" s="235"/>
      <c r="J2015" s="41"/>
      <c r="K2015" s="41"/>
      <c r="L2015" s="45"/>
      <c r="M2015" s="236"/>
      <c r="N2015" s="237"/>
      <c r="O2015" s="92"/>
      <c r="P2015" s="92"/>
      <c r="Q2015" s="92"/>
      <c r="R2015" s="92"/>
      <c r="S2015" s="92"/>
      <c r="T2015" s="93"/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T2015" s="18" t="s">
        <v>209</v>
      </c>
      <c r="AU2015" s="18" t="s">
        <v>90</v>
      </c>
    </row>
    <row r="2016" s="2" customFormat="1">
      <c r="A2016" s="39"/>
      <c r="B2016" s="40"/>
      <c r="C2016" s="41"/>
      <c r="D2016" s="251" t="s">
        <v>355</v>
      </c>
      <c r="E2016" s="41"/>
      <c r="F2016" s="252" t="s">
        <v>2574</v>
      </c>
      <c r="G2016" s="41"/>
      <c r="H2016" s="41"/>
      <c r="I2016" s="235"/>
      <c r="J2016" s="41"/>
      <c r="K2016" s="41"/>
      <c r="L2016" s="45"/>
      <c r="M2016" s="236"/>
      <c r="N2016" s="237"/>
      <c r="O2016" s="92"/>
      <c r="P2016" s="92"/>
      <c r="Q2016" s="92"/>
      <c r="R2016" s="92"/>
      <c r="S2016" s="92"/>
      <c r="T2016" s="93"/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39"/>
      <c r="AE2016" s="39"/>
      <c r="AT2016" s="18" t="s">
        <v>355</v>
      </c>
      <c r="AU2016" s="18" t="s">
        <v>90</v>
      </c>
    </row>
    <row r="2017" s="2" customFormat="1" ht="16.5" customHeight="1">
      <c r="A2017" s="39"/>
      <c r="B2017" s="40"/>
      <c r="C2017" s="296" t="s">
        <v>2575</v>
      </c>
      <c r="D2017" s="296" t="s">
        <v>553</v>
      </c>
      <c r="E2017" s="297" t="s">
        <v>2576</v>
      </c>
      <c r="F2017" s="298" t="s">
        <v>2577</v>
      </c>
      <c r="G2017" s="299" t="s">
        <v>647</v>
      </c>
      <c r="H2017" s="300">
        <v>1</v>
      </c>
      <c r="I2017" s="301"/>
      <c r="J2017" s="302">
        <f>ROUND(I2017*H2017,2)</f>
        <v>0</v>
      </c>
      <c r="K2017" s="298" t="s">
        <v>1</v>
      </c>
      <c r="L2017" s="303"/>
      <c r="M2017" s="304" t="s">
        <v>1</v>
      </c>
      <c r="N2017" s="305" t="s">
        <v>46</v>
      </c>
      <c r="O2017" s="92"/>
      <c r="P2017" s="229">
        <f>O2017*H2017</f>
        <v>0</v>
      </c>
      <c r="Q2017" s="229">
        <v>0</v>
      </c>
      <c r="R2017" s="229">
        <f>Q2017*H2017</f>
        <v>0</v>
      </c>
      <c r="S2017" s="229">
        <v>0</v>
      </c>
      <c r="T2017" s="230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31" t="s">
        <v>581</v>
      </c>
      <c r="AT2017" s="231" t="s">
        <v>553</v>
      </c>
      <c r="AU2017" s="231" t="s">
        <v>90</v>
      </c>
      <c r="AY2017" s="18" t="s">
        <v>203</v>
      </c>
      <c r="BE2017" s="232">
        <f>IF(N2017="základní",J2017,0)</f>
        <v>0</v>
      </c>
      <c r="BF2017" s="232">
        <f>IF(N2017="snížená",J2017,0)</f>
        <v>0</v>
      </c>
      <c r="BG2017" s="232">
        <f>IF(N2017="zákl. přenesená",J2017,0)</f>
        <v>0</v>
      </c>
      <c r="BH2017" s="232">
        <f>IF(N2017="sníž. přenesená",J2017,0)</f>
        <v>0</v>
      </c>
      <c r="BI2017" s="232">
        <f>IF(N2017="nulová",J2017,0)</f>
        <v>0</v>
      </c>
      <c r="BJ2017" s="18" t="s">
        <v>88</v>
      </c>
      <c r="BK2017" s="232">
        <f>ROUND(I2017*H2017,2)</f>
        <v>0</v>
      </c>
      <c r="BL2017" s="18" t="s">
        <v>279</v>
      </c>
      <c r="BM2017" s="231" t="s">
        <v>2578</v>
      </c>
    </row>
    <row r="2018" s="2" customFormat="1" ht="24.15" customHeight="1">
      <c r="A2018" s="39"/>
      <c r="B2018" s="40"/>
      <c r="C2018" s="220" t="s">
        <v>2579</v>
      </c>
      <c r="D2018" s="220" t="s">
        <v>204</v>
      </c>
      <c r="E2018" s="221" t="s">
        <v>2580</v>
      </c>
      <c r="F2018" s="222" t="s">
        <v>2581</v>
      </c>
      <c r="G2018" s="223" t="s">
        <v>647</v>
      </c>
      <c r="H2018" s="224">
        <v>1</v>
      </c>
      <c r="I2018" s="225"/>
      <c r="J2018" s="226">
        <f>ROUND(I2018*H2018,2)</f>
        <v>0</v>
      </c>
      <c r="K2018" s="222" t="s">
        <v>352</v>
      </c>
      <c r="L2018" s="45"/>
      <c r="M2018" s="227" t="s">
        <v>1</v>
      </c>
      <c r="N2018" s="228" t="s">
        <v>46</v>
      </c>
      <c r="O2018" s="92"/>
      <c r="P2018" s="229">
        <f>O2018*H2018</f>
        <v>0</v>
      </c>
      <c r="Q2018" s="229">
        <v>0</v>
      </c>
      <c r="R2018" s="229">
        <f>Q2018*H2018</f>
        <v>0</v>
      </c>
      <c r="S2018" s="229">
        <v>0</v>
      </c>
      <c r="T2018" s="230">
        <f>S2018*H2018</f>
        <v>0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31" t="s">
        <v>279</v>
      </c>
      <c r="AT2018" s="231" t="s">
        <v>204</v>
      </c>
      <c r="AU2018" s="231" t="s">
        <v>90</v>
      </c>
      <c r="AY2018" s="18" t="s">
        <v>203</v>
      </c>
      <c r="BE2018" s="232">
        <f>IF(N2018="základní",J2018,0)</f>
        <v>0</v>
      </c>
      <c r="BF2018" s="232">
        <f>IF(N2018="snížená",J2018,0)</f>
        <v>0</v>
      </c>
      <c r="BG2018" s="232">
        <f>IF(N2018="zákl. přenesená",J2018,0)</f>
        <v>0</v>
      </c>
      <c r="BH2018" s="232">
        <f>IF(N2018="sníž. přenesená",J2018,0)</f>
        <v>0</v>
      </c>
      <c r="BI2018" s="232">
        <f>IF(N2018="nulová",J2018,0)</f>
        <v>0</v>
      </c>
      <c r="BJ2018" s="18" t="s">
        <v>88</v>
      </c>
      <c r="BK2018" s="232">
        <f>ROUND(I2018*H2018,2)</f>
        <v>0</v>
      </c>
      <c r="BL2018" s="18" t="s">
        <v>279</v>
      </c>
      <c r="BM2018" s="231" t="s">
        <v>2582</v>
      </c>
    </row>
    <row r="2019" s="2" customFormat="1">
      <c r="A2019" s="39"/>
      <c r="B2019" s="40"/>
      <c r="C2019" s="41"/>
      <c r="D2019" s="233" t="s">
        <v>209</v>
      </c>
      <c r="E2019" s="41"/>
      <c r="F2019" s="234" t="s">
        <v>2583</v>
      </c>
      <c r="G2019" s="41"/>
      <c r="H2019" s="41"/>
      <c r="I2019" s="235"/>
      <c r="J2019" s="41"/>
      <c r="K2019" s="41"/>
      <c r="L2019" s="45"/>
      <c r="M2019" s="236"/>
      <c r="N2019" s="237"/>
      <c r="O2019" s="92"/>
      <c r="P2019" s="92"/>
      <c r="Q2019" s="92"/>
      <c r="R2019" s="92"/>
      <c r="S2019" s="92"/>
      <c r="T2019" s="93"/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39"/>
      <c r="AE2019" s="39"/>
      <c r="AT2019" s="18" t="s">
        <v>209</v>
      </c>
      <c r="AU2019" s="18" t="s">
        <v>90</v>
      </c>
    </row>
    <row r="2020" s="2" customFormat="1">
      <c r="A2020" s="39"/>
      <c r="B2020" s="40"/>
      <c r="C2020" s="41"/>
      <c r="D2020" s="251" t="s">
        <v>355</v>
      </c>
      <c r="E2020" s="41"/>
      <c r="F2020" s="252" t="s">
        <v>2584</v>
      </c>
      <c r="G2020" s="41"/>
      <c r="H2020" s="41"/>
      <c r="I2020" s="235"/>
      <c r="J2020" s="41"/>
      <c r="K2020" s="41"/>
      <c r="L2020" s="45"/>
      <c r="M2020" s="236"/>
      <c r="N2020" s="237"/>
      <c r="O2020" s="92"/>
      <c r="P2020" s="92"/>
      <c r="Q2020" s="92"/>
      <c r="R2020" s="92"/>
      <c r="S2020" s="92"/>
      <c r="T2020" s="93"/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39"/>
      <c r="AE2020" s="39"/>
      <c r="AT2020" s="18" t="s">
        <v>355</v>
      </c>
      <c r="AU2020" s="18" t="s">
        <v>90</v>
      </c>
    </row>
    <row r="2021" s="2" customFormat="1" ht="16.5" customHeight="1">
      <c r="A2021" s="39"/>
      <c r="B2021" s="40"/>
      <c r="C2021" s="296" t="s">
        <v>2585</v>
      </c>
      <c r="D2021" s="296" t="s">
        <v>553</v>
      </c>
      <c r="E2021" s="297" t="s">
        <v>2586</v>
      </c>
      <c r="F2021" s="298" t="s">
        <v>2587</v>
      </c>
      <c r="G2021" s="299" t="s">
        <v>647</v>
      </c>
      <c r="H2021" s="300">
        <v>1</v>
      </c>
      <c r="I2021" s="301"/>
      <c r="J2021" s="302">
        <f>ROUND(I2021*H2021,2)</f>
        <v>0</v>
      </c>
      <c r="K2021" s="298" t="s">
        <v>1</v>
      </c>
      <c r="L2021" s="303"/>
      <c r="M2021" s="304" t="s">
        <v>1</v>
      </c>
      <c r="N2021" s="305" t="s">
        <v>46</v>
      </c>
      <c r="O2021" s="92"/>
      <c r="P2021" s="229">
        <f>O2021*H2021</f>
        <v>0</v>
      </c>
      <c r="Q2021" s="229">
        <v>0</v>
      </c>
      <c r="R2021" s="229">
        <f>Q2021*H2021</f>
        <v>0</v>
      </c>
      <c r="S2021" s="229">
        <v>0</v>
      </c>
      <c r="T2021" s="230">
        <f>S2021*H2021</f>
        <v>0</v>
      </c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39"/>
      <c r="AE2021" s="39"/>
      <c r="AR2021" s="231" t="s">
        <v>581</v>
      </c>
      <c r="AT2021" s="231" t="s">
        <v>553</v>
      </c>
      <c r="AU2021" s="231" t="s">
        <v>90</v>
      </c>
      <c r="AY2021" s="18" t="s">
        <v>203</v>
      </c>
      <c r="BE2021" s="232">
        <f>IF(N2021="základní",J2021,0)</f>
        <v>0</v>
      </c>
      <c r="BF2021" s="232">
        <f>IF(N2021="snížená",J2021,0)</f>
        <v>0</v>
      </c>
      <c r="BG2021" s="232">
        <f>IF(N2021="zákl. přenesená",J2021,0)</f>
        <v>0</v>
      </c>
      <c r="BH2021" s="232">
        <f>IF(N2021="sníž. přenesená",J2021,0)</f>
        <v>0</v>
      </c>
      <c r="BI2021" s="232">
        <f>IF(N2021="nulová",J2021,0)</f>
        <v>0</v>
      </c>
      <c r="BJ2021" s="18" t="s">
        <v>88</v>
      </c>
      <c r="BK2021" s="232">
        <f>ROUND(I2021*H2021,2)</f>
        <v>0</v>
      </c>
      <c r="BL2021" s="18" t="s">
        <v>279</v>
      </c>
      <c r="BM2021" s="231" t="s">
        <v>2588</v>
      </c>
    </row>
    <row r="2022" s="2" customFormat="1" ht="24.15" customHeight="1">
      <c r="A2022" s="39"/>
      <c r="B2022" s="40"/>
      <c r="C2022" s="220" t="s">
        <v>2589</v>
      </c>
      <c r="D2022" s="220" t="s">
        <v>204</v>
      </c>
      <c r="E2022" s="221" t="s">
        <v>2590</v>
      </c>
      <c r="F2022" s="222" t="s">
        <v>2591</v>
      </c>
      <c r="G2022" s="223" t="s">
        <v>647</v>
      </c>
      <c r="H2022" s="224">
        <v>1</v>
      </c>
      <c r="I2022" s="225"/>
      <c r="J2022" s="226">
        <f>ROUND(I2022*H2022,2)</f>
        <v>0</v>
      </c>
      <c r="K2022" s="222" t="s">
        <v>352</v>
      </c>
      <c r="L2022" s="45"/>
      <c r="M2022" s="227" t="s">
        <v>1</v>
      </c>
      <c r="N2022" s="228" t="s">
        <v>46</v>
      </c>
      <c r="O2022" s="92"/>
      <c r="P2022" s="229">
        <f>O2022*H2022</f>
        <v>0</v>
      </c>
      <c r="Q2022" s="229">
        <v>0.00013999999999999999</v>
      </c>
      <c r="R2022" s="229">
        <f>Q2022*H2022</f>
        <v>0.00013999999999999999</v>
      </c>
      <c r="S2022" s="229">
        <v>0</v>
      </c>
      <c r="T2022" s="230">
        <f>S2022*H2022</f>
        <v>0</v>
      </c>
      <c r="U2022" s="39"/>
      <c r="V2022" s="39"/>
      <c r="W2022" s="39"/>
      <c r="X2022" s="39"/>
      <c r="Y2022" s="39"/>
      <c r="Z2022" s="39"/>
      <c r="AA2022" s="39"/>
      <c r="AB2022" s="39"/>
      <c r="AC2022" s="39"/>
      <c r="AD2022" s="39"/>
      <c r="AE2022" s="39"/>
      <c r="AR2022" s="231" t="s">
        <v>279</v>
      </c>
      <c r="AT2022" s="231" t="s">
        <v>204</v>
      </c>
      <c r="AU2022" s="231" t="s">
        <v>90</v>
      </c>
      <c r="AY2022" s="18" t="s">
        <v>203</v>
      </c>
      <c r="BE2022" s="232">
        <f>IF(N2022="základní",J2022,0)</f>
        <v>0</v>
      </c>
      <c r="BF2022" s="232">
        <f>IF(N2022="snížená",J2022,0)</f>
        <v>0</v>
      </c>
      <c r="BG2022" s="232">
        <f>IF(N2022="zákl. přenesená",J2022,0)</f>
        <v>0</v>
      </c>
      <c r="BH2022" s="232">
        <f>IF(N2022="sníž. přenesená",J2022,0)</f>
        <v>0</v>
      </c>
      <c r="BI2022" s="232">
        <f>IF(N2022="nulová",J2022,0)</f>
        <v>0</v>
      </c>
      <c r="BJ2022" s="18" t="s">
        <v>88</v>
      </c>
      <c r="BK2022" s="232">
        <f>ROUND(I2022*H2022,2)</f>
        <v>0</v>
      </c>
      <c r="BL2022" s="18" t="s">
        <v>279</v>
      </c>
      <c r="BM2022" s="231" t="s">
        <v>2592</v>
      </c>
    </row>
    <row r="2023" s="2" customFormat="1">
      <c r="A2023" s="39"/>
      <c r="B2023" s="40"/>
      <c r="C2023" s="41"/>
      <c r="D2023" s="233" t="s">
        <v>209</v>
      </c>
      <c r="E2023" s="41"/>
      <c r="F2023" s="234" t="s">
        <v>2593</v>
      </c>
      <c r="G2023" s="41"/>
      <c r="H2023" s="41"/>
      <c r="I2023" s="235"/>
      <c r="J2023" s="41"/>
      <c r="K2023" s="41"/>
      <c r="L2023" s="45"/>
      <c r="M2023" s="236"/>
      <c r="N2023" s="237"/>
      <c r="O2023" s="92"/>
      <c r="P2023" s="92"/>
      <c r="Q2023" s="92"/>
      <c r="R2023" s="92"/>
      <c r="S2023" s="92"/>
      <c r="T2023" s="93"/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T2023" s="18" t="s">
        <v>209</v>
      </c>
      <c r="AU2023" s="18" t="s">
        <v>90</v>
      </c>
    </row>
    <row r="2024" s="2" customFormat="1">
      <c r="A2024" s="39"/>
      <c r="B2024" s="40"/>
      <c r="C2024" s="41"/>
      <c r="D2024" s="251" t="s">
        <v>355</v>
      </c>
      <c r="E2024" s="41"/>
      <c r="F2024" s="252" t="s">
        <v>2594</v>
      </c>
      <c r="G2024" s="41"/>
      <c r="H2024" s="41"/>
      <c r="I2024" s="235"/>
      <c r="J2024" s="41"/>
      <c r="K2024" s="41"/>
      <c r="L2024" s="45"/>
      <c r="M2024" s="236"/>
      <c r="N2024" s="237"/>
      <c r="O2024" s="92"/>
      <c r="P2024" s="92"/>
      <c r="Q2024" s="92"/>
      <c r="R2024" s="92"/>
      <c r="S2024" s="92"/>
      <c r="T2024" s="93"/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T2024" s="18" t="s">
        <v>355</v>
      </c>
      <c r="AU2024" s="18" t="s">
        <v>90</v>
      </c>
    </row>
    <row r="2025" s="2" customFormat="1" ht="21.75" customHeight="1">
      <c r="A2025" s="39"/>
      <c r="B2025" s="40"/>
      <c r="C2025" s="296" t="s">
        <v>2595</v>
      </c>
      <c r="D2025" s="296" t="s">
        <v>553</v>
      </c>
      <c r="E2025" s="297" t="s">
        <v>2596</v>
      </c>
      <c r="F2025" s="298" t="s">
        <v>2597</v>
      </c>
      <c r="G2025" s="299" t="s">
        <v>647</v>
      </c>
      <c r="H2025" s="300">
        <v>1</v>
      </c>
      <c r="I2025" s="301"/>
      <c r="J2025" s="302">
        <f>ROUND(I2025*H2025,2)</f>
        <v>0</v>
      </c>
      <c r="K2025" s="298" t="s">
        <v>1</v>
      </c>
      <c r="L2025" s="303"/>
      <c r="M2025" s="304" t="s">
        <v>1</v>
      </c>
      <c r="N2025" s="305" t="s">
        <v>46</v>
      </c>
      <c r="O2025" s="92"/>
      <c r="P2025" s="229">
        <f>O2025*H2025</f>
        <v>0</v>
      </c>
      <c r="Q2025" s="229">
        <v>0</v>
      </c>
      <c r="R2025" s="229">
        <f>Q2025*H2025</f>
        <v>0</v>
      </c>
      <c r="S2025" s="229">
        <v>0</v>
      </c>
      <c r="T2025" s="230">
        <f>S2025*H2025</f>
        <v>0</v>
      </c>
      <c r="U2025" s="39"/>
      <c r="V2025" s="39"/>
      <c r="W2025" s="39"/>
      <c r="X2025" s="39"/>
      <c r="Y2025" s="39"/>
      <c r="Z2025" s="39"/>
      <c r="AA2025" s="39"/>
      <c r="AB2025" s="39"/>
      <c r="AC2025" s="39"/>
      <c r="AD2025" s="39"/>
      <c r="AE2025" s="39"/>
      <c r="AR2025" s="231" t="s">
        <v>581</v>
      </c>
      <c r="AT2025" s="231" t="s">
        <v>553</v>
      </c>
      <c r="AU2025" s="231" t="s">
        <v>90</v>
      </c>
      <c r="AY2025" s="18" t="s">
        <v>203</v>
      </c>
      <c r="BE2025" s="232">
        <f>IF(N2025="základní",J2025,0)</f>
        <v>0</v>
      </c>
      <c r="BF2025" s="232">
        <f>IF(N2025="snížená",J2025,0)</f>
        <v>0</v>
      </c>
      <c r="BG2025" s="232">
        <f>IF(N2025="zákl. přenesená",J2025,0)</f>
        <v>0</v>
      </c>
      <c r="BH2025" s="232">
        <f>IF(N2025="sníž. přenesená",J2025,0)</f>
        <v>0</v>
      </c>
      <c r="BI2025" s="232">
        <f>IF(N2025="nulová",J2025,0)</f>
        <v>0</v>
      </c>
      <c r="BJ2025" s="18" t="s">
        <v>88</v>
      </c>
      <c r="BK2025" s="232">
        <f>ROUND(I2025*H2025,2)</f>
        <v>0</v>
      </c>
      <c r="BL2025" s="18" t="s">
        <v>279</v>
      </c>
      <c r="BM2025" s="231" t="s">
        <v>2598</v>
      </c>
    </row>
    <row r="2026" s="2" customFormat="1">
      <c r="A2026" s="39"/>
      <c r="B2026" s="40"/>
      <c r="C2026" s="41"/>
      <c r="D2026" s="233" t="s">
        <v>209</v>
      </c>
      <c r="E2026" s="41"/>
      <c r="F2026" s="234" t="s">
        <v>2597</v>
      </c>
      <c r="G2026" s="41"/>
      <c r="H2026" s="41"/>
      <c r="I2026" s="235"/>
      <c r="J2026" s="41"/>
      <c r="K2026" s="41"/>
      <c r="L2026" s="45"/>
      <c r="M2026" s="236"/>
      <c r="N2026" s="237"/>
      <c r="O2026" s="92"/>
      <c r="P2026" s="92"/>
      <c r="Q2026" s="92"/>
      <c r="R2026" s="92"/>
      <c r="S2026" s="92"/>
      <c r="T2026" s="93"/>
      <c r="U2026" s="39"/>
      <c r="V2026" s="39"/>
      <c r="W2026" s="39"/>
      <c r="X2026" s="39"/>
      <c r="Y2026" s="39"/>
      <c r="Z2026" s="39"/>
      <c r="AA2026" s="39"/>
      <c r="AB2026" s="39"/>
      <c r="AC2026" s="39"/>
      <c r="AD2026" s="39"/>
      <c r="AE2026" s="39"/>
      <c r="AT2026" s="18" t="s">
        <v>209</v>
      </c>
      <c r="AU2026" s="18" t="s">
        <v>90</v>
      </c>
    </row>
    <row r="2027" s="2" customFormat="1" ht="24.15" customHeight="1">
      <c r="A2027" s="39"/>
      <c r="B2027" s="40"/>
      <c r="C2027" s="220" t="s">
        <v>2599</v>
      </c>
      <c r="D2027" s="220" t="s">
        <v>204</v>
      </c>
      <c r="E2027" s="221" t="s">
        <v>2600</v>
      </c>
      <c r="F2027" s="222" t="s">
        <v>2601</v>
      </c>
      <c r="G2027" s="223" t="s">
        <v>647</v>
      </c>
      <c r="H2027" s="224">
        <v>1</v>
      </c>
      <c r="I2027" s="225"/>
      <c r="J2027" s="226">
        <f>ROUND(I2027*H2027,2)</f>
        <v>0</v>
      </c>
      <c r="K2027" s="222" t="s">
        <v>1</v>
      </c>
      <c r="L2027" s="45"/>
      <c r="M2027" s="227" t="s">
        <v>1</v>
      </c>
      <c r="N2027" s="228" t="s">
        <v>46</v>
      </c>
      <c r="O2027" s="92"/>
      <c r="P2027" s="229">
        <f>O2027*H2027</f>
        <v>0</v>
      </c>
      <c r="Q2027" s="229">
        <v>0</v>
      </c>
      <c r="R2027" s="229">
        <f>Q2027*H2027</f>
        <v>0</v>
      </c>
      <c r="S2027" s="229">
        <v>0</v>
      </c>
      <c r="T2027" s="230">
        <f>S2027*H2027</f>
        <v>0</v>
      </c>
      <c r="U2027" s="39"/>
      <c r="V2027" s="39"/>
      <c r="W2027" s="39"/>
      <c r="X2027" s="39"/>
      <c r="Y2027" s="39"/>
      <c r="Z2027" s="39"/>
      <c r="AA2027" s="39"/>
      <c r="AB2027" s="39"/>
      <c r="AC2027" s="39"/>
      <c r="AD2027" s="39"/>
      <c r="AE2027" s="39"/>
      <c r="AR2027" s="231" t="s">
        <v>279</v>
      </c>
      <c r="AT2027" s="231" t="s">
        <v>204</v>
      </c>
      <c r="AU2027" s="231" t="s">
        <v>90</v>
      </c>
      <c r="AY2027" s="18" t="s">
        <v>203</v>
      </c>
      <c r="BE2027" s="232">
        <f>IF(N2027="základní",J2027,0)</f>
        <v>0</v>
      </c>
      <c r="BF2027" s="232">
        <f>IF(N2027="snížená",J2027,0)</f>
        <v>0</v>
      </c>
      <c r="BG2027" s="232">
        <f>IF(N2027="zákl. přenesená",J2027,0)</f>
        <v>0</v>
      </c>
      <c r="BH2027" s="232">
        <f>IF(N2027="sníž. přenesená",J2027,0)</f>
        <v>0</v>
      </c>
      <c r="BI2027" s="232">
        <f>IF(N2027="nulová",J2027,0)</f>
        <v>0</v>
      </c>
      <c r="BJ2027" s="18" t="s">
        <v>88</v>
      </c>
      <c r="BK2027" s="232">
        <f>ROUND(I2027*H2027,2)</f>
        <v>0</v>
      </c>
      <c r="BL2027" s="18" t="s">
        <v>279</v>
      </c>
      <c r="BM2027" s="231" t="s">
        <v>2602</v>
      </c>
    </row>
    <row r="2028" s="2" customFormat="1" ht="24.15" customHeight="1">
      <c r="A2028" s="39"/>
      <c r="B2028" s="40"/>
      <c r="C2028" s="220" t="s">
        <v>2603</v>
      </c>
      <c r="D2028" s="220" t="s">
        <v>204</v>
      </c>
      <c r="E2028" s="221" t="s">
        <v>2604</v>
      </c>
      <c r="F2028" s="222" t="s">
        <v>2605</v>
      </c>
      <c r="G2028" s="223" t="s">
        <v>493</v>
      </c>
      <c r="H2028" s="224">
        <v>1.5509999999999999</v>
      </c>
      <c r="I2028" s="225"/>
      <c r="J2028" s="226">
        <f>ROUND(I2028*H2028,2)</f>
        <v>0</v>
      </c>
      <c r="K2028" s="222" t="s">
        <v>352</v>
      </c>
      <c r="L2028" s="45"/>
      <c r="M2028" s="227" t="s">
        <v>1</v>
      </c>
      <c r="N2028" s="228" t="s">
        <v>46</v>
      </c>
      <c r="O2028" s="92"/>
      <c r="P2028" s="229">
        <f>O2028*H2028</f>
        <v>0</v>
      </c>
      <c r="Q2028" s="229">
        <v>0</v>
      </c>
      <c r="R2028" s="229">
        <f>Q2028*H2028</f>
        <v>0</v>
      </c>
      <c r="S2028" s="229">
        <v>0</v>
      </c>
      <c r="T2028" s="230">
        <f>S2028*H2028</f>
        <v>0</v>
      </c>
      <c r="U2028" s="39"/>
      <c r="V2028" s="39"/>
      <c r="W2028" s="39"/>
      <c r="X2028" s="39"/>
      <c r="Y2028" s="39"/>
      <c r="Z2028" s="39"/>
      <c r="AA2028" s="39"/>
      <c r="AB2028" s="39"/>
      <c r="AC2028" s="39"/>
      <c r="AD2028" s="39"/>
      <c r="AE2028" s="39"/>
      <c r="AR2028" s="231" t="s">
        <v>279</v>
      </c>
      <c r="AT2028" s="231" t="s">
        <v>204</v>
      </c>
      <c r="AU2028" s="231" t="s">
        <v>90</v>
      </c>
      <c r="AY2028" s="18" t="s">
        <v>203</v>
      </c>
      <c r="BE2028" s="232">
        <f>IF(N2028="základní",J2028,0)</f>
        <v>0</v>
      </c>
      <c r="BF2028" s="232">
        <f>IF(N2028="snížená",J2028,0)</f>
        <v>0</v>
      </c>
      <c r="BG2028" s="232">
        <f>IF(N2028="zákl. přenesená",J2028,0)</f>
        <v>0</v>
      </c>
      <c r="BH2028" s="232">
        <f>IF(N2028="sníž. přenesená",J2028,0)</f>
        <v>0</v>
      </c>
      <c r="BI2028" s="232">
        <f>IF(N2028="nulová",J2028,0)</f>
        <v>0</v>
      </c>
      <c r="BJ2028" s="18" t="s">
        <v>88</v>
      </c>
      <c r="BK2028" s="232">
        <f>ROUND(I2028*H2028,2)</f>
        <v>0</v>
      </c>
      <c r="BL2028" s="18" t="s">
        <v>279</v>
      </c>
      <c r="BM2028" s="231" t="s">
        <v>2606</v>
      </c>
    </row>
    <row r="2029" s="2" customFormat="1">
      <c r="A2029" s="39"/>
      <c r="B2029" s="40"/>
      <c r="C2029" s="41"/>
      <c r="D2029" s="233" t="s">
        <v>209</v>
      </c>
      <c r="E2029" s="41"/>
      <c r="F2029" s="234" t="s">
        <v>2607</v>
      </c>
      <c r="G2029" s="41"/>
      <c r="H2029" s="41"/>
      <c r="I2029" s="235"/>
      <c r="J2029" s="41"/>
      <c r="K2029" s="41"/>
      <c r="L2029" s="45"/>
      <c r="M2029" s="236"/>
      <c r="N2029" s="237"/>
      <c r="O2029" s="92"/>
      <c r="P2029" s="92"/>
      <c r="Q2029" s="92"/>
      <c r="R2029" s="92"/>
      <c r="S2029" s="92"/>
      <c r="T2029" s="93"/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39"/>
      <c r="AE2029" s="39"/>
      <c r="AT2029" s="18" t="s">
        <v>209</v>
      </c>
      <c r="AU2029" s="18" t="s">
        <v>90</v>
      </c>
    </row>
    <row r="2030" s="2" customFormat="1">
      <c r="A2030" s="39"/>
      <c r="B2030" s="40"/>
      <c r="C2030" s="41"/>
      <c r="D2030" s="251" t="s">
        <v>355</v>
      </c>
      <c r="E2030" s="41"/>
      <c r="F2030" s="252" t="s">
        <v>2608</v>
      </c>
      <c r="G2030" s="41"/>
      <c r="H2030" s="41"/>
      <c r="I2030" s="235"/>
      <c r="J2030" s="41"/>
      <c r="K2030" s="41"/>
      <c r="L2030" s="45"/>
      <c r="M2030" s="236"/>
      <c r="N2030" s="237"/>
      <c r="O2030" s="92"/>
      <c r="P2030" s="92"/>
      <c r="Q2030" s="92"/>
      <c r="R2030" s="92"/>
      <c r="S2030" s="92"/>
      <c r="T2030" s="93"/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T2030" s="18" t="s">
        <v>355</v>
      </c>
      <c r="AU2030" s="18" t="s">
        <v>90</v>
      </c>
    </row>
    <row r="2031" s="11" customFormat="1" ht="22.8" customHeight="1">
      <c r="A2031" s="11"/>
      <c r="B2031" s="206"/>
      <c r="C2031" s="207"/>
      <c r="D2031" s="208" t="s">
        <v>80</v>
      </c>
      <c r="E2031" s="249" t="s">
        <v>2609</v>
      </c>
      <c r="F2031" s="249" t="s">
        <v>2610</v>
      </c>
      <c r="G2031" s="207"/>
      <c r="H2031" s="207"/>
      <c r="I2031" s="210"/>
      <c r="J2031" s="250">
        <f>BK2031</f>
        <v>0</v>
      </c>
      <c r="K2031" s="207"/>
      <c r="L2031" s="212"/>
      <c r="M2031" s="213"/>
      <c r="N2031" s="214"/>
      <c r="O2031" s="214"/>
      <c r="P2031" s="215">
        <f>SUM(P2032:P2120)</f>
        <v>0</v>
      </c>
      <c r="Q2031" s="214"/>
      <c r="R2031" s="215">
        <f>SUM(R2032:R2120)</f>
        <v>1.7510964</v>
      </c>
      <c r="S2031" s="214"/>
      <c r="T2031" s="216">
        <f>SUM(T2032:T2120)</f>
        <v>0</v>
      </c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R2031" s="217" t="s">
        <v>90</v>
      </c>
      <c r="AT2031" s="218" t="s">
        <v>80</v>
      </c>
      <c r="AU2031" s="218" t="s">
        <v>88</v>
      </c>
      <c r="AY2031" s="217" t="s">
        <v>203</v>
      </c>
      <c r="BK2031" s="219">
        <f>SUM(BK2032:BK2120)</f>
        <v>0</v>
      </c>
    </row>
    <row r="2032" s="2" customFormat="1" ht="24.15" customHeight="1">
      <c r="A2032" s="39"/>
      <c r="B2032" s="40"/>
      <c r="C2032" s="220" t="s">
        <v>2611</v>
      </c>
      <c r="D2032" s="220" t="s">
        <v>204</v>
      </c>
      <c r="E2032" s="221" t="s">
        <v>2612</v>
      </c>
      <c r="F2032" s="222" t="s">
        <v>2613</v>
      </c>
      <c r="G2032" s="223" t="s">
        <v>290</v>
      </c>
      <c r="H2032" s="224">
        <v>7.8700000000000001</v>
      </c>
      <c r="I2032" s="225"/>
      <c r="J2032" s="226">
        <f>ROUND(I2032*H2032,2)</f>
        <v>0</v>
      </c>
      <c r="K2032" s="222" t="s">
        <v>352</v>
      </c>
      <c r="L2032" s="45"/>
      <c r="M2032" s="227" t="s">
        <v>1</v>
      </c>
      <c r="N2032" s="228" t="s">
        <v>46</v>
      </c>
      <c r="O2032" s="92"/>
      <c r="P2032" s="229">
        <f>O2032*H2032</f>
        <v>0</v>
      </c>
      <c r="Q2032" s="229">
        <v>0</v>
      </c>
      <c r="R2032" s="229">
        <f>Q2032*H2032</f>
        <v>0</v>
      </c>
      <c r="S2032" s="229">
        <v>0</v>
      </c>
      <c r="T2032" s="230">
        <f>S2032*H2032</f>
        <v>0</v>
      </c>
      <c r="U2032" s="39"/>
      <c r="V2032" s="39"/>
      <c r="W2032" s="39"/>
      <c r="X2032" s="39"/>
      <c r="Y2032" s="39"/>
      <c r="Z2032" s="39"/>
      <c r="AA2032" s="39"/>
      <c r="AB2032" s="39"/>
      <c r="AC2032" s="39"/>
      <c r="AD2032" s="39"/>
      <c r="AE2032" s="39"/>
      <c r="AR2032" s="231" t="s">
        <v>279</v>
      </c>
      <c r="AT2032" s="231" t="s">
        <v>204</v>
      </c>
      <c r="AU2032" s="231" t="s">
        <v>90</v>
      </c>
      <c r="AY2032" s="18" t="s">
        <v>203</v>
      </c>
      <c r="BE2032" s="232">
        <f>IF(N2032="základní",J2032,0)</f>
        <v>0</v>
      </c>
      <c r="BF2032" s="232">
        <f>IF(N2032="snížená",J2032,0)</f>
        <v>0</v>
      </c>
      <c r="BG2032" s="232">
        <f>IF(N2032="zákl. přenesená",J2032,0)</f>
        <v>0</v>
      </c>
      <c r="BH2032" s="232">
        <f>IF(N2032="sníž. přenesená",J2032,0)</f>
        <v>0</v>
      </c>
      <c r="BI2032" s="232">
        <f>IF(N2032="nulová",J2032,0)</f>
        <v>0</v>
      </c>
      <c r="BJ2032" s="18" t="s">
        <v>88</v>
      </c>
      <c r="BK2032" s="232">
        <f>ROUND(I2032*H2032,2)</f>
        <v>0</v>
      </c>
      <c r="BL2032" s="18" t="s">
        <v>279</v>
      </c>
      <c r="BM2032" s="231" t="s">
        <v>2614</v>
      </c>
    </row>
    <row r="2033" s="2" customFormat="1">
      <c r="A2033" s="39"/>
      <c r="B2033" s="40"/>
      <c r="C2033" s="41"/>
      <c r="D2033" s="233" t="s">
        <v>209</v>
      </c>
      <c r="E2033" s="41"/>
      <c r="F2033" s="234" t="s">
        <v>2615</v>
      </c>
      <c r="G2033" s="41"/>
      <c r="H2033" s="41"/>
      <c r="I2033" s="235"/>
      <c r="J2033" s="41"/>
      <c r="K2033" s="41"/>
      <c r="L2033" s="45"/>
      <c r="M2033" s="236"/>
      <c r="N2033" s="237"/>
      <c r="O2033" s="92"/>
      <c r="P2033" s="92"/>
      <c r="Q2033" s="92"/>
      <c r="R2033" s="92"/>
      <c r="S2033" s="92"/>
      <c r="T2033" s="93"/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39"/>
      <c r="AE2033" s="39"/>
      <c r="AT2033" s="18" t="s">
        <v>209</v>
      </c>
      <c r="AU2033" s="18" t="s">
        <v>90</v>
      </c>
    </row>
    <row r="2034" s="2" customFormat="1">
      <c r="A2034" s="39"/>
      <c r="B2034" s="40"/>
      <c r="C2034" s="41"/>
      <c r="D2034" s="251" t="s">
        <v>355</v>
      </c>
      <c r="E2034" s="41"/>
      <c r="F2034" s="252" t="s">
        <v>2616</v>
      </c>
      <c r="G2034" s="41"/>
      <c r="H2034" s="41"/>
      <c r="I2034" s="235"/>
      <c r="J2034" s="41"/>
      <c r="K2034" s="41"/>
      <c r="L2034" s="45"/>
      <c r="M2034" s="236"/>
      <c r="N2034" s="237"/>
      <c r="O2034" s="92"/>
      <c r="P2034" s="92"/>
      <c r="Q2034" s="92"/>
      <c r="R2034" s="92"/>
      <c r="S2034" s="92"/>
      <c r="T2034" s="93"/>
      <c r="U2034" s="39"/>
      <c r="V2034" s="39"/>
      <c r="W2034" s="39"/>
      <c r="X2034" s="39"/>
      <c r="Y2034" s="39"/>
      <c r="Z2034" s="39"/>
      <c r="AA2034" s="39"/>
      <c r="AB2034" s="39"/>
      <c r="AC2034" s="39"/>
      <c r="AD2034" s="39"/>
      <c r="AE2034" s="39"/>
      <c r="AT2034" s="18" t="s">
        <v>355</v>
      </c>
      <c r="AU2034" s="18" t="s">
        <v>90</v>
      </c>
    </row>
    <row r="2035" s="14" customFormat="1">
      <c r="A2035" s="14"/>
      <c r="B2035" s="263"/>
      <c r="C2035" s="264"/>
      <c r="D2035" s="233" t="s">
        <v>357</v>
      </c>
      <c r="E2035" s="265" t="s">
        <v>1</v>
      </c>
      <c r="F2035" s="266" t="s">
        <v>2617</v>
      </c>
      <c r="G2035" s="264"/>
      <c r="H2035" s="267">
        <v>3.9100000000000001</v>
      </c>
      <c r="I2035" s="268"/>
      <c r="J2035" s="264"/>
      <c r="K2035" s="264"/>
      <c r="L2035" s="269"/>
      <c r="M2035" s="270"/>
      <c r="N2035" s="271"/>
      <c r="O2035" s="271"/>
      <c r="P2035" s="271"/>
      <c r="Q2035" s="271"/>
      <c r="R2035" s="271"/>
      <c r="S2035" s="271"/>
      <c r="T2035" s="272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73" t="s">
        <v>357</v>
      </c>
      <c r="AU2035" s="273" t="s">
        <v>90</v>
      </c>
      <c r="AV2035" s="14" t="s">
        <v>90</v>
      </c>
      <c r="AW2035" s="14" t="s">
        <v>36</v>
      </c>
      <c r="AX2035" s="14" t="s">
        <v>81</v>
      </c>
      <c r="AY2035" s="273" t="s">
        <v>203</v>
      </c>
    </row>
    <row r="2036" s="14" customFormat="1">
      <c r="A2036" s="14"/>
      <c r="B2036" s="263"/>
      <c r="C2036" s="264"/>
      <c r="D2036" s="233" t="s">
        <v>357</v>
      </c>
      <c r="E2036" s="265" t="s">
        <v>1</v>
      </c>
      <c r="F2036" s="266" t="s">
        <v>2618</v>
      </c>
      <c r="G2036" s="264"/>
      <c r="H2036" s="267">
        <v>3.96</v>
      </c>
      <c r="I2036" s="268"/>
      <c r="J2036" s="264"/>
      <c r="K2036" s="264"/>
      <c r="L2036" s="269"/>
      <c r="M2036" s="270"/>
      <c r="N2036" s="271"/>
      <c r="O2036" s="271"/>
      <c r="P2036" s="271"/>
      <c r="Q2036" s="271"/>
      <c r="R2036" s="271"/>
      <c r="S2036" s="271"/>
      <c r="T2036" s="272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73" t="s">
        <v>357</v>
      </c>
      <c r="AU2036" s="273" t="s">
        <v>90</v>
      </c>
      <c r="AV2036" s="14" t="s">
        <v>90</v>
      </c>
      <c r="AW2036" s="14" t="s">
        <v>36</v>
      </c>
      <c r="AX2036" s="14" t="s">
        <v>81</v>
      </c>
      <c r="AY2036" s="273" t="s">
        <v>203</v>
      </c>
    </row>
    <row r="2037" s="16" customFormat="1">
      <c r="A2037" s="16"/>
      <c r="B2037" s="285"/>
      <c r="C2037" s="286"/>
      <c r="D2037" s="233" t="s">
        <v>357</v>
      </c>
      <c r="E2037" s="287" t="s">
        <v>1</v>
      </c>
      <c r="F2037" s="288" t="s">
        <v>366</v>
      </c>
      <c r="G2037" s="286"/>
      <c r="H2037" s="289">
        <v>7.8700000000000001</v>
      </c>
      <c r="I2037" s="290"/>
      <c r="J2037" s="286"/>
      <c r="K2037" s="286"/>
      <c r="L2037" s="291"/>
      <c r="M2037" s="292"/>
      <c r="N2037" s="293"/>
      <c r="O2037" s="293"/>
      <c r="P2037" s="293"/>
      <c r="Q2037" s="293"/>
      <c r="R2037" s="293"/>
      <c r="S2037" s="293"/>
      <c r="T2037" s="294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T2037" s="295" t="s">
        <v>357</v>
      </c>
      <c r="AU2037" s="295" t="s">
        <v>90</v>
      </c>
      <c r="AV2037" s="16" t="s">
        <v>202</v>
      </c>
      <c r="AW2037" s="16" t="s">
        <v>36</v>
      </c>
      <c r="AX2037" s="16" t="s">
        <v>88</v>
      </c>
      <c r="AY2037" s="295" t="s">
        <v>203</v>
      </c>
    </row>
    <row r="2038" s="2" customFormat="1" ht="24.15" customHeight="1">
      <c r="A2038" s="39"/>
      <c r="B2038" s="40"/>
      <c r="C2038" s="296" t="s">
        <v>2619</v>
      </c>
      <c r="D2038" s="296" t="s">
        <v>553</v>
      </c>
      <c r="E2038" s="297" t="s">
        <v>2620</v>
      </c>
      <c r="F2038" s="298" t="s">
        <v>2621</v>
      </c>
      <c r="G2038" s="299" t="s">
        <v>290</v>
      </c>
      <c r="H2038" s="300">
        <v>2.9809999999999999</v>
      </c>
      <c r="I2038" s="301"/>
      <c r="J2038" s="302">
        <f>ROUND(I2038*H2038,2)</f>
        <v>0</v>
      </c>
      <c r="K2038" s="298" t="s">
        <v>352</v>
      </c>
      <c r="L2038" s="303"/>
      <c r="M2038" s="304" t="s">
        <v>1</v>
      </c>
      <c r="N2038" s="305" t="s">
        <v>46</v>
      </c>
      <c r="O2038" s="92"/>
      <c r="P2038" s="229">
        <f>O2038*H2038</f>
        <v>0</v>
      </c>
      <c r="Q2038" s="229">
        <v>0.021999999999999999</v>
      </c>
      <c r="R2038" s="229">
        <f>Q2038*H2038</f>
        <v>0.065581999999999988</v>
      </c>
      <c r="S2038" s="229">
        <v>0</v>
      </c>
      <c r="T2038" s="230">
        <f>S2038*H2038</f>
        <v>0</v>
      </c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39"/>
      <c r="AE2038" s="39"/>
      <c r="AR2038" s="231" t="s">
        <v>581</v>
      </c>
      <c r="AT2038" s="231" t="s">
        <v>553</v>
      </c>
      <c r="AU2038" s="231" t="s">
        <v>90</v>
      </c>
      <c r="AY2038" s="18" t="s">
        <v>203</v>
      </c>
      <c r="BE2038" s="232">
        <f>IF(N2038="základní",J2038,0)</f>
        <v>0</v>
      </c>
      <c r="BF2038" s="232">
        <f>IF(N2038="snížená",J2038,0)</f>
        <v>0</v>
      </c>
      <c r="BG2038" s="232">
        <f>IF(N2038="zákl. přenesená",J2038,0)</f>
        <v>0</v>
      </c>
      <c r="BH2038" s="232">
        <f>IF(N2038="sníž. přenesená",J2038,0)</f>
        <v>0</v>
      </c>
      <c r="BI2038" s="232">
        <f>IF(N2038="nulová",J2038,0)</f>
        <v>0</v>
      </c>
      <c r="BJ2038" s="18" t="s">
        <v>88</v>
      </c>
      <c r="BK2038" s="232">
        <f>ROUND(I2038*H2038,2)</f>
        <v>0</v>
      </c>
      <c r="BL2038" s="18" t="s">
        <v>279</v>
      </c>
      <c r="BM2038" s="231" t="s">
        <v>2622</v>
      </c>
    </row>
    <row r="2039" s="2" customFormat="1">
      <c r="A2039" s="39"/>
      <c r="B2039" s="40"/>
      <c r="C2039" s="41"/>
      <c r="D2039" s="233" t="s">
        <v>209</v>
      </c>
      <c r="E2039" s="41"/>
      <c r="F2039" s="234" t="s">
        <v>2623</v>
      </c>
      <c r="G2039" s="41"/>
      <c r="H2039" s="41"/>
      <c r="I2039" s="235"/>
      <c r="J2039" s="41"/>
      <c r="K2039" s="41"/>
      <c r="L2039" s="45"/>
      <c r="M2039" s="236"/>
      <c r="N2039" s="237"/>
      <c r="O2039" s="92"/>
      <c r="P2039" s="92"/>
      <c r="Q2039" s="92"/>
      <c r="R2039" s="92"/>
      <c r="S2039" s="92"/>
      <c r="T2039" s="93"/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T2039" s="18" t="s">
        <v>209</v>
      </c>
      <c r="AU2039" s="18" t="s">
        <v>90</v>
      </c>
    </row>
    <row r="2040" s="13" customFormat="1">
      <c r="A2040" s="13"/>
      <c r="B2040" s="253"/>
      <c r="C2040" s="254"/>
      <c r="D2040" s="233" t="s">
        <v>357</v>
      </c>
      <c r="E2040" s="255" t="s">
        <v>1</v>
      </c>
      <c r="F2040" s="256" t="s">
        <v>2624</v>
      </c>
      <c r="G2040" s="254"/>
      <c r="H2040" s="255" t="s">
        <v>1</v>
      </c>
      <c r="I2040" s="257"/>
      <c r="J2040" s="254"/>
      <c r="K2040" s="254"/>
      <c r="L2040" s="258"/>
      <c r="M2040" s="259"/>
      <c r="N2040" s="260"/>
      <c r="O2040" s="260"/>
      <c r="P2040" s="260"/>
      <c r="Q2040" s="260"/>
      <c r="R2040" s="260"/>
      <c r="S2040" s="260"/>
      <c r="T2040" s="26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62" t="s">
        <v>357</v>
      </c>
      <c r="AU2040" s="262" t="s">
        <v>90</v>
      </c>
      <c r="AV2040" s="13" t="s">
        <v>88</v>
      </c>
      <c r="AW2040" s="13" t="s">
        <v>36</v>
      </c>
      <c r="AX2040" s="13" t="s">
        <v>81</v>
      </c>
      <c r="AY2040" s="262" t="s">
        <v>203</v>
      </c>
    </row>
    <row r="2041" s="14" customFormat="1">
      <c r="A2041" s="14"/>
      <c r="B2041" s="263"/>
      <c r="C2041" s="264"/>
      <c r="D2041" s="233" t="s">
        <v>357</v>
      </c>
      <c r="E2041" s="265" t="s">
        <v>1</v>
      </c>
      <c r="F2041" s="266" t="s">
        <v>2625</v>
      </c>
      <c r="G2041" s="264"/>
      <c r="H2041" s="267">
        <v>1.925</v>
      </c>
      <c r="I2041" s="268"/>
      <c r="J2041" s="264"/>
      <c r="K2041" s="264"/>
      <c r="L2041" s="269"/>
      <c r="M2041" s="270"/>
      <c r="N2041" s="271"/>
      <c r="O2041" s="271"/>
      <c r="P2041" s="271"/>
      <c r="Q2041" s="271"/>
      <c r="R2041" s="271"/>
      <c r="S2041" s="271"/>
      <c r="T2041" s="272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73" t="s">
        <v>357</v>
      </c>
      <c r="AU2041" s="273" t="s">
        <v>90</v>
      </c>
      <c r="AV2041" s="14" t="s">
        <v>90</v>
      </c>
      <c r="AW2041" s="14" t="s">
        <v>36</v>
      </c>
      <c r="AX2041" s="14" t="s">
        <v>81</v>
      </c>
      <c r="AY2041" s="273" t="s">
        <v>203</v>
      </c>
    </row>
    <row r="2042" s="14" customFormat="1">
      <c r="A2042" s="14"/>
      <c r="B2042" s="263"/>
      <c r="C2042" s="264"/>
      <c r="D2042" s="233" t="s">
        <v>357</v>
      </c>
      <c r="E2042" s="265" t="s">
        <v>1</v>
      </c>
      <c r="F2042" s="266" t="s">
        <v>2626</v>
      </c>
      <c r="G2042" s="264"/>
      <c r="H2042" s="267">
        <v>1.0560000000000001</v>
      </c>
      <c r="I2042" s="268"/>
      <c r="J2042" s="264"/>
      <c r="K2042" s="264"/>
      <c r="L2042" s="269"/>
      <c r="M2042" s="270"/>
      <c r="N2042" s="271"/>
      <c r="O2042" s="271"/>
      <c r="P2042" s="271"/>
      <c r="Q2042" s="271"/>
      <c r="R2042" s="271"/>
      <c r="S2042" s="271"/>
      <c r="T2042" s="272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73" t="s">
        <v>357</v>
      </c>
      <c r="AU2042" s="273" t="s">
        <v>90</v>
      </c>
      <c r="AV2042" s="14" t="s">
        <v>90</v>
      </c>
      <c r="AW2042" s="14" t="s">
        <v>36</v>
      </c>
      <c r="AX2042" s="14" t="s">
        <v>81</v>
      </c>
      <c r="AY2042" s="273" t="s">
        <v>203</v>
      </c>
    </row>
    <row r="2043" s="16" customFormat="1">
      <c r="A2043" s="16"/>
      <c r="B2043" s="285"/>
      <c r="C2043" s="286"/>
      <c r="D2043" s="233" t="s">
        <v>357</v>
      </c>
      <c r="E2043" s="287" t="s">
        <v>1</v>
      </c>
      <c r="F2043" s="288" t="s">
        <v>366</v>
      </c>
      <c r="G2043" s="286"/>
      <c r="H2043" s="289">
        <v>2.9809999999999999</v>
      </c>
      <c r="I2043" s="290"/>
      <c r="J2043" s="286"/>
      <c r="K2043" s="286"/>
      <c r="L2043" s="291"/>
      <c r="M2043" s="292"/>
      <c r="N2043" s="293"/>
      <c r="O2043" s="293"/>
      <c r="P2043" s="293"/>
      <c r="Q2043" s="293"/>
      <c r="R2043" s="293"/>
      <c r="S2043" s="293"/>
      <c r="T2043" s="294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T2043" s="295" t="s">
        <v>357</v>
      </c>
      <c r="AU2043" s="295" t="s">
        <v>90</v>
      </c>
      <c r="AV2043" s="16" t="s">
        <v>202</v>
      </c>
      <c r="AW2043" s="16" t="s">
        <v>36</v>
      </c>
      <c r="AX2043" s="16" t="s">
        <v>88</v>
      </c>
      <c r="AY2043" s="295" t="s">
        <v>203</v>
      </c>
    </row>
    <row r="2044" s="2" customFormat="1" ht="24.15" customHeight="1">
      <c r="A2044" s="39"/>
      <c r="B2044" s="40"/>
      <c r="C2044" s="296" t="s">
        <v>2627</v>
      </c>
      <c r="D2044" s="296" t="s">
        <v>553</v>
      </c>
      <c r="E2044" s="297" t="s">
        <v>2628</v>
      </c>
      <c r="F2044" s="298" t="s">
        <v>2629</v>
      </c>
      <c r="G2044" s="299" t="s">
        <v>290</v>
      </c>
      <c r="H2044" s="300">
        <v>4.3559999999999999</v>
      </c>
      <c r="I2044" s="301"/>
      <c r="J2044" s="302">
        <f>ROUND(I2044*H2044,2)</f>
        <v>0</v>
      </c>
      <c r="K2044" s="298" t="s">
        <v>352</v>
      </c>
      <c r="L2044" s="303"/>
      <c r="M2044" s="304" t="s">
        <v>1</v>
      </c>
      <c r="N2044" s="305" t="s">
        <v>46</v>
      </c>
      <c r="O2044" s="92"/>
      <c r="P2044" s="229">
        <f>O2044*H2044</f>
        <v>0</v>
      </c>
      <c r="Q2044" s="229">
        <v>0.0041999999999999997</v>
      </c>
      <c r="R2044" s="229">
        <f>Q2044*H2044</f>
        <v>0.018295199999999998</v>
      </c>
      <c r="S2044" s="229">
        <v>0</v>
      </c>
      <c r="T2044" s="230">
        <f>S2044*H2044</f>
        <v>0</v>
      </c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R2044" s="231" t="s">
        <v>581</v>
      </c>
      <c r="AT2044" s="231" t="s">
        <v>553</v>
      </c>
      <c r="AU2044" s="231" t="s">
        <v>90</v>
      </c>
      <c r="AY2044" s="18" t="s">
        <v>203</v>
      </c>
      <c r="BE2044" s="232">
        <f>IF(N2044="základní",J2044,0)</f>
        <v>0</v>
      </c>
      <c r="BF2044" s="232">
        <f>IF(N2044="snížená",J2044,0)</f>
        <v>0</v>
      </c>
      <c r="BG2044" s="232">
        <f>IF(N2044="zákl. přenesená",J2044,0)</f>
        <v>0</v>
      </c>
      <c r="BH2044" s="232">
        <f>IF(N2044="sníž. přenesená",J2044,0)</f>
        <v>0</v>
      </c>
      <c r="BI2044" s="232">
        <f>IF(N2044="nulová",J2044,0)</f>
        <v>0</v>
      </c>
      <c r="BJ2044" s="18" t="s">
        <v>88</v>
      </c>
      <c r="BK2044" s="232">
        <f>ROUND(I2044*H2044,2)</f>
        <v>0</v>
      </c>
      <c r="BL2044" s="18" t="s">
        <v>279</v>
      </c>
      <c r="BM2044" s="231" t="s">
        <v>2630</v>
      </c>
    </row>
    <row r="2045" s="2" customFormat="1">
      <c r="A2045" s="39"/>
      <c r="B2045" s="40"/>
      <c r="C2045" s="41"/>
      <c r="D2045" s="233" t="s">
        <v>209</v>
      </c>
      <c r="E2045" s="41"/>
      <c r="F2045" s="234" t="s">
        <v>2629</v>
      </c>
      <c r="G2045" s="41"/>
      <c r="H2045" s="41"/>
      <c r="I2045" s="235"/>
      <c r="J2045" s="41"/>
      <c r="K2045" s="41"/>
      <c r="L2045" s="45"/>
      <c r="M2045" s="236"/>
      <c r="N2045" s="237"/>
      <c r="O2045" s="92"/>
      <c r="P2045" s="92"/>
      <c r="Q2045" s="92"/>
      <c r="R2045" s="92"/>
      <c r="S2045" s="92"/>
      <c r="T2045" s="93"/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39"/>
      <c r="AE2045" s="39"/>
      <c r="AT2045" s="18" t="s">
        <v>209</v>
      </c>
      <c r="AU2045" s="18" t="s">
        <v>90</v>
      </c>
    </row>
    <row r="2046" s="13" customFormat="1">
      <c r="A2046" s="13"/>
      <c r="B2046" s="253"/>
      <c r="C2046" s="254"/>
      <c r="D2046" s="233" t="s">
        <v>357</v>
      </c>
      <c r="E2046" s="255" t="s">
        <v>1</v>
      </c>
      <c r="F2046" s="256" t="s">
        <v>2631</v>
      </c>
      <c r="G2046" s="254"/>
      <c r="H2046" s="255" t="s">
        <v>1</v>
      </c>
      <c r="I2046" s="257"/>
      <c r="J2046" s="254"/>
      <c r="K2046" s="254"/>
      <c r="L2046" s="258"/>
      <c r="M2046" s="259"/>
      <c r="N2046" s="260"/>
      <c r="O2046" s="260"/>
      <c r="P2046" s="260"/>
      <c r="Q2046" s="260"/>
      <c r="R2046" s="260"/>
      <c r="S2046" s="260"/>
      <c r="T2046" s="26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2" t="s">
        <v>357</v>
      </c>
      <c r="AU2046" s="262" t="s">
        <v>90</v>
      </c>
      <c r="AV2046" s="13" t="s">
        <v>88</v>
      </c>
      <c r="AW2046" s="13" t="s">
        <v>36</v>
      </c>
      <c r="AX2046" s="13" t="s">
        <v>81</v>
      </c>
      <c r="AY2046" s="262" t="s">
        <v>203</v>
      </c>
    </row>
    <row r="2047" s="14" customFormat="1">
      <c r="A2047" s="14"/>
      <c r="B2047" s="263"/>
      <c r="C2047" s="264"/>
      <c r="D2047" s="233" t="s">
        <v>357</v>
      </c>
      <c r="E2047" s="265" t="s">
        <v>1</v>
      </c>
      <c r="F2047" s="266" t="s">
        <v>2618</v>
      </c>
      <c r="G2047" s="264"/>
      <c r="H2047" s="267">
        <v>3.96</v>
      </c>
      <c r="I2047" s="268"/>
      <c r="J2047" s="264"/>
      <c r="K2047" s="264"/>
      <c r="L2047" s="269"/>
      <c r="M2047" s="270"/>
      <c r="N2047" s="271"/>
      <c r="O2047" s="271"/>
      <c r="P2047" s="271"/>
      <c r="Q2047" s="271"/>
      <c r="R2047" s="271"/>
      <c r="S2047" s="271"/>
      <c r="T2047" s="272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73" t="s">
        <v>357</v>
      </c>
      <c r="AU2047" s="273" t="s">
        <v>90</v>
      </c>
      <c r="AV2047" s="14" t="s">
        <v>90</v>
      </c>
      <c r="AW2047" s="14" t="s">
        <v>36</v>
      </c>
      <c r="AX2047" s="14" t="s">
        <v>81</v>
      </c>
      <c r="AY2047" s="273" t="s">
        <v>203</v>
      </c>
    </row>
    <row r="2048" s="16" customFormat="1">
      <c r="A2048" s="16"/>
      <c r="B2048" s="285"/>
      <c r="C2048" s="286"/>
      <c r="D2048" s="233" t="s">
        <v>357</v>
      </c>
      <c r="E2048" s="287" t="s">
        <v>1</v>
      </c>
      <c r="F2048" s="288" t="s">
        <v>366</v>
      </c>
      <c r="G2048" s="286"/>
      <c r="H2048" s="289">
        <v>3.96</v>
      </c>
      <c r="I2048" s="290"/>
      <c r="J2048" s="286"/>
      <c r="K2048" s="286"/>
      <c r="L2048" s="291"/>
      <c r="M2048" s="292"/>
      <c r="N2048" s="293"/>
      <c r="O2048" s="293"/>
      <c r="P2048" s="293"/>
      <c r="Q2048" s="293"/>
      <c r="R2048" s="293"/>
      <c r="S2048" s="293"/>
      <c r="T2048" s="294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T2048" s="295" t="s">
        <v>357</v>
      </c>
      <c r="AU2048" s="295" t="s">
        <v>90</v>
      </c>
      <c r="AV2048" s="16" t="s">
        <v>202</v>
      </c>
      <c r="AW2048" s="16" t="s">
        <v>36</v>
      </c>
      <c r="AX2048" s="16" t="s">
        <v>88</v>
      </c>
      <c r="AY2048" s="295" t="s">
        <v>203</v>
      </c>
    </row>
    <row r="2049" s="14" customFormat="1">
      <c r="A2049" s="14"/>
      <c r="B2049" s="263"/>
      <c r="C2049" s="264"/>
      <c r="D2049" s="233" t="s">
        <v>357</v>
      </c>
      <c r="E2049" s="264"/>
      <c r="F2049" s="266" t="s">
        <v>2632</v>
      </c>
      <c r="G2049" s="264"/>
      <c r="H2049" s="267">
        <v>4.3559999999999999</v>
      </c>
      <c r="I2049" s="268"/>
      <c r="J2049" s="264"/>
      <c r="K2049" s="264"/>
      <c r="L2049" s="269"/>
      <c r="M2049" s="270"/>
      <c r="N2049" s="271"/>
      <c r="O2049" s="271"/>
      <c r="P2049" s="271"/>
      <c r="Q2049" s="271"/>
      <c r="R2049" s="271"/>
      <c r="S2049" s="271"/>
      <c r="T2049" s="27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73" t="s">
        <v>357</v>
      </c>
      <c r="AU2049" s="273" t="s">
        <v>90</v>
      </c>
      <c r="AV2049" s="14" t="s">
        <v>90</v>
      </c>
      <c r="AW2049" s="14" t="s">
        <v>4</v>
      </c>
      <c r="AX2049" s="14" t="s">
        <v>88</v>
      </c>
      <c r="AY2049" s="273" t="s">
        <v>203</v>
      </c>
    </row>
    <row r="2050" s="2" customFormat="1" ht="24.15" customHeight="1">
      <c r="A2050" s="39"/>
      <c r="B2050" s="40"/>
      <c r="C2050" s="220" t="s">
        <v>2633</v>
      </c>
      <c r="D2050" s="220" t="s">
        <v>204</v>
      </c>
      <c r="E2050" s="221" t="s">
        <v>2634</v>
      </c>
      <c r="F2050" s="222" t="s">
        <v>2635</v>
      </c>
      <c r="G2050" s="223" t="s">
        <v>415</v>
      </c>
      <c r="H2050" s="224">
        <v>20.899999999999999</v>
      </c>
      <c r="I2050" s="225"/>
      <c r="J2050" s="226">
        <f>ROUND(I2050*H2050,2)</f>
        <v>0</v>
      </c>
      <c r="K2050" s="222" t="s">
        <v>352</v>
      </c>
      <c r="L2050" s="45"/>
      <c r="M2050" s="227" t="s">
        <v>1</v>
      </c>
      <c r="N2050" s="228" t="s">
        <v>46</v>
      </c>
      <c r="O2050" s="92"/>
      <c r="P2050" s="229">
        <f>O2050*H2050</f>
        <v>0</v>
      </c>
      <c r="Q2050" s="229">
        <v>0</v>
      </c>
      <c r="R2050" s="229">
        <f>Q2050*H2050</f>
        <v>0</v>
      </c>
      <c r="S2050" s="229">
        <v>0</v>
      </c>
      <c r="T2050" s="230">
        <f>S2050*H2050</f>
        <v>0</v>
      </c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R2050" s="231" t="s">
        <v>279</v>
      </c>
      <c r="AT2050" s="231" t="s">
        <v>204</v>
      </c>
      <c r="AU2050" s="231" t="s">
        <v>90</v>
      </c>
      <c r="AY2050" s="18" t="s">
        <v>203</v>
      </c>
      <c r="BE2050" s="232">
        <f>IF(N2050="základní",J2050,0)</f>
        <v>0</v>
      </c>
      <c r="BF2050" s="232">
        <f>IF(N2050="snížená",J2050,0)</f>
        <v>0</v>
      </c>
      <c r="BG2050" s="232">
        <f>IF(N2050="zákl. přenesená",J2050,0)</f>
        <v>0</v>
      </c>
      <c r="BH2050" s="232">
        <f>IF(N2050="sníž. přenesená",J2050,0)</f>
        <v>0</v>
      </c>
      <c r="BI2050" s="232">
        <f>IF(N2050="nulová",J2050,0)</f>
        <v>0</v>
      </c>
      <c r="BJ2050" s="18" t="s">
        <v>88</v>
      </c>
      <c r="BK2050" s="232">
        <f>ROUND(I2050*H2050,2)</f>
        <v>0</v>
      </c>
      <c r="BL2050" s="18" t="s">
        <v>279</v>
      </c>
      <c r="BM2050" s="231" t="s">
        <v>2636</v>
      </c>
    </row>
    <row r="2051" s="2" customFormat="1">
      <c r="A2051" s="39"/>
      <c r="B2051" s="40"/>
      <c r="C2051" s="41"/>
      <c r="D2051" s="233" t="s">
        <v>209</v>
      </c>
      <c r="E2051" s="41"/>
      <c r="F2051" s="234" t="s">
        <v>2637</v>
      </c>
      <c r="G2051" s="41"/>
      <c r="H2051" s="41"/>
      <c r="I2051" s="235"/>
      <c r="J2051" s="41"/>
      <c r="K2051" s="41"/>
      <c r="L2051" s="45"/>
      <c r="M2051" s="236"/>
      <c r="N2051" s="237"/>
      <c r="O2051" s="92"/>
      <c r="P2051" s="92"/>
      <c r="Q2051" s="92"/>
      <c r="R2051" s="92"/>
      <c r="S2051" s="92"/>
      <c r="T2051" s="93"/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T2051" s="18" t="s">
        <v>209</v>
      </c>
      <c r="AU2051" s="18" t="s">
        <v>90</v>
      </c>
    </row>
    <row r="2052" s="2" customFormat="1">
      <c r="A2052" s="39"/>
      <c r="B2052" s="40"/>
      <c r="C2052" s="41"/>
      <c r="D2052" s="251" t="s">
        <v>355</v>
      </c>
      <c r="E2052" s="41"/>
      <c r="F2052" s="252" t="s">
        <v>2638</v>
      </c>
      <c r="G2052" s="41"/>
      <c r="H2052" s="41"/>
      <c r="I2052" s="235"/>
      <c r="J2052" s="41"/>
      <c r="K2052" s="41"/>
      <c r="L2052" s="45"/>
      <c r="M2052" s="236"/>
      <c r="N2052" s="237"/>
      <c r="O2052" s="92"/>
      <c r="P2052" s="92"/>
      <c r="Q2052" s="92"/>
      <c r="R2052" s="92"/>
      <c r="S2052" s="92"/>
      <c r="T2052" s="93"/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T2052" s="18" t="s">
        <v>355</v>
      </c>
      <c r="AU2052" s="18" t="s">
        <v>90</v>
      </c>
    </row>
    <row r="2053" s="14" customFormat="1">
      <c r="A2053" s="14"/>
      <c r="B2053" s="263"/>
      <c r="C2053" s="264"/>
      <c r="D2053" s="233" t="s">
        <v>357</v>
      </c>
      <c r="E2053" s="265" t="s">
        <v>1</v>
      </c>
      <c r="F2053" s="266" t="s">
        <v>2639</v>
      </c>
      <c r="G2053" s="264"/>
      <c r="H2053" s="267">
        <v>5.5</v>
      </c>
      <c r="I2053" s="268"/>
      <c r="J2053" s="264"/>
      <c r="K2053" s="264"/>
      <c r="L2053" s="269"/>
      <c r="M2053" s="270"/>
      <c r="N2053" s="271"/>
      <c r="O2053" s="271"/>
      <c r="P2053" s="271"/>
      <c r="Q2053" s="271"/>
      <c r="R2053" s="271"/>
      <c r="S2053" s="271"/>
      <c r="T2053" s="272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73" t="s">
        <v>357</v>
      </c>
      <c r="AU2053" s="273" t="s">
        <v>90</v>
      </c>
      <c r="AV2053" s="14" t="s">
        <v>90</v>
      </c>
      <c r="AW2053" s="14" t="s">
        <v>36</v>
      </c>
      <c r="AX2053" s="14" t="s">
        <v>81</v>
      </c>
      <c r="AY2053" s="273" t="s">
        <v>203</v>
      </c>
    </row>
    <row r="2054" s="14" customFormat="1">
      <c r="A2054" s="14"/>
      <c r="B2054" s="263"/>
      <c r="C2054" s="264"/>
      <c r="D2054" s="233" t="s">
        <v>357</v>
      </c>
      <c r="E2054" s="265" t="s">
        <v>1</v>
      </c>
      <c r="F2054" s="266" t="s">
        <v>2640</v>
      </c>
      <c r="G2054" s="264"/>
      <c r="H2054" s="267">
        <v>4</v>
      </c>
      <c r="I2054" s="268"/>
      <c r="J2054" s="264"/>
      <c r="K2054" s="264"/>
      <c r="L2054" s="269"/>
      <c r="M2054" s="270"/>
      <c r="N2054" s="271"/>
      <c r="O2054" s="271"/>
      <c r="P2054" s="271"/>
      <c r="Q2054" s="271"/>
      <c r="R2054" s="271"/>
      <c r="S2054" s="271"/>
      <c r="T2054" s="272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73" t="s">
        <v>357</v>
      </c>
      <c r="AU2054" s="273" t="s">
        <v>90</v>
      </c>
      <c r="AV2054" s="14" t="s">
        <v>90</v>
      </c>
      <c r="AW2054" s="14" t="s">
        <v>36</v>
      </c>
      <c r="AX2054" s="14" t="s">
        <v>81</v>
      </c>
      <c r="AY2054" s="273" t="s">
        <v>203</v>
      </c>
    </row>
    <row r="2055" s="14" customFormat="1">
      <c r="A2055" s="14"/>
      <c r="B2055" s="263"/>
      <c r="C2055" s="264"/>
      <c r="D2055" s="233" t="s">
        <v>357</v>
      </c>
      <c r="E2055" s="265" t="s">
        <v>1</v>
      </c>
      <c r="F2055" s="266" t="s">
        <v>2641</v>
      </c>
      <c r="G2055" s="264"/>
      <c r="H2055" s="267">
        <v>11.4</v>
      </c>
      <c r="I2055" s="268"/>
      <c r="J2055" s="264"/>
      <c r="K2055" s="264"/>
      <c r="L2055" s="269"/>
      <c r="M2055" s="270"/>
      <c r="N2055" s="271"/>
      <c r="O2055" s="271"/>
      <c r="P2055" s="271"/>
      <c r="Q2055" s="271"/>
      <c r="R2055" s="271"/>
      <c r="S2055" s="271"/>
      <c r="T2055" s="272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73" t="s">
        <v>357</v>
      </c>
      <c r="AU2055" s="273" t="s">
        <v>90</v>
      </c>
      <c r="AV2055" s="14" t="s">
        <v>90</v>
      </c>
      <c r="AW2055" s="14" t="s">
        <v>36</v>
      </c>
      <c r="AX2055" s="14" t="s">
        <v>81</v>
      </c>
      <c r="AY2055" s="273" t="s">
        <v>203</v>
      </c>
    </row>
    <row r="2056" s="16" customFormat="1">
      <c r="A2056" s="16"/>
      <c r="B2056" s="285"/>
      <c r="C2056" s="286"/>
      <c r="D2056" s="233" t="s">
        <v>357</v>
      </c>
      <c r="E2056" s="287" t="s">
        <v>1</v>
      </c>
      <c r="F2056" s="288" t="s">
        <v>366</v>
      </c>
      <c r="G2056" s="286"/>
      <c r="H2056" s="289">
        <v>20.899999999999999</v>
      </c>
      <c r="I2056" s="290"/>
      <c r="J2056" s="286"/>
      <c r="K2056" s="286"/>
      <c r="L2056" s="291"/>
      <c r="M2056" s="292"/>
      <c r="N2056" s="293"/>
      <c r="O2056" s="293"/>
      <c r="P2056" s="293"/>
      <c r="Q2056" s="293"/>
      <c r="R2056" s="293"/>
      <c r="S2056" s="293"/>
      <c r="T2056" s="294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T2056" s="295" t="s">
        <v>357</v>
      </c>
      <c r="AU2056" s="295" t="s">
        <v>90</v>
      </c>
      <c r="AV2056" s="16" t="s">
        <v>202</v>
      </c>
      <c r="AW2056" s="16" t="s">
        <v>36</v>
      </c>
      <c r="AX2056" s="16" t="s">
        <v>88</v>
      </c>
      <c r="AY2056" s="295" t="s">
        <v>203</v>
      </c>
    </row>
    <row r="2057" s="2" customFormat="1" ht="21.75" customHeight="1">
      <c r="A2057" s="39"/>
      <c r="B2057" s="40"/>
      <c r="C2057" s="296" t="s">
        <v>2642</v>
      </c>
      <c r="D2057" s="296" t="s">
        <v>553</v>
      </c>
      <c r="E2057" s="297" t="s">
        <v>2643</v>
      </c>
      <c r="F2057" s="298" t="s">
        <v>2644</v>
      </c>
      <c r="G2057" s="299" t="s">
        <v>415</v>
      </c>
      <c r="H2057" s="300">
        <v>12.539999999999999</v>
      </c>
      <c r="I2057" s="301"/>
      <c r="J2057" s="302">
        <f>ROUND(I2057*H2057,2)</f>
        <v>0</v>
      </c>
      <c r="K2057" s="298" t="s">
        <v>352</v>
      </c>
      <c r="L2057" s="303"/>
      <c r="M2057" s="304" t="s">
        <v>1</v>
      </c>
      <c r="N2057" s="305" t="s">
        <v>46</v>
      </c>
      <c r="O2057" s="92"/>
      <c r="P2057" s="229">
        <f>O2057*H2057</f>
        <v>0</v>
      </c>
      <c r="Q2057" s="229">
        <v>0.00020000000000000001</v>
      </c>
      <c r="R2057" s="229">
        <f>Q2057*H2057</f>
        <v>0.0025079999999999998</v>
      </c>
      <c r="S2057" s="229">
        <v>0</v>
      </c>
      <c r="T2057" s="230">
        <f>S2057*H2057</f>
        <v>0</v>
      </c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R2057" s="231" t="s">
        <v>581</v>
      </c>
      <c r="AT2057" s="231" t="s">
        <v>553</v>
      </c>
      <c r="AU2057" s="231" t="s">
        <v>90</v>
      </c>
      <c r="AY2057" s="18" t="s">
        <v>203</v>
      </c>
      <c r="BE2057" s="232">
        <f>IF(N2057="základní",J2057,0)</f>
        <v>0</v>
      </c>
      <c r="BF2057" s="232">
        <f>IF(N2057="snížená",J2057,0)</f>
        <v>0</v>
      </c>
      <c r="BG2057" s="232">
        <f>IF(N2057="zákl. přenesená",J2057,0)</f>
        <v>0</v>
      </c>
      <c r="BH2057" s="232">
        <f>IF(N2057="sníž. přenesená",J2057,0)</f>
        <v>0</v>
      </c>
      <c r="BI2057" s="232">
        <f>IF(N2057="nulová",J2057,0)</f>
        <v>0</v>
      </c>
      <c r="BJ2057" s="18" t="s">
        <v>88</v>
      </c>
      <c r="BK2057" s="232">
        <f>ROUND(I2057*H2057,2)</f>
        <v>0</v>
      </c>
      <c r="BL2057" s="18" t="s">
        <v>279</v>
      </c>
      <c r="BM2057" s="231" t="s">
        <v>2645</v>
      </c>
    </row>
    <row r="2058" s="2" customFormat="1">
      <c r="A2058" s="39"/>
      <c r="B2058" s="40"/>
      <c r="C2058" s="41"/>
      <c r="D2058" s="233" t="s">
        <v>209</v>
      </c>
      <c r="E2058" s="41"/>
      <c r="F2058" s="234" t="s">
        <v>2644</v>
      </c>
      <c r="G2058" s="41"/>
      <c r="H2058" s="41"/>
      <c r="I2058" s="235"/>
      <c r="J2058" s="41"/>
      <c r="K2058" s="41"/>
      <c r="L2058" s="45"/>
      <c r="M2058" s="236"/>
      <c r="N2058" s="237"/>
      <c r="O2058" s="92"/>
      <c r="P2058" s="92"/>
      <c r="Q2058" s="92"/>
      <c r="R2058" s="92"/>
      <c r="S2058" s="92"/>
      <c r="T2058" s="93"/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39"/>
      <c r="AE2058" s="39"/>
      <c r="AT2058" s="18" t="s">
        <v>209</v>
      </c>
      <c r="AU2058" s="18" t="s">
        <v>90</v>
      </c>
    </row>
    <row r="2059" s="13" customFormat="1">
      <c r="A2059" s="13"/>
      <c r="B2059" s="253"/>
      <c r="C2059" s="254"/>
      <c r="D2059" s="233" t="s">
        <v>357</v>
      </c>
      <c r="E2059" s="255" t="s">
        <v>1</v>
      </c>
      <c r="F2059" s="256" t="s">
        <v>2631</v>
      </c>
      <c r="G2059" s="254"/>
      <c r="H2059" s="255" t="s">
        <v>1</v>
      </c>
      <c r="I2059" s="257"/>
      <c r="J2059" s="254"/>
      <c r="K2059" s="254"/>
      <c r="L2059" s="258"/>
      <c r="M2059" s="259"/>
      <c r="N2059" s="260"/>
      <c r="O2059" s="260"/>
      <c r="P2059" s="260"/>
      <c r="Q2059" s="260"/>
      <c r="R2059" s="260"/>
      <c r="S2059" s="260"/>
      <c r="T2059" s="261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62" t="s">
        <v>357</v>
      </c>
      <c r="AU2059" s="262" t="s">
        <v>90</v>
      </c>
      <c r="AV2059" s="13" t="s">
        <v>88</v>
      </c>
      <c r="AW2059" s="13" t="s">
        <v>36</v>
      </c>
      <c r="AX2059" s="13" t="s">
        <v>81</v>
      </c>
      <c r="AY2059" s="262" t="s">
        <v>203</v>
      </c>
    </row>
    <row r="2060" s="14" customFormat="1">
      <c r="A2060" s="14"/>
      <c r="B2060" s="263"/>
      <c r="C2060" s="264"/>
      <c r="D2060" s="233" t="s">
        <v>357</v>
      </c>
      <c r="E2060" s="265" t="s">
        <v>1</v>
      </c>
      <c r="F2060" s="266" t="s">
        <v>2646</v>
      </c>
      <c r="G2060" s="264"/>
      <c r="H2060" s="267">
        <v>12.539999999999999</v>
      </c>
      <c r="I2060" s="268"/>
      <c r="J2060" s="264"/>
      <c r="K2060" s="264"/>
      <c r="L2060" s="269"/>
      <c r="M2060" s="270"/>
      <c r="N2060" s="271"/>
      <c r="O2060" s="271"/>
      <c r="P2060" s="271"/>
      <c r="Q2060" s="271"/>
      <c r="R2060" s="271"/>
      <c r="S2060" s="271"/>
      <c r="T2060" s="272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73" t="s">
        <v>357</v>
      </c>
      <c r="AU2060" s="273" t="s">
        <v>90</v>
      </c>
      <c r="AV2060" s="14" t="s">
        <v>90</v>
      </c>
      <c r="AW2060" s="14" t="s">
        <v>36</v>
      </c>
      <c r="AX2060" s="14" t="s">
        <v>81</v>
      </c>
      <c r="AY2060" s="273" t="s">
        <v>203</v>
      </c>
    </row>
    <row r="2061" s="16" customFormat="1">
      <c r="A2061" s="16"/>
      <c r="B2061" s="285"/>
      <c r="C2061" s="286"/>
      <c r="D2061" s="233" t="s">
        <v>357</v>
      </c>
      <c r="E2061" s="287" t="s">
        <v>1</v>
      </c>
      <c r="F2061" s="288" t="s">
        <v>366</v>
      </c>
      <c r="G2061" s="286"/>
      <c r="H2061" s="289">
        <v>12.539999999999999</v>
      </c>
      <c r="I2061" s="290"/>
      <c r="J2061" s="286"/>
      <c r="K2061" s="286"/>
      <c r="L2061" s="291"/>
      <c r="M2061" s="292"/>
      <c r="N2061" s="293"/>
      <c r="O2061" s="293"/>
      <c r="P2061" s="293"/>
      <c r="Q2061" s="293"/>
      <c r="R2061" s="293"/>
      <c r="S2061" s="293"/>
      <c r="T2061" s="294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T2061" s="295" t="s">
        <v>357</v>
      </c>
      <c r="AU2061" s="295" t="s">
        <v>90</v>
      </c>
      <c r="AV2061" s="16" t="s">
        <v>202</v>
      </c>
      <c r="AW2061" s="16" t="s">
        <v>36</v>
      </c>
      <c r="AX2061" s="16" t="s">
        <v>88</v>
      </c>
      <c r="AY2061" s="295" t="s">
        <v>203</v>
      </c>
    </row>
    <row r="2062" s="2" customFormat="1" ht="33" customHeight="1">
      <c r="A2062" s="39"/>
      <c r="B2062" s="40"/>
      <c r="C2062" s="220" t="s">
        <v>2647</v>
      </c>
      <c r="D2062" s="220" t="s">
        <v>204</v>
      </c>
      <c r="E2062" s="221" t="s">
        <v>2648</v>
      </c>
      <c r="F2062" s="222" t="s">
        <v>2649</v>
      </c>
      <c r="G2062" s="223" t="s">
        <v>647</v>
      </c>
      <c r="H2062" s="224">
        <v>1</v>
      </c>
      <c r="I2062" s="225"/>
      <c r="J2062" s="226">
        <f>ROUND(I2062*H2062,2)</f>
        <v>0</v>
      </c>
      <c r="K2062" s="222" t="s">
        <v>1</v>
      </c>
      <c r="L2062" s="45"/>
      <c r="M2062" s="227" t="s">
        <v>1</v>
      </c>
      <c r="N2062" s="228" t="s">
        <v>46</v>
      </c>
      <c r="O2062" s="92"/>
      <c r="P2062" s="229">
        <f>O2062*H2062</f>
        <v>0</v>
      </c>
      <c r="Q2062" s="229">
        <v>0</v>
      </c>
      <c r="R2062" s="229">
        <f>Q2062*H2062</f>
        <v>0</v>
      </c>
      <c r="S2062" s="229">
        <v>0</v>
      </c>
      <c r="T2062" s="230">
        <f>S2062*H2062</f>
        <v>0</v>
      </c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R2062" s="231" t="s">
        <v>279</v>
      </c>
      <c r="AT2062" s="231" t="s">
        <v>204</v>
      </c>
      <c r="AU2062" s="231" t="s">
        <v>90</v>
      </c>
      <c r="AY2062" s="18" t="s">
        <v>203</v>
      </c>
      <c r="BE2062" s="232">
        <f>IF(N2062="základní",J2062,0)</f>
        <v>0</v>
      </c>
      <c r="BF2062" s="232">
        <f>IF(N2062="snížená",J2062,0)</f>
        <v>0</v>
      </c>
      <c r="BG2062" s="232">
        <f>IF(N2062="zákl. přenesená",J2062,0)</f>
        <v>0</v>
      </c>
      <c r="BH2062" s="232">
        <f>IF(N2062="sníž. přenesená",J2062,0)</f>
        <v>0</v>
      </c>
      <c r="BI2062" s="232">
        <f>IF(N2062="nulová",J2062,0)</f>
        <v>0</v>
      </c>
      <c r="BJ2062" s="18" t="s">
        <v>88</v>
      </c>
      <c r="BK2062" s="232">
        <f>ROUND(I2062*H2062,2)</f>
        <v>0</v>
      </c>
      <c r="BL2062" s="18" t="s">
        <v>279</v>
      </c>
      <c r="BM2062" s="231" t="s">
        <v>2650</v>
      </c>
    </row>
    <row r="2063" s="2" customFormat="1" ht="24.15" customHeight="1">
      <c r="A2063" s="39"/>
      <c r="B2063" s="40"/>
      <c r="C2063" s="220" t="s">
        <v>2651</v>
      </c>
      <c r="D2063" s="220" t="s">
        <v>204</v>
      </c>
      <c r="E2063" s="221" t="s">
        <v>2652</v>
      </c>
      <c r="F2063" s="222" t="s">
        <v>2653</v>
      </c>
      <c r="G2063" s="223" t="s">
        <v>415</v>
      </c>
      <c r="H2063" s="224">
        <v>20.739999999999998</v>
      </c>
      <c r="I2063" s="225"/>
      <c r="J2063" s="226">
        <f>ROUND(I2063*H2063,2)</f>
        <v>0</v>
      </c>
      <c r="K2063" s="222" t="s">
        <v>352</v>
      </c>
      <c r="L2063" s="45"/>
      <c r="M2063" s="227" t="s">
        <v>1</v>
      </c>
      <c r="N2063" s="228" t="s">
        <v>46</v>
      </c>
      <c r="O2063" s="92"/>
      <c r="P2063" s="229">
        <f>O2063*H2063</f>
        <v>0</v>
      </c>
      <c r="Q2063" s="229">
        <v>6.0000000000000002E-05</v>
      </c>
      <c r="R2063" s="229">
        <f>Q2063*H2063</f>
        <v>0.0012443999999999999</v>
      </c>
      <c r="S2063" s="229">
        <v>0</v>
      </c>
      <c r="T2063" s="230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31" t="s">
        <v>279</v>
      </c>
      <c r="AT2063" s="231" t="s">
        <v>204</v>
      </c>
      <c r="AU2063" s="231" t="s">
        <v>90</v>
      </c>
      <c r="AY2063" s="18" t="s">
        <v>203</v>
      </c>
      <c r="BE2063" s="232">
        <f>IF(N2063="základní",J2063,0)</f>
        <v>0</v>
      </c>
      <c r="BF2063" s="232">
        <f>IF(N2063="snížená",J2063,0)</f>
        <v>0</v>
      </c>
      <c r="BG2063" s="232">
        <f>IF(N2063="zákl. přenesená",J2063,0)</f>
        <v>0</v>
      </c>
      <c r="BH2063" s="232">
        <f>IF(N2063="sníž. přenesená",J2063,0)</f>
        <v>0</v>
      </c>
      <c r="BI2063" s="232">
        <f>IF(N2063="nulová",J2063,0)</f>
        <v>0</v>
      </c>
      <c r="BJ2063" s="18" t="s">
        <v>88</v>
      </c>
      <c r="BK2063" s="232">
        <f>ROUND(I2063*H2063,2)</f>
        <v>0</v>
      </c>
      <c r="BL2063" s="18" t="s">
        <v>279</v>
      </c>
      <c r="BM2063" s="231" t="s">
        <v>2654</v>
      </c>
    </row>
    <row r="2064" s="2" customFormat="1">
      <c r="A2064" s="39"/>
      <c r="B2064" s="40"/>
      <c r="C2064" s="41"/>
      <c r="D2064" s="233" t="s">
        <v>209</v>
      </c>
      <c r="E2064" s="41"/>
      <c r="F2064" s="234" t="s">
        <v>2655</v>
      </c>
      <c r="G2064" s="41"/>
      <c r="H2064" s="41"/>
      <c r="I2064" s="235"/>
      <c r="J2064" s="41"/>
      <c r="K2064" s="41"/>
      <c r="L2064" s="45"/>
      <c r="M2064" s="236"/>
      <c r="N2064" s="237"/>
      <c r="O2064" s="92"/>
      <c r="P2064" s="92"/>
      <c r="Q2064" s="92"/>
      <c r="R2064" s="92"/>
      <c r="S2064" s="92"/>
      <c r="T2064" s="93"/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T2064" s="18" t="s">
        <v>209</v>
      </c>
      <c r="AU2064" s="18" t="s">
        <v>90</v>
      </c>
    </row>
    <row r="2065" s="2" customFormat="1">
      <c r="A2065" s="39"/>
      <c r="B2065" s="40"/>
      <c r="C2065" s="41"/>
      <c r="D2065" s="251" t="s">
        <v>355</v>
      </c>
      <c r="E2065" s="41"/>
      <c r="F2065" s="252" t="s">
        <v>2656</v>
      </c>
      <c r="G2065" s="41"/>
      <c r="H2065" s="41"/>
      <c r="I2065" s="235"/>
      <c r="J2065" s="41"/>
      <c r="K2065" s="41"/>
      <c r="L2065" s="45"/>
      <c r="M2065" s="236"/>
      <c r="N2065" s="237"/>
      <c r="O2065" s="92"/>
      <c r="P2065" s="92"/>
      <c r="Q2065" s="92"/>
      <c r="R2065" s="92"/>
      <c r="S2065" s="92"/>
      <c r="T2065" s="93"/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T2065" s="18" t="s">
        <v>355</v>
      </c>
      <c r="AU2065" s="18" t="s">
        <v>90</v>
      </c>
    </row>
    <row r="2066" s="13" customFormat="1">
      <c r="A2066" s="13"/>
      <c r="B2066" s="253"/>
      <c r="C2066" s="254"/>
      <c r="D2066" s="233" t="s">
        <v>357</v>
      </c>
      <c r="E2066" s="255" t="s">
        <v>1</v>
      </c>
      <c r="F2066" s="256" t="s">
        <v>2657</v>
      </c>
      <c r="G2066" s="254"/>
      <c r="H2066" s="255" t="s">
        <v>1</v>
      </c>
      <c r="I2066" s="257"/>
      <c r="J2066" s="254"/>
      <c r="K2066" s="254"/>
      <c r="L2066" s="258"/>
      <c r="M2066" s="259"/>
      <c r="N2066" s="260"/>
      <c r="O2066" s="260"/>
      <c r="P2066" s="260"/>
      <c r="Q2066" s="260"/>
      <c r="R2066" s="260"/>
      <c r="S2066" s="260"/>
      <c r="T2066" s="261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62" t="s">
        <v>357</v>
      </c>
      <c r="AU2066" s="262" t="s">
        <v>90</v>
      </c>
      <c r="AV2066" s="13" t="s">
        <v>88</v>
      </c>
      <c r="AW2066" s="13" t="s">
        <v>36</v>
      </c>
      <c r="AX2066" s="13" t="s">
        <v>81</v>
      </c>
      <c r="AY2066" s="262" t="s">
        <v>203</v>
      </c>
    </row>
    <row r="2067" s="14" customFormat="1">
      <c r="A2067" s="14"/>
      <c r="B2067" s="263"/>
      <c r="C2067" s="264"/>
      <c r="D2067" s="233" t="s">
        <v>357</v>
      </c>
      <c r="E2067" s="265" t="s">
        <v>1</v>
      </c>
      <c r="F2067" s="266" t="s">
        <v>2658</v>
      </c>
      <c r="G2067" s="264"/>
      <c r="H2067" s="267">
        <v>8.5399999999999991</v>
      </c>
      <c r="I2067" s="268"/>
      <c r="J2067" s="264"/>
      <c r="K2067" s="264"/>
      <c r="L2067" s="269"/>
      <c r="M2067" s="270"/>
      <c r="N2067" s="271"/>
      <c r="O2067" s="271"/>
      <c r="P2067" s="271"/>
      <c r="Q2067" s="271"/>
      <c r="R2067" s="271"/>
      <c r="S2067" s="271"/>
      <c r="T2067" s="272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73" t="s">
        <v>357</v>
      </c>
      <c r="AU2067" s="273" t="s">
        <v>90</v>
      </c>
      <c r="AV2067" s="14" t="s">
        <v>90</v>
      </c>
      <c r="AW2067" s="14" t="s">
        <v>36</v>
      </c>
      <c r="AX2067" s="14" t="s">
        <v>81</v>
      </c>
      <c r="AY2067" s="273" t="s">
        <v>203</v>
      </c>
    </row>
    <row r="2068" s="14" customFormat="1">
      <c r="A2068" s="14"/>
      <c r="B2068" s="263"/>
      <c r="C2068" s="264"/>
      <c r="D2068" s="233" t="s">
        <v>357</v>
      </c>
      <c r="E2068" s="265" t="s">
        <v>1</v>
      </c>
      <c r="F2068" s="266" t="s">
        <v>2659</v>
      </c>
      <c r="G2068" s="264"/>
      <c r="H2068" s="267">
        <v>6.2999999999999998</v>
      </c>
      <c r="I2068" s="268"/>
      <c r="J2068" s="264"/>
      <c r="K2068" s="264"/>
      <c r="L2068" s="269"/>
      <c r="M2068" s="270"/>
      <c r="N2068" s="271"/>
      <c r="O2068" s="271"/>
      <c r="P2068" s="271"/>
      <c r="Q2068" s="271"/>
      <c r="R2068" s="271"/>
      <c r="S2068" s="271"/>
      <c r="T2068" s="272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73" t="s">
        <v>357</v>
      </c>
      <c r="AU2068" s="273" t="s">
        <v>90</v>
      </c>
      <c r="AV2068" s="14" t="s">
        <v>90</v>
      </c>
      <c r="AW2068" s="14" t="s">
        <v>36</v>
      </c>
      <c r="AX2068" s="14" t="s">
        <v>81</v>
      </c>
      <c r="AY2068" s="273" t="s">
        <v>203</v>
      </c>
    </row>
    <row r="2069" s="14" customFormat="1">
      <c r="A2069" s="14"/>
      <c r="B2069" s="263"/>
      <c r="C2069" s="264"/>
      <c r="D2069" s="233" t="s">
        <v>357</v>
      </c>
      <c r="E2069" s="265" t="s">
        <v>1</v>
      </c>
      <c r="F2069" s="266" t="s">
        <v>2660</v>
      </c>
      <c r="G2069" s="264"/>
      <c r="H2069" s="267">
        <v>5.9000000000000004</v>
      </c>
      <c r="I2069" s="268"/>
      <c r="J2069" s="264"/>
      <c r="K2069" s="264"/>
      <c r="L2069" s="269"/>
      <c r="M2069" s="270"/>
      <c r="N2069" s="271"/>
      <c r="O2069" s="271"/>
      <c r="P2069" s="271"/>
      <c r="Q2069" s="271"/>
      <c r="R2069" s="271"/>
      <c r="S2069" s="271"/>
      <c r="T2069" s="272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73" t="s">
        <v>357</v>
      </c>
      <c r="AU2069" s="273" t="s">
        <v>90</v>
      </c>
      <c r="AV2069" s="14" t="s">
        <v>90</v>
      </c>
      <c r="AW2069" s="14" t="s">
        <v>36</v>
      </c>
      <c r="AX2069" s="14" t="s">
        <v>81</v>
      </c>
      <c r="AY2069" s="273" t="s">
        <v>203</v>
      </c>
    </row>
    <row r="2070" s="16" customFormat="1">
      <c r="A2070" s="16"/>
      <c r="B2070" s="285"/>
      <c r="C2070" s="286"/>
      <c r="D2070" s="233" t="s">
        <v>357</v>
      </c>
      <c r="E2070" s="287" t="s">
        <v>1</v>
      </c>
      <c r="F2070" s="288" t="s">
        <v>366</v>
      </c>
      <c r="G2070" s="286"/>
      <c r="H2070" s="289">
        <v>20.739999999999998</v>
      </c>
      <c r="I2070" s="290"/>
      <c r="J2070" s="286"/>
      <c r="K2070" s="286"/>
      <c r="L2070" s="291"/>
      <c r="M2070" s="292"/>
      <c r="N2070" s="293"/>
      <c r="O2070" s="293"/>
      <c r="P2070" s="293"/>
      <c r="Q2070" s="293"/>
      <c r="R2070" s="293"/>
      <c r="S2070" s="293"/>
      <c r="T2070" s="294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T2070" s="295" t="s">
        <v>357</v>
      </c>
      <c r="AU2070" s="295" t="s">
        <v>90</v>
      </c>
      <c r="AV2070" s="16" t="s">
        <v>202</v>
      </c>
      <c r="AW2070" s="16" t="s">
        <v>36</v>
      </c>
      <c r="AX2070" s="16" t="s">
        <v>88</v>
      </c>
      <c r="AY2070" s="295" t="s">
        <v>203</v>
      </c>
    </row>
    <row r="2071" s="2" customFormat="1" ht="24.15" customHeight="1">
      <c r="A2071" s="39"/>
      <c r="B2071" s="40"/>
      <c r="C2071" s="220" t="s">
        <v>2661</v>
      </c>
      <c r="D2071" s="220" t="s">
        <v>204</v>
      </c>
      <c r="E2071" s="221" t="s">
        <v>2662</v>
      </c>
      <c r="F2071" s="222" t="s">
        <v>2663</v>
      </c>
      <c r="G2071" s="223" t="s">
        <v>415</v>
      </c>
      <c r="H2071" s="224">
        <v>20.739999999999998</v>
      </c>
      <c r="I2071" s="225"/>
      <c r="J2071" s="226">
        <f>ROUND(I2071*H2071,2)</f>
        <v>0</v>
      </c>
      <c r="K2071" s="222" t="s">
        <v>352</v>
      </c>
      <c r="L2071" s="45"/>
      <c r="M2071" s="227" t="s">
        <v>1</v>
      </c>
      <c r="N2071" s="228" t="s">
        <v>46</v>
      </c>
      <c r="O2071" s="92"/>
      <c r="P2071" s="229">
        <f>O2071*H2071</f>
        <v>0</v>
      </c>
      <c r="Q2071" s="229">
        <v>6.9999999999999994E-05</v>
      </c>
      <c r="R2071" s="229">
        <f>Q2071*H2071</f>
        <v>0.0014517999999999998</v>
      </c>
      <c r="S2071" s="229">
        <v>0</v>
      </c>
      <c r="T2071" s="230">
        <f>S2071*H2071</f>
        <v>0</v>
      </c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R2071" s="231" t="s">
        <v>279</v>
      </c>
      <c r="AT2071" s="231" t="s">
        <v>204</v>
      </c>
      <c r="AU2071" s="231" t="s">
        <v>90</v>
      </c>
      <c r="AY2071" s="18" t="s">
        <v>203</v>
      </c>
      <c r="BE2071" s="232">
        <f>IF(N2071="základní",J2071,0)</f>
        <v>0</v>
      </c>
      <c r="BF2071" s="232">
        <f>IF(N2071="snížená",J2071,0)</f>
        <v>0</v>
      </c>
      <c r="BG2071" s="232">
        <f>IF(N2071="zákl. přenesená",J2071,0)</f>
        <v>0</v>
      </c>
      <c r="BH2071" s="232">
        <f>IF(N2071="sníž. přenesená",J2071,0)</f>
        <v>0</v>
      </c>
      <c r="BI2071" s="232">
        <f>IF(N2071="nulová",J2071,0)</f>
        <v>0</v>
      </c>
      <c r="BJ2071" s="18" t="s">
        <v>88</v>
      </c>
      <c r="BK2071" s="232">
        <f>ROUND(I2071*H2071,2)</f>
        <v>0</v>
      </c>
      <c r="BL2071" s="18" t="s">
        <v>279</v>
      </c>
      <c r="BM2071" s="231" t="s">
        <v>2664</v>
      </c>
    </row>
    <row r="2072" s="2" customFormat="1">
      <c r="A2072" s="39"/>
      <c r="B2072" s="40"/>
      <c r="C2072" s="41"/>
      <c r="D2072" s="233" t="s">
        <v>209</v>
      </c>
      <c r="E2072" s="41"/>
      <c r="F2072" s="234" t="s">
        <v>2665</v>
      </c>
      <c r="G2072" s="41"/>
      <c r="H2072" s="41"/>
      <c r="I2072" s="235"/>
      <c r="J2072" s="41"/>
      <c r="K2072" s="41"/>
      <c r="L2072" s="45"/>
      <c r="M2072" s="236"/>
      <c r="N2072" s="237"/>
      <c r="O2072" s="92"/>
      <c r="P2072" s="92"/>
      <c r="Q2072" s="92"/>
      <c r="R2072" s="92"/>
      <c r="S2072" s="92"/>
      <c r="T2072" s="93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T2072" s="18" t="s">
        <v>209</v>
      </c>
      <c r="AU2072" s="18" t="s">
        <v>90</v>
      </c>
    </row>
    <row r="2073" s="2" customFormat="1">
      <c r="A2073" s="39"/>
      <c r="B2073" s="40"/>
      <c r="C2073" s="41"/>
      <c r="D2073" s="251" t="s">
        <v>355</v>
      </c>
      <c r="E2073" s="41"/>
      <c r="F2073" s="252" t="s">
        <v>2666</v>
      </c>
      <c r="G2073" s="41"/>
      <c r="H2073" s="41"/>
      <c r="I2073" s="235"/>
      <c r="J2073" s="41"/>
      <c r="K2073" s="41"/>
      <c r="L2073" s="45"/>
      <c r="M2073" s="236"/>
      <c r="N2073" s="237"/>
      <c r="O2073" s="92"/>
      <c r="P2073" s="92"/>
      <c r="Q2073" s="92"/>
      <c r="R2073" s="92"/>
      <c r="S2073" s="92"/>
      <c r="T2073" s="93"/>
      <c r="U2073" s="39"/>
      <c r="V2073" s="39"/>
      <c r="W2073" s="39"/>
      <c r="X2073" s="39"/>
      <c r="Y2073" s="39"/>
      <c r="Z2073" s="39"/>
      <c r="AA2073" s="39"/>
      <c r="AB2073" s="39"/>
      <c r="AC2073" s="39"/>
      <c r="AD2073" s="39"/>
      <c r="AE2073" s="39"/>
      <c r="AT2073" s="18" t="s">
        <v>355</v>
      </c>
      <c r="AU2073" s="18" t="s">
        <v>90</v>
      </c>
    </row>
    <row r="2074" s="2" customFormat="1" ht="16.5" customHeight="1">
      <c r="A2074" s="39"/>
      <c r="B2074" s="40"/>
      <c r="C2074" s="220" t="s">
        <v>2667</v>
      </c>
      <c r="D2074" s="220" t="s">
        <v>204</v>
      </c>
      <c r="E2074" s="221" t="s">
        <v>2668</v>
      </c>
      <c r="F2074" s="222" t="s">
        <v>2669</v>
      </c>
      <c r="G2074" s="223" t="s">
        <v>647</v>
      </c>
      <c r="H2074" s="224">
        <v>2</v>
      </c>
      <c r="I2074" s="225"/>
      <c r="J2074" s="226">
        <f>ROUND(I2074*H2074,2)</f>
        <v>0</v>
      </c>
      <c r="K2074" s="222" t="s">
        <v>352</v>
      </c>
      <c r="L2074" s="45"/>
      <c r="M2074" s="227" t="s">
        <v>1</v>
      </c>
      <c r="N2074" s="228" t="s">
        <v>46</v>
      </c>
      <c r="O2074" s="92"/>
      <c r="P2074" s="229">
        <f>O2074*H2074</f>
        <v>0</v>
      </c>
      <c r="Q2074" s="229">
        <v>4.0000000000000003E-05</v>
      </c>
      <c r="R2074" s="229">
        <f>Q2074*H2074</f>
        <v>8.0000000000000007E-05</v>
      </c>
      <c r="S2074" s="229">
        <v>0</v>
      </c>
      <c r="T2074" s="230">
        <f>S2074*H2074</f>
        <v>0</v>
      </c>
      <c r="U2074" s="39"/>
      <c r="V2074" s="39"/>
      <c r="W2074" s="39"/>
      <c r="X2074" s="39"/>
      <c r="Y2074" s="39"/>
      <c r="Z2074" s="39"/>
      <c r="AA2074" s="39"/>
      <c r="AB2074" s="39"/>
      <c r="AC2074" s="39"/>
      <c r="AD2074" s="39"/>
      <c r="AE2074" s="39"/>
      <c r="AR2074" s="231" t="s">
        <v>279</v>
      </c>
      <c r="AT2074" s="231" t="s">
        <v>204</v>
      </c>
      <c r="AU2074" s="231" t="s">
        <v>90</v>
      </c>
      <c r="AY2074" s="18" t="s">
        <v>203</v>
      </c>
      <c r="BE2074" s="232">
        <f>IF(N2074="základní",J2074,0)</f>
        <v>0</v>
      </c>
      <c r="BF2074" s="232">
        <f>IF(N2074="snížená",J2074,0)</f>
        <v>0</v>
      </c>
      <c r="BG2074" s="232">
        <f>IF(N2074="zákl. přenesená",J2074,0)</f>
        <v>0</v>
      </c>
      <c r="BH2074" s="232">
        <f>IF(N2074="sníž. přenesená",J2074,0)</f>
        <v>0</v>
      </c>
      <c r="BI2074" s="232">
        <f>IF(N2074="nulová",J2074,0)</f>
        <v>0</v>
      </c>
      <c r="BJ2074" s="18" t="s">
        <v>88</v>
      </c>
      <c r="BK2074" s="232">
        <f>ROUND(I2074*H2074,2)</f>
        <v>0</v>
      </c>
      <c r="BL2074" s="18" t="s">
        <v>279</v>
      </c>
      <c r="BM2074" s="231" t="s">
        <v>2670</v>
      </c>
    </row>
    <row r="2075" s="2" customFormat="1">
      <c r="A2075" s="39"/>
      <c r="B2075" s="40"/>
      <c r="C2075" s="41"/>
      <c r="D2075" s="233" t="s">
        <v>209</v>
      </c>
      <c r="E2075" s="41"/>
      <c r="F2075" s="234" t="s">
        <v>2671</v>
      </c>
      <c r="G2075" s="41"/>
      <c r="H2075" s="41"/>
      <c r="I2075" s="235"/>
      <c r="J2075" s="41"/>
      <c r="K2075" s="41"/>
      <c r="L2075" s="45"/>
      <c r="M2075" s="236"/>
      <c r="N2075" s="237"/>
      <c r="O2075" s="92"/>
      <c r="P2075" s="92"/>
      <c r="Q2075" s="92"/>
      <c r="R2075" s="92"/>
      <c r="S2075" s="92"/>
      <c r="T2075" s="93"/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T2075" s="18" t="s">
        <v>209</v>
      </c>
      <c r="AU2075" s="18" t="s">
        <v>90</v>
      </c>
    </row>
    <row r="2076" s="2" customFormat="1">
      <c r="A2076" s="39"/>
      <c r="B2076" s="40"/>
      <c r="C2076" s="41"/>
      <c r="D2076" s="251" t="s">
        <v>355</v>
      </c>
      <c r="E2076" s="41"/>
      <c r="F2076" s="252" t="s">
        <v>2672</v>
      </c>
      <c r="G2076" s="41"/>
      <c r="H2076" s="41"/>
      <c r="I2076" s="235"/>
      <c r="J2076" s="41"/>
      <c r="K2076" s="41"/>
      <c r="L2076" s="45"/>
      <c r="M2076" s="236"/>
      <c r="N2076" s="237"/>
      <c r="O2076" s="92"/>
      <c r="P2076" s="92"/>
      <c r="Q2076" s="92"/>
      <c r="R2076" s="92"/>
      <c r="S2076" s="92"/>
      <c r="T2076" s="93"/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T2076" s="18" t="s">
        <v>355</v>
      </c>
      <c r="AU2076" s="18" t="s">
        <v>90</v>
      </c>
    </row>
    <row r="2077" s="2" customFormat="1" ht="24.15" customHeight="1">
      <c r="A2077" s="39"/>
      <c r="B2077" s="40"/>
      <c r="C2077" s="296" t="s">
        <v>2673</v>
      </c>
      <c r="D2077" s="296" t="s">
        <v>553</v>
      </c>
      <c r="E2077" s="297" t="s">
        <v>2674</v>
      </c>
      <c r="F2077" s="298" t="s">
        <v>2675</v>
      </c>
      <c r="G2077" s="299" t="s">
        <v>647</v>
      </c>
      <c r="H2077" s="300">
        <v>2</v>
      </c>
      <c r="I2077" s="301"/>
      <c r="J2077" s="302">
        <f>ROUND(I2077*H2077,2)</f>
        <v>0</v>
      </c>
      <c r="K2077" s="298" t="s">
        <v>1</v>
      </c>
      <c r="L2077" s="303"/>
      <c r="M2077" s="304" t="s">
        <v>1</v>
      </c>
      <c r="N2077" s="305" t="s">
        <v>46</v>
      </c>
      <c r="O2077" s="92"/>
      <c r="P2077" s="229">
        <f>O2077*H2077</f>
        <v>0</v>
      </c>
      <c r="Q2077" s="229">
        <v>0.014999999999999999</v>
      </c>
      <c r="R2077" s="229">
        <f>Q2077*H2077</f>
        <v>0.029999999999999999</v>
      </c>
      <c r="S2077" s="229">
        <v>0</v>
      </c>
      <c r="T2077" s="230">
        <f>S2077*H2077</f>
        <v>0</v>
      </c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R2077" s="231" t="s">
        <v>581</v>
      </c>
      <c r="AT2077" s="231" t="s">
        <v>553</v>
      </c>
      <c r="AU2077" s="231" t="s">
        <v>90</v>
      </c>
      <c r="AY2077" s="18" t="s">
        <v>203</v>
      </c>
      <c r="BE2077" s="232">
        <f>IF(N2077="základní",J2077,0)</f>
        <v>0</v>
      </c>
      <c r="BF2077" s="232">
        <f>IF(N2077="snížená",J2077,0)</f>
        <v>0</v>
      </c>
      <c r="BG2077" s="232">
        <f>IF(N2077="zákl. přenesená",J2077,0)</f>
        <v>0</v>
      </c>
      <c r="BH2077" s="232">
        <f>IF(N2077="sníž. přenesená",J2077,0)</f>
        <v>0</v>
      </c>
      <c r="BI2077" s="232">
        <f>IF(N2077="nulová",J2077,0)</f>
        <v>0</v>
      </c>
      <c r="BJ2077" s="18" t="s">
        <v>88</v>
      </c>
      <c r="BK2077" s="232">
        <f>ROUND(I2077*H2077,2)</f>
        <v>0</v>
      </c>
      <c r="BL2077" s="18" t="s">
        <v>279</v>
      </c>
      <c r="BM2077" s="231" t="s">
        <v>2676</v>
      </c>
    </row>
    <row r="2078" s="2" customFormat="1" ht="16.5" customHeight="1">
      <c r="A2078" s="39"/>
      <c r="B2078" s="40"/>
      <c r="C2078" s="220" t="s">
        <v>2677</v>
      </c>
      <c r="D2078" s="220" t="s">
        <v>204</v>
      </c>
      <c r="E2078" s="221" t="s">
        <v>2678</v>
      </c>
      <c r="F2078" s="222" t="s">
        <v>2679</v>
      </c>
      <c r="G2078" s="223" t="s">
        <v>647</v>
      </c>
      <c r="H2078" s="224">
        <v>1</v>
      </c>
      <c r="I2078" s="225"/>
      <c r="J2078" s="226">
        <f>ROUND(I2078*H2078,2)</f>
        <v>0</v>
      </c>
      <c r="K2078" s="222" t="s">
        <v>352</v>
      </c>
      <c r="L2078" s="45"/>
      <c r="M2078" s="227" t="s">
        <v>1</v>
      </c>
      <c r="N2078" s="228" t="s">
        <v>46</v>
      </c>
      <c r="O2078" s="92"/>
      <c r="P2078" s="229">
        <f>O2078*H2078</f>
        <v>0</v>
      </c>
      <c r="Q2078" s="229">
        <v>0</v>
      </c>
      <c r="R2078" s="229">
        <f>Q2078*H2078</f>
        <v>0</v>
      </c>
      <c r="S2078" s="229">
        <v>0</v>
      </c>
      <c r="T2078" s="230">
        <f>S2078*H2078</f>
        <v>0</v>
      </c>
      <c r="U2078" s="39"/>
      <c r="V2078" s="39"/>
      <c r="W2078" s="39"/>
      <c r="X2078" s="39"/>
      <c r="Y2078" s="39"/>
      <c r="Z2078" s="39"/>
      <c r="AA2078" s="39"/>
      <c r="AB2078" s="39"/>
      <c r="AC2078" s="39"/>
      <c r="AD2078" s="39"/>
      <c r="AE2078" s="39"/>
      <c r="AR2078" s="231" t="s">
        <v>279</v>
      </c>
      <c r="AT2078" s="231" t="s">
        <v>204</v>
      </c>
      <c r="AU2078" s="231" t="s">
        <v>90</v>
      </c>
      <c r="AY2078" s="18" t="s">
        <v>203</v>
      </c>
      <c r="BE2078" s="232">
        <f>IF(N2078="základní",J2078,0)</f>
        <v>0</v>
      </c>
      <c r="BF2078" s="232">
        <f>IF(N2078="snížená",J2078,0)</f>
        <v>0</v>
      </c>
      <c r="BG2078" s="232">
        <f>IF(N2078="zákl. přenesená",J2078,0)</f>
        <v>0</v>
      </c>
      <c r="BH2078" s="232">
        <f>IF(N2078="sníž. přenesená",J2078,0)</f>
        <v>0</v>
      </c>
      <c r="BI2078" s="232">
        <f>IF(N2078="nulová",J2078,0)</f>
        <v>0</v>
      </c>
      <c r="BJ2078" s="18" t="s">
        <v>88</v>
      </c>
      <c r="BK2078" s="232">
        <f>ROUND(I2078*H2078,2)</f>
        <v>0</v>
      </c>
      <c r="BL2078" s="18" t="s">
        <v>279</v>
      </c>
      <c r="BM2078" s="231" t="s">
        <v>2680</v>
      </c>
    </row>
    <row r="2079" s="2" customFormat="1">
      <c r="A2079" s="39"/>
      <c r="B2079" s="40"/>
      <c r="C2079" s="41"/>
      <c r="D2079" s="233" t="s">
        <v>209</v>
      </c>
      <c r="E2079" s="41"/>
      <c r="F2079" s="234" t="s">
        <v>2681</v>
      </c>
      <c r="G2079" s="41"/>
      <c r="H2079" s="41"/>
      <c r="I2079" s="235"/>
      <c r="J2079" s="41"/>
      <c r="K2079" s="41"/>
      <c r="L2079" s="45"/>
      <c r="M2079" s="236"/>
      <c r="N2079" s="237"/>
      <c r="O2079" s="92"/>
      <c r="P2079" s="92"/>
      <c r="Q2079" s="92"/>
      <c r="R2079" s="92"/>
      <c r="S2079" s="92"/>
      <c r="T2079" s="93"/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T2079" s="18" t="s">
        <v>209</v>
      </c>
      <c r="AU2079" s="18" t="s">
        <v>90</v>
      </c>
    </row>
    <row r="2080" s="2" customFormat="1">
      <c r="A2080" s="39"/>
      <c r="B2080" s="40"/>
      <c r="C2080" s="41"/>
      <c r="D2080" s="251" t="s">
        <v>355</v>
      </c>
      <c r="E2080" s="41"/>
      <c r="F2080" s="252" t="s">
        <v>2682</v>
      </c>
      <c r="G2080" s="41"/>
      <c r="H2080" s="41"/>
      <c r="I2080" s="235"/>
      <c r="J2080" s="41"/>
      <c r="K2080" s="41"/>
      <c r="L2080" s="45"/>
      <c r="M2080" s="236"/>
      <c r="N2080" s="237"/>
      <c r="O2080" s="92"/>
      <c r="P2080" s="92"/>
      <c r="Q2080" s="92"/>
      <c r="R2080" s="92"/>
      <c r="S2080" s="92"/>
      <c r="T2080" s="93"/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T2080" s="18" t="s">
        <v>355</v>
      </c>
      <c r="AU2080" s="18" t="s">
        <v>90</v>
      </c>
    </row>
    <row r="2081" s="2" customFormat="1" ht="21.75" customHeight="1">
      <c r="A2081" s="39"/>
      <c r="B2081" s="40"/>
      <c r="C2081" s="296" t="s">
        <v>2683</v>
      </c>
      <c r="D2081" s="296" t="s">
        <v>553</v>
      </c>
      <c r="E2081" s="297" t="s">
        <v>2684</v>
      </c>
      <c r="F2081" s="298" t="s">
        <v>2685</v>
      </c>
      <c r="G2081" s="299" t="s">
        <v>647</v>
      </c>
      <c r="H2081" s="300">
        <v>1</v>
      </c>
      <c r="I2081" s="301"/>
      <c r="J2081" s="302">
        <f>ROUND(I2081*H2081,2)</f>
        <v>0</v>
      </c>
      <c r="K2081" s="298" t="s">
        <v>1</v>
      </c>
      <c r="L2081" s="303"/>
      <c r="M2081" s="304" t="s">
        <v>1</v>
      </c>
      <c r="N2081" s="305" t="s">
        <v>46</v>
      </c>
      <c r="O2081" s="92"/>
      <c r="P2081" s="229">
        <f>O2081*H2081</f>
        <v>0</v>
      </c>
      <c r="Q2081" s="229">
        <v>0.0030100000000000001</v>
      </c>
      <c r="R2081" s="229">
        <f>Q2081*H2081</f>
        <v>0.0030100000000000001</v>
      </c>
      <c r="S2081" s="229">
        <v>0</v>
      </c>
      <c r="T2081" s="230">
        <f>S2081*H2081</f>
        <v>0</v>
      </c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R2081" s="231" t="s">
        <v>581</v>
      </c>
      <c r="AT2081" s="231" t="s">
        <v>553</v>
      </c>
      <c r="AU2081" s="231" t="s">
        <v>90</v>
      </c>
      <c r="AY2081" s="18" t="s">
        <v>203</v>
      </c>
      <c r="BE2081" s="232">
        <f>IF(N2081="základní",J2081,0)</f>
        <v>0</v>
      </c>
      <c r="BF2081" s="232">
        <f>IF(N2081="snížená",J2081,0)</f>
        <v>0</v>
      </c>
      <c r="BG2081" s="232">
        <f>IF(N2081="zákl. přenesená",J2081,0)</f>
        <v>0</v>
      </c>
      <c r="BH2081" s="232">
        <f>IF(N2081="sníž. přenesená",J2081,0)</f>
        <v>0</v>
      </c>
      <c r="BI2081" s="232">
        <f>IF(N2081="nulová",J2081,0)</f>
        <v>0</v>
      </c>
      <c r="BJ2081" s="18" t="s">
        <v>88</v>
      </c>
      <c r="BK2081" s="232">
        <f>ROUND(I2081*H2081,2)</f>
        <v>0</v>
      </c>
      <c r="BL2081" s="18" t="s">
        <v>279</v>
      </c>
      <c r="BM2081" s="231" t="s">
        <v>2686</v>
      </c>
    </row>
    <row r="2082" s="2" customFormat="1" ht="24.15" customHeight="1">
      <c r="A2082" s="39"/>
      <c r="B2082" s="40"/>
      <c r="C2082" s="220" t="s">
        <v>2687</v>
      </c>
      <c r="D2082" s="220" t="s">
        <v>204</v>
      </c>
      <c r="E2082" s="221" t="s">
        <v>2688</v>
      </c>
      <c r="F2082" s="222" t="s">
        <v>2689</v>
      </c>
      <c r="G2082" s="223" t="s">
        <v>415</v>
      </c>
      <c r="H2082" s="224">
        <v>6.7300000000000004</v>
      </c>
      <c r="I2082" s="225"/>
      <c r="J2082" s="226">
        <f>ROUND(I2082*H2082,2)</f>
        <v>0</v>
      </c>
      <c r="K2082" s="222" t="s">
        <v>352</v>
      </c>
      <c r="L2082" s="45"/>
      <c r="M2082" s="227" t="s">
        <v>1</v>
      </c>
      <c r="N2082" s="228" t="s">
        <v>46</v>
      </c>
      <c r="O2082" s="92"/>
      <c r="P2082" s="229">
        <f>O2082*H2082</f>
        <v>0</v>
      </c>
      <c r="Q2082" s="229">
        <v>0</v>
      </c>
      <c r="R2082" s="229">
        <f>Q2082*H2082</f>
        <v>0</v>
      </c>
      <c r="S2082" s="229">
        <v>0</v>
      </c>
      <c r="T2082" s="230">
        <f>S2082*H2082</f>
        <v>0</v>
      </c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R2082" s="231" t="s">
        <v>279</v>
      </c>
      <c r="AT2082" s="231" t="s">
        <v>204</v>
      </c>
      <c r="AU2082" s="231" t="s">
        <v>90</v>
      </c>
      <c r="AY2082" s="18" t="s">
        <v>203</v>
      </c>
      <c r="BE2082" s="232">
        <f>IF(N2082="základní",J2082,0)</f>
        <v>0</v>
      </c>
      <c r="BF2082" s="232">
        <f>IF(N2082="snížená",J2082,0)</f>
        <v>0</v>
      </c>
      <c r="BG2082" s="232">
        <f>IF(N2082="zákl. přenesená",J2082,0)</f>
        <v>0</v>
      </c>
      <c r="BH2082" s="232">
        <f>IF(N2082="sníž. přenesená",J2082,0)</f>
        <v>0</v>
      </c>
      <c r="BI2082" s="232">
        <f>IF(N2082="nulová",J2082,0)</f>
        <v>0</v>
      </c>
      <c r="BJ2082" s="18" t="s">
        <v>88</v>
      </c>
      <c r="BK2082" s="232">
        <f>ROUND(I2082*H2082,2)</f>
        <v>0</v>
      </c>
      <c r="BL2082" s="18" t="s">
        <v>279</v>
      </c>
      <c r="BM2082" s="231" t="s">
        <v>2690</v>
      </c>
    </row>
    <row r="2083" s="2" customFormat="1">
      <c r="A2083" s="39"/>
      <c r="B2083" s="40"/>
      <c r="C2083" s="41"/>
      <c r="D2083" s="233" t="s">
        <v>209</v>
      </c>
      <c r="E2083" s="41"/>
      <c r="F2083" s="234" t="s">
        <v>2689</v>
      </c>
      <c r="G2083" s="41"/>
      <c r="H2083" s="41"/>
      <c r="I2083" s="235"/>
      <c r="J2083" s="41"/>
      <c r="K2083" s="41"/>
      <c r="L2083" s="45"/>
      <c r="M2083" s="236"/>
      <c r="N2083" s="237"/>
      <c r="O2083" s="92"/>
      <c r="P2083" s="92"/>
      <c r="Q2083" s="92"/>
      <c r="R2083" s="92"/>
      <c r="S2083" s="92"/>
      <c r="T2083" s="93"/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T2083" s="18" t="s">
        <v>209</v>
      </c>
      <c r="AU2083" s="18" t="s">
        <v>90</v>
      </c>
    </row>
    <row r="2084" s="2" customFormat="1">
      <c r="A2084" s="39"/>
      <c r="B2084" s="40"/>
      <c r="C2084" s="41"/>
      <c r="D2084" s="251" t="s">
        <v>355</v>
      </c>
      <c r="E2084" s="41"/>
      <c r="F2084" s="252" t="s">
        <v>2691</v>
      </c>
      <c r="G2084" s="41"/>
      <c r="H2084" s="41"/>
      <c r="I2084" s="235"/>
      <c r="J2084" s="41"/>
      <c r="K2084" s="41"/>
      <c r="L2084" s="45"/>
      <c r="M2084" s="236"/>
      <c r="N2084" s="237"/>
      <c r="O2084" s="92"/>
      <c r="P2084" s="92"/>
      <c r="Q2084" s="92"/>
      <c r="R2084" s="92"/>
      <c r="S2084" s="92"/>
      <c r="T2084" s="93"/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T2084" s="18" t="s">
        <v>355</v>
      </c>
      <c r="AU2084" s="18" t="s">
        <v>90</v>
      </c>
    </row>
    <row r="2085" s="14" customFormat="1">
      <c r="A2085" s="14"/>
      <c r="B2085" s="263"/>
      <c r="C2085" s="264"/>
      <c r="D2085" s="233" t="s">
        <v>357</v>
      </c>
      <c r="E2085" s="265" t="s">
        <v>1</v>
      </c>
      <c r="F2085" s="266" t="s">
        <v>2692</v>
      </c>
      <c r="G2085" s="264"/>
      <c r="H2085" s="267">
        <v>6.7300000000000004</v>
      </c>
      <c r="I2085" s="268"/>
      <c r="J2085" s="264"/>
      <c r="K2085" s="264"/>
      <c r="L2085" s="269"/>
      <c r="M2085" s="270"/>
      <c r="N2085" s="271"/>
      <c r="O2085" s="271"/>
      <c r="P2085" s="271"/>
      <c r="Q2085" s="271"/>
      <c r="R2085" s="271"/>
      <c r="S2085" s="271"/>
      <c r="T2085" s="272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73" t="s">
        <v>357</v>
      </c>
      <c r="AU2085" s="273" t="s">
        <v>90</v>
      </c>
      <c r="AV2085" s="14" t="s">
        <v>90</v>
      </c>
      <c r="AW2085" s="14" t="s">
        <v>36</v>
      </c>
      <c r="AX2085" s="14" t="s">
        <v>81</v>
      </c>
      <c r="AY2085" s="273" t="s">
        <v>203</v>
      </c>
    </row>
    <row r="2086" s="16" customFormat="1">
      <c r="A2086" s="16"/>
      <c r="B2086" s="285"/>
      <c r="C2086" s="286"/>
      <c r="D2086" s="233" t="s">
        <v>357</v>
      </c>
      <c r="E2086" s="287" t="s">
        <v>1</v>
      </c>
      <c r="F2086" s="288" t="s">
        <v>366</v>
      </c>
      <c r="G2086" s="286"/>
      <c r="H2086" s="289">
        <v>6.7300000000000004</v>
      </c>
      <c r="I2086" s="290"/>
      <c r="J2086" s="286"/>
      <c r="K2086" s="286"/>
      <c r="L2086" s="291"/>
      <c r="M2086" s="292"/>
      <c r="N2086" s="293"/>
      <c r="O2086" s="293"/>
      <c r="P2086" s="293"/>
      <c r="Q2086" s="293"/>
      <c r="R2086" s="293"/>
      <c r="S2086" s="293"/>
      <c r="T2086" s="294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T2086" s="295" t="s">
        <v>357</v>
      </c>
      <c r="AU2086" s="295" t="s">
        <v>90</v>
      </c>
      <c r="AV2086" s="16" t="s">
        <v>202</v>
      </c>
      <c r="AW2086" s="16" t="s">
        <v>36</v>
      </c>
      <c r="AX2086" s="16" t="s">
        <v>88</v>
      </c>
      <c r="AY2086" s="295" t="s">
        <v>203</v>
      </c>
    </row>
    <row r="2087" s="2" customFormat="1" ht="33" customHeight="1">
      <c r="A2087" s="39"/>
      <c r="B2087" s="40"/>
      <c r="C2087" s="296" t="s">
        <v>2693</v>
      </c>
      <c r="D2087" s="296" t="s">
        <v>553</v>
      </c>
      <c r="E2087" s="297" t="s">
        <v>2694</v>
      </c>
      <c r="F2087" s="298" t="s">
        <v>2695</v>
      </c>
      <c r="G2087" s="299" t="s">
        <v>415</v>
      </c>
      <c r="H2087" s="300">
        <v>6.7300000000000004</v>
      </c>
      <c r="I2087" s="301"/>
      <c r="J2087" s="302">
        <f>ROUND(I2087*H2087,2)</f>
        <v>0</v>
      </c>
      <c r="K2087" s="298" t="s">
        <v>352</v>
      </c>
      <c r="L2087" s="303"/>
      <c r="M2087" s="304" t="s">
        <v>1</v>
      </c>
      <c r="N2087" s="305" t="s">
        <v>46</v>
      </c>
      <c r="O2087" s="92"/>
      <c r="P2087" s="229">
        <f>O2087*H2087</f>
        <v>0</v>
      </c>
      <c r="Q2087" s="229">
        <v>0.0035000000000000001</v>
      </c>
      <c r="R2087" s="229">
        <f>Q2087*H2087</f>
        <v>0.023555000000000003</v>
      </c>
      <c r="S2087" s="229">
        <v>0</v>
      </c>
      <c r="T2087" s="230">
        <f>S2087*H2087</f>
        <v>0</v>
      </c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R2087" s="231" t="s">
        <v>581</v>
      </c>
      <c r="AT2087" s="231" t="s">
        <v>553</v>
      </c>
      <c r="AU2087" s="231" t="s">
        <v>90</v>
      </c>
      <c r="AY2087" s="18" t="s">
        <v>203</v>
      </c>
      <c r="BE2087" s="232">
        <f>IF(N2087="základní",J2087,0)</f>
        <v>0</v>
      </c>
      <c r="BF2087" s="232">
        <f>IF(N2087="snížená",J2087,0)</f>
        <v>0</v>
      </c>
      <c r="BG2087" s="232">
        <f>IF(N2087="zákl. přenesená",J2087,0)</f>
        <v>0</v>
      </c>
      <c r="BH2087" s="232">
        <f>IF(N2087="sníž. přenesená",J2087,0)</f>
        <v>0</v>
      </c>
      <c r="BI2087" s="232">
        <f>IF(N2087="nulová",J2087,0)</f>
        <v>0</v>
      </c>
      <c r="BJ2087" s="18" t="s">
        <v>88</v>
      </c>
      <c r="BK2087" s="232">
        <f>ROUND(I2087*H2087,2)</f>
        <v>0</v>
      </c>
      <c r="BL2087" s="18" t="s">
        <v>279</v>
      </c>
      <c r="BM2087" s="231" t="s">
        <v>2696</v>
      </c>
    </row>
    <row r="2088" s="2" customFormat="1">
      <c r="A2088" s="39"/>
      <c r="B2088" s="40"/>
      <c r="C2088" s="41"/>
      <c r="D2088" s="233" t="s">
        <v>209</v>
      </c>
      <c r="E2088" s="41"/>
      <c r="F2088" s="234" t="s">
        <v>2697</v>
      </c>
      <c r="G2088" s="41"/>
      <c r="H2088" s="41"/>
      <c r="I2088" s="235"/>
      <c r="J2088" s="41"/>
      <c r="K2088" s="41"/>
      <c r="L2088" s="45"/>
      <c r="M2088" s="236"/>
      <c r="N2088" s="237"/>
      <c r="O2088" s="92"/>
      <c r="P2088" s="92"/>
      <c r="Q2088" s="92"/>
      <c r="R2088" s="92"/>
      <c r="S2088" s="92"/>
      <c r="T2088" s="93"/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39"/>
      <c r="AE2088" s="39"/>
      <c r="AT2088" s="18" t="s">
        <v>209</v>
      </c>
      <c r="AU2088" s="18" t="s">
        <v>90</v>
      </c>
    </row>
    <row r="2089" s="2" customFormat="1" ht="24.15" customHeight="1">
      <c r="A2089" s="39"/>
      <c r="B2089" s="40"/>
      <c r="C2089" s="220" t="s">
        <v>2698</v>
      </c>
      <c r="D2089" s="220" t="s">
        <v>204</v>
      </c>
      <c r="E2089" s="221" t="s">
        <v>2699</v>
      </c>
      <c r="F2089" s="222" t="s">
        <v>2700</v>
      </c>
      <c r="G2089" s="223" t="s">
        <v>647</v>
      </c>
      <c r="H2089" s="224">
        <v>10</v>
      </c>
      <c r="I2089" s="225"/>
      <c r="J2089" s="226">
        <f>ROUND(I2089*H2089,2)</f>
        <v>0</v>
      </c>
      <c r="K2089" s="222" t="s">
        <v>352</v>
      </c>
      <c r="L2089" s="45"/>
      <c r="M2089" s="227" t="s">
        <v>1</v>
      </c>
      <c r="N2089" s="228" t="s">
        <v>46</v>
      </c>
      <c r="O2089" s="92"/>
      <c r="P2089" s="229">
        <f>O2089*H2089</f>
        <v>0</v>
      </c>
      <c r="Q2089" s="229">
        <v>0</v>
      </c>
      <c r="R2089" s="229">
        <f>Q2089*H2089</f>
        <v>0</v>
      </c>
      <c r="S2089" s="229">
        <v>0</v>
      </c>
      <c r="T2089" s="230">
        <f>S2089*H2089</f>
        <v>0</v>
      </c>
      <c r="U2089" s="39"/>
      <c r="V2089" s="39"/>
      <c r="W2089" s="39"/>
      <c r="X2089" s="39"/>
      <c r="Y2089" s="39"/>
      <c r="Z2089" s="39"/>
      <c r="AA2089" s="39"/>
      <c r="AB2089" s="39"/>
      <c r="AC2089" s="39"/>
      <c r="AD2089" s="39"/>
      <c r="AE2089" s="39"/>
      <c r="AR2089" s="231" t="s">
        <v>279</v>
      </c>
      <c r="AT2089" s="231" t="s">
        <v>204</v>
      </c>
      <c r="AU2089" s="231" t="s">
        <v>90</v>
      </c>
      <c r="AY2089" s="18" t="s">
        <v>203</v>
      </c>
      <c r="BE2089" s="232">
        <f>IF(N2089="základní",J2089,0)</f>
        <v>0</v>
      </c>
      <c r="BF2089" s="232">
        <f>IF(N2089="snížená",J2089,0)</f>
        <v>0</v>
      </c>
      <c r="BG2089" s="232">
        <f>IF(N2089="zákl. přenesená",J2089,0)</f>
        <v>0</v>
      </c>
      <c r="BH2089" s="232">
        <f>IF(N2089="sníž. přenesená",J2089,0)</f>
        <v>0</v>
      </c>
      <c r="BI2089" s="232">
        <f>IF(N2089="nulová",J2089,0)</f>
        <v>0</v>
      </c>
      <c r="BJ2089" s="18" t="s">
        <v>88</v>
      </c>
      <c r="BK2089" s="232">
        <f>ROUND(I2089*H2089,2)</f>
        <v>0</v>
      </c>
      <c r="BL2089" s="18" t="s">
        <v>279</v>
      </c>
      <c r="BM2089" s="231" t="s">
        <v>2701</v>
      </c>
    </row>
    <row r="2090" s="2" customFormat="1">
      <c r="A2090" s="39"/>
      <c r="B2090" s="40"/>
      <c r="C2090" s="41"/>
      <c r="D2090" s="233" t="s">
        <v>209</v>
      </c>
      <c r="E2090" s="41"/>
      <c r="F2090" s="234" t="s">
        <v>2702</v>
      </c>
      <c r="G2090" s="41"/>
      <c r="H2090" s="41"/>
      <c r="I2090" s="235"/>
      <c r="J2090" s="41"/>
      <c r="K2090" s="41"/>
      <c r="L2090" s="45"/>
      <c r="M2090" s="236"/>
      <c r="N2090" s="237"/>
      <c r="O2090" s="92"/>
      <c r="P2090" s="92"/>
      <c r="Q2090" s="92"/>
      <c r="R2090" s="92"/>
      <c r="S2090" s="92"/>
      <c r="T2090" s="93"/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  <c r="AT2090" s="18" t="s">
        <v>209</v>
      </c>
      <c r="AU2090" s="18" t="s">
        <v>90</v>
      </c>
    </row>
    <row r="2091" s="2" customFormat="1">
      <c r="A2091" s="39"/>
      <c r="B2091" s="40"/>
      <c r="C2091" s="41"/>
      <c r="D2091" s="251" t="s">
        <v>355</v>
      </c>
      <c r="E2091" s="41"/>
      <c r="F2091" s="252" t="s">
        <v>2703</v>
      </c>
      <c r="G2091" s="41"/>
      <c r="H2091" s="41"/>
      <c r="I2091" s="235"/>
      <c r="J2091" s="41"/>
      <c r="K2091" s="41"/>
      <c r="L2091" s="45"/>
      <c r="M2091" s="236"/>
      <c r="N2091" s="237"/>
      <c r="O2091" s="92"/>
      <c r="P2091" s="92"/>
      <c r="Q2091" s="92"/>
      <c r="R2091" s="92"/>
      <c r="S2091" s="92"/>
      <c r="T2091" s="93"/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T2091" s="18" t="s">
        <v>355</v>
      </c>
      <c r="AU2091" s="18" t="s">
        <v>90</v>
      </c>
    </row>
    <row r="2092" s="2" customFormat="1" ht="24.15" customHeight="1">
      <c r="A2092" s="39"/>
      <c r="B2092" s="40"/>
      <c r="C2092" s="296" t="s">
        <v>2704</v>
      </c>
      <c r="D2092" s="296" t="s">
        <v>553</v>
      </c>
      <c r="E2092" s="297" t="s">
        <v>2705</v>
      </c>
      <c r="F2092" s="298" t="s">
        <v>2706</v>
      </c>
      <c r="G2092" s="299" t="s">
        <v>647</v>
      </c>
      <c r="H2092" s="300">
        <v>10</v>
      </c>
      <c r="I2092" s="301"/>
      <c r="J2092" s="302">
        <f>ROUND(I2092*H2092,2)</f>
        <v>0</v>
      </c>
      <c r="K2092" s="298" t="s">
        <v>352</v>
      </c>
      <c r="L2092" s="303"/>
      <c r="M2092" s="304" t="s">
        <v>1</v>
      </c>
      <c r="N2092" s="305" t="s">
        <v>46</v>
      </c>
      <c r="O2092" s="92"/>
      <c r="P2092" s="229">
        <f>O2092*H2092</f>
        <v>0</v>
      </c>
      <c r="Q2092" s="229">
        <v>0.0041000000000000003</v>
      </c>
      <c r="R2092" s="229">
        <f>Q2092*H2092</f>
        <v>0.041000000000000002</v>
      </c>
      <c r="S2092" s="229">
        <v>0</v>
      </c>
      <c r="T2092" s="230">
        <f>S2092*H2092</f>
        <v>0</v>
      </c>
      <c r="U2092" s="39"/>
      <c r="V2092" s="39"/>
      <c r="W2092" s="39"/>
      <c r="X2092" s="39"/>
      <c r="Y2092" s="39"/>
      <c r="Z2092" s="39"/>
      <c r="AA2092" s="39"/>
      <c r="AB2092" s="39"/>
      <c r="AC2092" s="39"/>
      <c r="AD2092" s="39"/>
      <c r="AE2092" s="39"/>
      <c r="AR2092" s="231" t="s">
        <v>581</v>
      </c>
      <c r="AT2092" s="231" t="s">
        <v>553</v>
      </c>
      <c r="AU2092" s="231" t="s">
        <v>90</v>
      </c>
      <c r="AY2092" s="18" t="s">
        <v>203</v>
      </c>
      <c r="BE2092" s="232">
        <f>IF(N2092="základní",J2092,0)</f>
        <v>0</v>
      </c>
      <c r="BF2092" s="232">
        <f>IF(N2092="snížená",J2092,0)</f>
        <v>0</v>
      </c>
      <c r="BG2092" s="232">
        <f>IF(N2092="zákl. přenesená",J2092,0)</f>
        <v>0</v>
      </c>
      <c r="BH2092" s="232">
        <f>IF(N2092="sníž. přenesená",J2092,0)</f>
        <v>0</v>
      </c>
      <c r="BI2092" s="232">
        <f>IF(N2092="nulová",J2092,0)</f>
        <v>0</v>
      </c>
      <c r="BJ2092" s="18" t="s">
        <v>88</v>
      </c>
      <c r="BK2092" s="232">
        <f>ROUND(I2092*H2092,2)</f>
        <v>0</v>
      </c>
      <c r="BL2092" s="18" t="s">
        <v>279</v>
      </c>
      <c r="BM2092" s="231" t="s">
        <v>2707</v>
      </c>
    </row>
    <row r="2093" s="2" customFormat="1">
      <c r="A2093" s="39"/>
      <c r="B2093" s="40"/>
      <c r="C2093" s="41"/>
      <c r="D2093" s="233" t="s">
        <v>209</v>
      </c>
      <c r="E2093" s="41"/>
      <c r="F2093" s="234" t="s">
        <v>2706</v>
      </c>
      <c r="G2093" s="41"/>
      <c r="H2093" s="41"/>
      <c r="I2093" s="235"/>
      <c r="J2093" s="41"/>
      <c r="K2093" s="41"/>
      <c r="L2093" s="45"/>
      <c r="M2093" s="236"/>
      <c r="N2093" s="237"/>
      <c r="O2093" s="92"/>
      <c r="P2093" s="92"/>
      <c r="Q2093" s="92"/>
      <c r="R2093" s="92"/>
      <c r="S2093" s="92"/>
      <c r="T2093" s="93"/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T2093" s="18" t="s">
        <v>209</v>
      </c>
      <c r="AU2093" s="18" t="s">
        <v>90</v>
      </c>
    </row>
    <row r="2094" s="2" customFormat="1" ht="24.15" customHeight="1">
      <c r="A2094" s="39"/>
      <c r="B2094" s="40"/>
      <c r="C2094" s="220" t="s">
        <v>2708</v>
      </c>
      <c r="D2094" s="220" t="s">
        <v>204</v>
      </c>
      <c r="E2094" s="221" t="s">
        <v>2709</v>
      </c>
      <c r="F2094" s="222" t="s">
        <v>2710</v>
      </c>
      <c r="G2094" s="223" t="s">
        <v>647</v>
      </c>
      <c r="H2094" s="224">
        <v>1</v>
      </c>
      <c r="I2094" s="225"/>
      <c r="J2094" s="226">
        <f>ROUND(I2094*H2094,2)</f>
        <v>0</v>
      </c>
      <c r="K2094" s="222" t="s">
        <v>352</v>
      </c>
      <c r="L2094" s="45"/>
      <c r="M2094" s="227" t="s">
        <v>1</v>
      </c>
      <c r="N2094" s="228" t="s">
        <v>46</v>
      </c>
      <c r="O2094" s="92"/>
      <c r="P2094" s="229">
        <f>O2094*H2094</f>
        <v>0</v>
      </c>
      <c r="Q2094" s="229">
        <v>0</v>
      </c>
      <c r="R2094" s="229">
        <f>Q2094*H2094</f>
        <v>0</v>
      </c>
      <c r="S2094" s="229">
        <v>0</v>
      </c>
      <c r="T2094" s="230">
        <f>S2094*H2094</f>
        <v>0</v>
      </c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R2094" s="231" t="s">
        <v>279</v>
      </c>
      <c r="AT2094" s="231" t="s">
        <v>204</v>
      </c>
      <c r="AU2094" s="231" t="s">
        <v>90</v>
      </c>
      <c r="AY2094" s="18" t="s">
        <v>203</v>
      </c>
      <c r="BE2094" s="232">
        <f>IF(N2094="základní",J2094,0)</f>
        <v>0</v>
      </c>
      <c r="BF2094" s="232">
        <f>IF(N2094="snížená",J2094,0)</f>
        <v>0</v>
      </c>
      <c r="BG2094" s="232">
        <f>IF(N2094="zákl. přenesená",J2094,0)</f>
        <v>0</v>
      </c>
      <c r="BH2094" s="232">
        <f>IF(N2094="sníž. přenesená",J2094,0)</f>
        <v>0</v>
      </c>
      <c r="BI2094" s="232">
        <f>IF(N2094="nulová",J2094,0)</f>
        <v>0</v>
      </c>
      <c r="BJ2094" s="18" t="s">
        <v>88</v>
      </c>
      <c r="BK2094" s="232">
        <f>ROUND(I2094*H2094,2)</f>
        <v>0</v>
      </c>
      <c r="BL2094" s="18" t="s">
        <v>279</v>
      </c>
      <c r="BM2094" s="231" t="s">
        <v>2711</v>
      </c>
    </row>
    <row r="2095" s="2" customFormat="1">
      <c r="A2095" s="39"/>
      <c r="B2095" s="40"/>
      <c r="C2095" s="41"/>
      <c r="D2095" s="233" t="s">
        <v>209</v>
      </c>
      <c r="E2095" s="41"/>
      <c r="F2095" s="234" t="s">
        <v>2712</v>
      </c>
      <c r="G2095" s="41"/>
      <c r="H2095" s="41"/>
      <c r="I2095" s="235"/>
      <c r="J2095" s="41"/>
      <c r="K2095" s="41"/>
      <c r="L2095" s="45"/>
      <c r="M2095" s="236"/>
      <c r="N2095" s="237"/>
      <c r="O2095" s="92"/>
      <c r="P2095" s="92"/>
      <c r="Q2095" s="92"/>
      <c r="R2095" s="92"/>
      <c r="S2095" s="92"/>
      <c r="T2095" s="93"/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T2095" s="18" t="s">
        <v>209</v>
      </c>
      <c r="AU2095" s="18" t="s">
        <v>90</v>
      </c>
    </row>
    <row r="2096" s="2" customFormat="1">
      <c r="A2096" s="39"/>
      <c r="B2096" s="40"/>
      <c r="C2096" s="41"/>
      <c r="D2096" s="251" t="s">
        <v>355</v>
      </c>
      <c r="E2096" s="41"/>
      <c r="F2096" s="252" t="s">
        <v>2713</v>
      </c>
      <c r="G2096" s="41"/>
      <c r="H2096" s="41"/>
      <c r="I2096" s="235"/>
      <c r="J2096" s="41"/>
      <c r="K2096" s="41"/>
      <c r="L2096" s="45"/>
      <c r="M2096" s="236"/>
      <c r="N2096" s="237"/>
      <c r="O2096" s="92"/>
      <c r="P2096" s="92"/>
      <c r="Q2096" s="92"/>
      <c r="R2096" s="92"/>
      <c r="S2096" s="92"/>
      <c r="T2096" s="93"/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T2096" s="18" t="s">
        <v>355</v>
      </c>
      <c r="AU2096" s="18" t="s">
        <v>90</v>
      </c>
    </row>
    <row r="2097" s="2" customFormat="1" ht="33" customHeight="1">
      <c r="A2097" s="39"/>
      <c r="B2097" s="40"/>
      <c r="C2097" s="296" t="s">
        <v>2714</v>
      </c>
      <c r="D2097" s="296" t="s">
        <v>553</v>
      </c>
      <c r="E2097" s="297" t="s">
        <v>2715</v>
      </c>
      <c r="F2097" s="298" t="s">
        <v>2716</v>
      </c>
      <c r="G2097" s="299" t="s">
        <v>415</v>
      </c>
      <c r="H2097" s="300">
        <v>72</v>
      </c>
      <c r="I2097" s="301"/>
      <c r="J2097" s="302">
        <f>ROUND(I2097*H2097,2)</f>
        <v>0</v>
      </c>
      <c r="K2097" s="298" t="s">
        <v>352</v>
      </c>
      <c r="L2097" s="303"/>
      <c r="M2097" s="304" t="s">
        <v>1</v>
      </c>
      <c r="N2097" s="305" t="s">
        <v>46</v>
      </c>
      <c r="O2097" s="92"/>
      <c r="P2097" s="229">
        <f>O2097*H2097</f>
        <v>0</v>
      </c>
      <c r="Q2097" s="229">
        <v>0.00024000000000000001</v>
      </c>
      <c r="R2097" s="229">
        <f>Q2097*H2097</f>
        <v>0.01728</v>
      </c>
      <c r="S2097" s="229">
        <v>0</v>
      </c>
      <c r="T2097" s="230">
        <f>S2097*H2097</f>
        <v>0</v>
      </c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R2097" s="231" t="s">
        <v>581</v>
      </c>
      <c r="AT2097" s="231" t="s">
        <v>553</v>
      </c>
      <c r="AU2097" s="231" t="s">
        <v>90</v>
      </c>
      <c r="AY2097" s="18" t="s">
        <v>203</v>
      </c>
      <c r="BE2097" s="232">
        <f>IF(N2097="základní",J2097,0)</f>
        <v>0</v>
      </c>
      <c r="BF2097" s="232">
        <f>IF(N2097="snížená",J2097,0)</f>
        <v>0</v>
      </c>
      <c r="BG2097" s="232">
        <f>IF(N2097="zákl. přenesená",J2097,0)</f>
        <v>0</v>
      </c>
      <c r="BH2097" s="232">
        <f>IF(N2097="sníž. přenesená",J2097,0)</f>
        <v>0</v>
      </c>
      <c r="BI2097" s="232">
        <f>IF(N2097="nulová",J2097,0)</f>
        <v>0</v>
      </c>
      <c r="BJ2097" s="18" t="s">
        <v>88</v>
      </c>
      <c r="BK2097" s="232">
        <f>ROUND(I2097*H2097,2)</f>
        <v>0</v>
      </c>
      <c r="BL2097" s="18" t="s">
        <v>279</v>
      </c>
      <c r="BM2097" s="231" t="s">
        <v>2717</v>
      </c>
    </row>
    <row r="2098" s="2" customFormat="1">
      <c r="A2098" s="39"/>
      <c r="B2098" s="40"/>
      <c r="C2098" s="41"/>
      <c r="D2098" s="233" t="s">
        <v>209</v>
      </c>
      <c r="E2098" s="41"/>
      <c r="F2098" s="234" t="s">
        <v>2716</v>
      </c>
      <c r="G2098" s="41"/>
      <c r="H2098" s="41"/>
      <c r="I2098" s="235"/>
      <c r="J2098" s="41"/>
      <c r="K2098" s="41"/>
      <c r="L2098" s="45"/>
      <c r="M2098" s="236"/>
      <c r="N2098" s="237"/>
      <c r="O2098" s="92"/>
      <c r="P2098" s="92"/>
      <c r="Q2098" s="92"/>
      <c r="R2098" s="92"/>
      <c r="S2098" s="92"/>
      <c r="T2098" s="93"/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T2098" s="18" t="s">
        <v>209</v>
      </c>
      <c r="AU2098" s="18" t="s">
        <v>90</v>
      </c>
    </row>
    <row r="2099" s="2" customFormat="1" ht="37.8" customHeight="1">
      <c r="A2099" s="39"/>
      <c r="B2099" s="40"/>
      <c r="C2099" s="296" t="s">
        <v>2718</v>
      </c>
      <c r="D2099" s="296" t="s">
        <v>553</v>
      </c>
      <c r="E2099" s="297" t="s">
        <v>2719</v>
      </c>
      <c r="F2099" s="298" t="s">
        <v>2720</v>
      </c>
      <c r="G2099" s="299" t="s">
        <v>647</v>
      </c>
      <c r="H2099" s="300">
        <v>1</v>
      </c>
      <c r="I2099" s="301"/>
      <c r="J2099" s="302">
        <f>ROUND(I2099*H2099,2)</f>
        <v>0</v>
      </c>
      <c r="K2099" s="298" t="s">
        <v>352</v>
      </c>
      <c r="L2099" s="303"/>
      <c r="M2099" s="304" t="s">
        <v>1</v>
      </c>
      <c r="N2099" s="305" t="s">
        <v>46</v>
      </c>
      <c r="O2099" s="92"/>
      <c r="P2099" s="229">
        <f>O2099*H2099</f>
        <v>0</v>
      </c>
      <c r="Q2099" s="229">
        <v>0.00084000000000000003</v>
      </c>
      <c r="R2099" s="229">
        <f>Q2099*H2099</f>
        <v>0.00084000000000000003</v>
      </c>
      <c r="S2099" s="229">
        <v>0</v>
      </c>
      <c r="T2099" s="230">
        <f>S2099*H2099</f>
        <v>0</v>
      </c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R2099" s="231" t="s">
        <v>581</v>
      </c>
      <c r="AT2099" s="231" t="s">
        <v>553</v>
      </c>
      <c r="AU2099" s="231" t="s">
        <v>90</v>
      </c>
      <c r="AY2099" s="18" t="s">
        <v>203</v>
      </c>
      <c r="BE2099" s="232">
        <f>IF(N2099="základní",J2099,0)</f>
        <v>0</v>
      </c>
      <c r="BF2099" s="232">
        <f>IF(N2099="snížená",J2099,0)</f>
        <v>0</v>
      </c>
      <c r="BG2099" s="232">
        <f>IF(N2099="zákl. přenesená",J2099,0)</f>
        <v>0</v>
      </c>
      <c r="BH2099" s="232">
        <f>IF(N2099="sníž. přenesená",J2099,0)</f>
        <v>0</v>
      </c>
      <c r="BI2099" s="232">
        <f>IF(N2099="nulová",J2099,0)</f>
        <v>0</v>
      </c>
      <c r="BJ2099" s="18" t="s">
        <v>88</v>
      </c>
      <c r="BK2099" s="232">
        <f>ROUND(I2099*H2099,2)</f>
        <v>0</v>
      </c>
      <c r="BL2099" s="18" t="s">
        <v>279</v>
      </c>
      <c r="BM2099" s="231" t="s">
        <v>2721</v>
      </c>
    </row>
    <row r="2100" s="2" customFormat="1">
      <c r="A2100" s="39"/>
      <c r="B2100" s="40"/>
      <c r="C2100" s="41"/>
      <c r="D2100" s="233" t="s">
        <v>209</v>
      </c>
      <c r="E2100" s="41"/>
      <c r="F2100" s="234" t="s">
        <v>2720</v>
      </c>
      <c r="G2100" s="41"/>
      <c r="H2100" s="41"/>
      <c r="I2100" s="235"/>
      <c r="J2100" s="41"/>
      <c r="K2100" s="41"/>
      <c r="L2100" s="45"/>
      <c r="M2100" s="236"/>
      <c r="N2100" s="237"/>
      <c r="O2100" s="92"/>
      <c r="P2100" s="92"/>
      <c r="Q2100" s="92"/>
      <c r="R2100" s="92"/>
      <c r="S2100" s="92"/>
      <c r="T2100" s="93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T2100" s="18" t="s">
        <v>209</v>
      </c>
      <c r="AU2100" s="18" t="s">
        <v>90</v>
      </c>
    </row>
    <row r="2101" s="2" customFormat="1" ht="24.15" customHeight="1">
      <c r="A2101" s="39"/>
      <c r="B2101" s="40"/>
      <c r="C2101" s="296" t="s">
        <v>2722</v>
      </c>
      <c r="D2101" s="296" t="s">
        <v>553</v>
      </c>
      <c r="E2101" s="297" t="s">
        <v>2723</v>
      </c>
      <c r="F2101" s="298" t="s">
        <v>2724</v>
      </c>
      <c r="G2101" s="299" t="s">
        <v>647</v>
      </c>
      <c r="H2101" s="300">
        <v>1</v>
      </c>
      <c r="I2101" s="301"/>
      <c r="J2101" s="302">
        <f>ROUND(I2101*H2101,2)</f>
        <v>0</v>
      </c>
      <c r="K2101" s="298" t="s">
        <v>352</v>
      </c>
      <c r="L2101" s="303"/>
      <c r="M2101" s="304" t="s">
        <v>1</v>
      </c>
      <c r="N2101" s="305" t="s">
        <v>46</v>
      </c>
      <c r="O2101" s="92"/>
      <c r="P2101" s="229">
        <f>O2101*H2101</f>
        <v>0</v>
      </c>
      <c r="Q2101" s="229">
        <v>0.00032000000000000003</v>
      </c>
      <c r="R2101" s="229">
        <f>Q2101*H2101</f>
        <v>0.00032000000000000003</v>
      </c>
      <c r="S2101" s="229">
        <v>0</v>
      </c>
      <c r="T2101" s="230">
        <f>S2101*H2101</f>
        <v>0</v>
      </c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39"/>
      <c r="AE2101" s="39"/>
      <c r="AR2101" s="231" t="s">
        <v>581</v>
      </c>
      <c r="AT2101" s="231" t="s">
        <v>553</v>
      </c>
      <c r="AU2101" s="231" t="s">
        <v>90</v>
      </c>
      <c r="AY2101" s="18" t="s">
        <v>203</v>
      </c>
      <c r="BE2101" s="232">
        <f>IF(N2101="základní",J2101,0)</f>
        <v>0</v>
      </c>
      <c r="BF2101" s="232">
        <f>IF(N2101="snížená",J2101,0)</f>
        <v>0</v>
      </c>
      <c r="BG2101" s="232">
        <f>IF(N2101="zákl. přenesená",J2101,0)</f>
        <v>0</v>
      </c>
      <c r="BH2101" s="232">
        <f>IF(N2101="sníž. přenesená",J2101,0)</f>
        <v>0</v>
      </c>
      <c r="BI2101" s="232">
        <f>IF(N2101="nulová",J2101,0)</f>
        <v>0</v>
      </c>
      <c r="BJ2101" s="18" t="s">
        <v>88</v>
      </c>
      <c r="BK2101" s="232">
        <f>ROUND(I2101*H2101,2)</f>
        <v>0</v>
      </c>
      <c r="BL2101" s="18" t="s">
        <v>279</v>
      </c>
      <c r="BM2101" s="231" t="s">
        <v>2725</v>
      </c>
    </row>
    <row r="2102" s="2" customFormat="1">
      <c r="A2102" s="39"/>
      <c r="B2102" s="40"/>
      <c r="C2102" s="41"/>
      <c r="D2102" s="233" t="s">
        <v>209</v>
      </c>
      <c r="E2102" s="41"/>
      <c r="F2102" s="234" t="s">
        <v>2724</v>
      </c>
      <c r="G2102" s="41"/>
      <c r="H2102" s="41"/>
      <c r="I2102" s="235"/>
      <c r="J2102" s="41"/>
      <c r="K2102" s="41"/>
      <c r="L2102" s="45"/>
      <c r="M2102" s="236"/>
      <c r="N2102" s="237"/>
      <c r="O2102" s="92"/>
      <c r="P2102" s="92"/>
      <c r="Q2102" s="92"/>
      <c r="R2102" s="92"/>
      <c r="S2102" s="92"/>
      <c r="T2102" s="93"/>
      <c r="U2102" s="39"/>
      <c r="V2102" s="39"/>
      <c r="W2102" s="39"/>
      <c r="X2102" s="39"/>
      <c r="Y2102" s="39"/>
      <c r="Z2102" s="39"/>
      <c r="AA2102" s="39"/>
      <c r="AB2102" s="39"/>
      <c r="AC2102" s="39"/>
      <c r="AD2102" s="39"/>
      <c r="AE2102" s="39"/>
      <c r="AT2102" s="18" t="s">
        <v>209</v>
      </c>
      <c r="AU2102" s="18" t="s">
        <v>90</v>
      </c>
    </row>
    <row r="2103" s="2" customFormat="1" ht="16.5" customHeight="1">
      <c r="A2103" s="39"/>
      <c r="B2103" s="40"/>
      <c r="C2103" s="296" t="s">
        <v>2726</v>
      </c>
      <c r="D2103" s="296" t="s">
        <v>553</v>
      </c>
      <c r="E2103" s="297" t="s">
        <v>2727</v>
      </c>
      <c r="F2103" s="298" t="s">
        <v>2728</v>
      </c>
      <c r="G2103" s="299" t="s">
        <v>647</v>
      </c>
      <c r="H2103" s="300">
        <v>1</v>
      </c>
      <c r="I2103" s="301"/>
      <c r="J2103" s="302">
        <f>ROUND(I2103*H2103,2)</f>
        <v>0</v>
      </c>
      <c r="K2103" s="298" t="s">
        <v>1</v>
      </c>
      <c r="L2103" s="303"/>
      <c r="M2103" s="304" t="s">
        <v>1</v>
      </c>
      <c r="N2103" s="305" t="s">
        <v>46</v>
      </c>
      <c r="O2103" s="92"/>
      <c r="P2103" s="229">
        <f>O2103*H2103</f>
        <v>0</v>
      </c>
      <c r="Q2103" s="229">
        <v>0</v>
      </c>
      <c r="R2103" s="229">
        <f>Q2103*H2103</f>
        <v>0</v>
      </c>
      <c r="S2103" s="229">
        <v>0</v>
      </c>
      <c r="T2103" s="230">
        <f>S2103*H2103</f>
        <v>0</v>
      </c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R2103" s="231" t="s">
        <v>581</v>
      </c>
      <c r="AT2103" s="231" t="s">
        <v>553</v>
      </c>
      <c r="AU2103" s="231" t="s">
        <v>90</v>
      </c>
      <c r="AY2103" s="18" t="s">
        <v>203</v>
      </c>
      <c r="BE2103" s="232">
        <f>IF(N2103="základní",J2103,0)</f>
        <v>0</v>
      </c>
      <c r="BF2103" s="232">
        <f>IF(N2103="snížená",J2103,0)</f>
        <v>0</v>
      </c>
      <c r="BG2103" s="232">
        <f>IF(N2103="zákl. přenesená",J2103,0)</f>
        <v>0</v>
      </c>
      <c r="BH2103" s="232">
        <f>IF(N2103="sníž. přenesená",J2103,0)</f>
        <v>0</v>
      </c>
      <c r="BI2103" s="232">
        <f>IF(N2103="nulová",J2103,0)</f>
        <v>0</v>
      </c>
      <c r="BJ2103" s="18" t="s">
        <v>88</v>
      </c>
      <c r="BK2103" s="232">
        <f>ROUND(I2103*H2103,2)</f>
        <v>0</v>
      </c>
      <c r="BL2103" s="18" t="s">
        <v>279</v>
      </c>
      <c r="BM2103" s="231" t="s">
        <v>2729</v>
      </c>
    </row>
    <row r="2104" s="2" customFormat="1">
      <c r="A2104" s="39"/>
      <c r="B2104" s="40"/>
      <c r="C2104" s="41"/>
      <c r="D2104" s="233" t="s">
        <v>209</v>
      </c>
      <c r="E2104" s="41"/>
      <c r="F2104" s="234" t="s">
        <v>2728</v>
      </c>
      <c r="G2104" s="41"/>
      <c r="H2104" s="41"/>
      <c r="I2104" s="235"/>
      <c r="J2104" s="41"/>
      <c r="K2104" s="41"/>
      <c r="L2104" s="45"/>
      <c r="M2104" s="236"/>
      <c r="N2104" s="237"/>
      <c r="O2104" s="92"/>
      <c r="P2104" s="92"/>
      <c r="Q2104" s="92"/>
      <c r="R2104" s="92"/>
      <c r="S2104" s="92"/>
      <c r="T2104" s="93"/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T2104" s="18" t="s">
        <v>209</v>
      </c>
      <c r="AU2104" s="18" t="s">
        <v>90</v>
      </c>
    </row>
    <row r="2105" s="2" customFormat="1" ht="33" customHeight="1">
      <c r="A2105" s="39"/>
      <c r="B2105" s="40"/>
      <c r="C2105" s="296" t="s">
        <v>2730</v>
      </c>
      <c r="D2105" s="296" t="s">
        <v>553</v>
      </c>
      <c r="E2105" s="297" t="s">
        <v>2731</v>
      </c>
      <c r="F2105" s="298" t="s">
        <v>2732</v>
      </c>
      <c r="G2105" s="299" t="s">
        <v>647</v>
      </c>
      <c r="H2105" s="300">
        <v>1</v>
      </c>
      <c r="I2105" s="301"/>
      <c r="J2105" s="302">
        <f>ROUND(I2105*H2105,2)</f>
        <v>0</v>
      </c>
      <c r="K2105" s="298" t="s">
        <v>352</v>
      </c>
      <c r="L2105" s="303"/>
      <c r="M2105" s="304" t="s">
        <v>1</v>
      </c>
      <c r="N2105" s="305" t="s">
        <v>46</v>
      </c>
      <c r="O2105" s="92"/>
      <c r="P2105" s="229">
        <f>O2105*H2105</f>
        <v>0</v>
      </c>
      <c r="Q2105" s="229">
        <v>0.00023000000000000001</v>
      </c>
      <c r="R2105" s="229">
        <f>Q2105*H2105</f>
        <v>0.00023000000000000001</v>
      </c>
      <c r="S2105" s="229">
        <v>0</v>
      </c>
      <c r="T2105" s="230">
        <f>S2105*H2105</f>
        <v>0</v>
      </c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39"/>
      <c r="AE2105" s="39"/>
      <c r="AR2105" s="231" t="s">
        <v>581</v>
      </c>
      <c r="AT2105" s="231" t="s">
        <v>553</v>
      </c>
      <c r="AU2105" s="231" t="s">
        <v>90</v>
      </c>
      <c r="AY2105" s="18" t="s">
        <v>203</v>
      </c>
      <c r="BE2105" s="232">
        <f>IF(N2105="základní",J2105,0)</f>
        <v>0</v>
      </c>
      <c r="BF2105" s="232">
        <f>IF(N2105="snížená",J2105,0)</f>
        <v>0</v>
      </c>
      <c r="BG2105" s="232">
        <f>IF(N2105="zákl. přenesená",J2105,0)</f>
        <v>0</v>
      </c>
      <c r="BH2105" s="232">
        <f>IF(N2105="sníž. přenesená",J2105,0)</f>
        <v>0</v>
      </c>
      <c r="BI2105" s="232">
        <f>IF(N2105="nulová",J2105,0)</f>
        <v>0</v>
      </c>
      <c r="BJ2105" s="18" t="s">
        <v>88</v>
      </c>
      <c r="BK2105" s="232">
        <f>ROUND(I2105*H2105,2)</f>
        <v>0</v>
      </c>
      <c r="BL2105" s="18" t="s">
        <v>279</v>
      </c>
      <c r="BM2105" s="231" t="s">
        <v>2733</v>
      </c>
    </row>
    <row r="2106" s="2" customFormat="1">
      <c r="A2106" s="39"/>
      <c r="B2106" s="40"/>
      <c r="C2106" s="41"/>
      <c r="D2106" s="233" t="s">
        <v>209</v>
      </c>
      <c r="E2106" s="41"/>
      <c r="F2106" s="234" t="s">
        <v>2732</v>
      </c>
      <c r="G2106" s="41"/>
      <c r="H2106" s="41"/>
      <c r="I2106" s="235"/>
      <c r="J2106" s="41"/>
      <c r="K2106" s="41"/>
      <c r="L2106" s="45"/>
      <c r="M2106" s="236"/>
      <c r="N2106" s="237"/>
      <c r="O2106" s="92"/>
      <c r="P2106" s="92"/>
      <c r="Q2106" s="92"/>
      <c r="R2106" s="92"/>
      <c r="S2106" s="92"/>
      <c r="T2106" s="93"/>
      <c r="U2106" s="39"/>
      <c r="V2106" s="39"/>
      <c r="W2106" s="39"/>
      <c r="X2106" s="39"/>
      <c r="Y2106" s="39"/>
      <c r="Z2106" s="39"/>
      <c r="AA2106" s="39"/>
      <c r="AB2106" s="39"/>
      <c r="AC2106" s="39"/>
      <c r="AD2106" s="39"/>
      <c r="AE2106" s="39"/>
      <c r="AT2106" s="18" t="s">
        <v>209</v>
      </c>
      <c r="AU2106" s="18" t="s">
        <v>90</v>
      </c>
    </row>
    <row r="2107" s="2" customFormat="1" ht="16.5" customHeight="1">
      <c r="A2107" s="39"/>
      <c r="B2107" s="40"/>
      <c r="C2107" s="296" t="s">
        <v>2734</v>
      </c>
      <c r="D2107" s="296" t="s">
        <v>553</v>
      </c>
      <c r="E2107" s="297" t="s">
        <v>2735</v>
      </c>
      <c r="F2107" s="298" t="s">
        <v>2736</v>
      </c>
      <c r="G2107" s="299" t="s">
        <v>647</v>
      </c>
      <c r="H2107" s="300">
        <v>3</v>
      </c>
      <c r="I2107" s="301"/>
      <c r="J2107" s="302">
        <f>ROUND(I2107*H2107,2)</f>
        <v>0</v>
      </c>
      <c r="K2107" s="298" t="s">
        <v>1</v>
      </c>
      <c r="L2107" s="303"/>
      <c r="M2107" s="304" t="s">
        <v>1</v>
      </c>
      <c r="N2107" s="305" t="s">
        <v>46</v>
      </c>
      <c r="O2107" s="92"/>
      <c r="P2107" s="229">
        <f>O2107*H2107</f>
        <v>0</v>
      </c>
      <c r="Q2107" s="229">
        <v>0</v>
      </c>
      <c r="R2107" s="229">
        <f>Q2107*H2107</f>
        <v>0</v>
      </c>
      <c r="S2107" s="229">
        <v>0</v>
      </c>
      <c r="T2107" s="230">
        <f>S2107*H2107</f>
        <v>0</v>
      </c>
      <c r="U2107" s="39"/>
      <c r="V2107" s="39"/>
      <c r="W2107" s="39"/>
      <c r="X2107" s="39"/>
      <c r="Y2107" s="39"/>
      <c r="Z2107" s="39"/>
      <c r="AA2107" s="39"/>
      <c r="AB2107" s="39"/>
      <c r="AC2107" s="39"/>
      <c r="AD2107" s="39"/>
      <c r="AE2107" s="39"/>
      <c r="AR2107" s="231" t="s">
        <v>581</v>
      </c>
      <c r="AT2107" s="231" t="s">
        <v>553</v>
      </c>
      <c r="AU2107" s="231" t="s">
        <v>90</v>
      </c>
      <c r="AY2107" s="18" t="s">
        <v>203</v>
      </c>
      <c r="BE2107" s="232">
        <f>IF(N2107="základní",J2107,0)</f>
        <v>0</v>
      </c>
      <c r="BF2107" s="232">
        <f>IF(N2107="snížená",J2107,0)</f>
        <v>0</v>
      </c>
      <c r="BG2107" s="232">
        <f>IF(N2107="zákl. přenesená",J2107,0)</f>
        <v>0</v>
      </c>
      <c r="BH2107" s="232">
        <f>IF(N2107="sníž. přenesená",J2107,0)</f>
        <v>0</v>
      </c>
      <c r="BI2107" s="232">
        <f>IF(N2107="nulová",J2107,0)</f>
        <v>0</v>
      </c>
      <c r="BJ2107" s="18" t="s">
        <v>88</v>
      </c>
      <c r="BK2107" s="232">
        <f>ROUND(I2107*H2107,2)</f>
        <v>0</v>
      </c>
      <c r="BL2107" s="18" t="s">
        <v>279</v>
      </c>
      <c r="BM2107" s="231" t="s">
        <v>2737</v>
      </c>
    </row>
    <row r="2108" s="2" customFormat="1" ht="16.5" customHeight="1">
      <c r="A2108" s="39"/>
      <c r="B2108" s="40"/>
      <c r="C2108" s="220" t="s">
        <v>2738</v>
      </c>
      <c r="D2108" s="220" t="s">
        <v>204</v>
      </c>
      <c r="E2108" s="221" t="s">
        <v>2739</v>
      </c>
      <c r="F2108" s="222" t="s">
        <v>2740</v>
      </c>
      <c r="G2108" s="223" t="s">
        <v>207</v>
      </c>
      <c r="H2108" s="224">
        <v>1</v>
      </c>
      <c r="I2108" s="225"/>
      <c r="J2108" s="226">
        <f>ROUND(I2108*H2108,2)</f>
        <v>0</v>
      </c>
      <c r="K2108" s="222" t="s">
        <v>1</v>
      </c>
      <c r="L2108" s="45"/>
      <c r="M2108" s="227" t="s">
        <v>1</v>
      </c>
      <c r="N2108" s="228" t="s">
        <v>46</v>
      </c>
      <c r="O2108" s="92"/>
      <c r="P2108" s="229">
        <f>O2108*H2108</f>
        <v>0</v>
      </c>
      <c r="Q2108" s="229">
        <v>0</v>
      </c>
      <c r="R2108" s="229">
        <f>Q2108*H2108</f>
        <v>0</v>
      </c>
      <c r="S2108" s="229">
        <v>0</v>
      </c>
      <c r="T2108" s="230">
        <f>S2108*H2108</f>
        <v>0</v>
      </c>
      <c r="U2108" s="39"/>
      <c r="V2108" s="39"/>
      <c r="W2108" s="39"/>
      <c r="X2108" s="39"/>
      <c r="Y2108" s="39"/>
      <c r="Z2108" s="39"/>
      <c r="AA2108" s="39"/>
      <c r="AB2108" s="39"/>
      <c r="AC2108" s="39"/>
      <c r="AD2108" s="39"/>
      <c r="AE2108" s="39"/>
      <c r="AR2108" s="231" t="s">
        <v>279</v>
      </c>
      <c r="AT2108" s="231" t="s">
        <v>204</v>
      </c>
      <c r="AU2108" s="231" t="s">
        <v>90</v>
      </c>
      <c r="AY2108" s="18" t="s">
        <v>203</v>
      </c>
      <c r="BE2108" s="232">
        <f>IF(N2108="základní",J2108,0)</f>
        <v>0</v>
      </c>
      <c r="BF2108" s="232">
        <f>IF(N2108="snížená",J2108,0)</f>
        <v>0</v>
      </c>
      <c r="BG2108" s="232">
        <f>IF(N2108="zákl. přenesená",J2108,0)</f>
        <v>0</v>
      </c>
      <c r="BH2108" s="232">
        <f>IF(N2108="sníž. přenesená",J2108,0)</f>
        <v>0</v>
      </c>
      <c r="BI2108" s="232">
        <f>IF(N2108="nulová",J2108,0)</f>
        <v>0</v>
      </c>
      <c r="BJ2108" s="18" t="s">
        <v>88</v>
      </c>
      <c r="BK2108" s="232">
        <f>ROUND(I2108*H2108,2)</f>
        <v>0</v>
      </c>
      <c r="BL2108" s="18" t="s">
        <v>279</v>
      </c>
      <c r="BM2108" s="231" t="s">
        <v>2741</v>
      </c>
    </row>
    <row r="2109" s="2" customFormat="1" ht="24.15" customHeight="1">
      <c r="A2109" s="39"/>
      <c r="B2109" s="40"/>
      <c r="C2109" s="220" t="s">
        <v>2742</v>
      </c>
      <c r="D2109" s="220" t="s">
        <v>204</v>
      </c>
      <c r="E2109" s="221" t="s">
        <v>2743</v>
      </c>
      <c r="F2109" s="222" t="s">
        <v>2744</v>
      </c>
      <c r="G2109" s="223" t="s">
        <v>1102</v>
      </c>
      <c r="H2109" s="224">
        <v>734</v>
      </c>
      <c r="I2109" s="225"/>
      <c r="J2109" s="226">
        <f>ROUND(I2109*H2109,2)</f>
        <v>0</v>
      </c>
      <c r="K2109" s="222" t="s">
        <v>352</v>
      </c>
      <c r="L2109" s="45"/>
      <c r="M2109" s="227" t="s">
        <v>1</v>
      </c>
      <c r="N2109" s="228" t="s">
        <v>46</v>
      </c>
      <c r="O2109" s="92"/>
      <c r="P2109" s="229">
        <f>O2109*H2109</f>
        <v>0</v>
      </c>
      <c r="Q2109" s="229">
        <v>5.0000000000000002E-05</v>
      </c>
      <c r="R2109" s="229">
        <f>Q2109*H2109</f>
        <v>0.036700000000000003</v>
      </c>
      <c r="S2109" s="229">
        <v>0</v>
      </c>
      <c r="T2109" s="230">
        <f>S2109*H2109</f>
        <v>0</v>
      </c>
      <c r="U2109" s="39"/>
      <c r="V2109" s="39"/>
      <c r="W2109" s="39"/>
      <c r="X2109" s="39"/>
      <c r="Y2109" s="39"/>
      <c r="Z2109" s="39"/>
      <c r="AA2109" s="39"/>
      <c r="AB2109" s="39"/>
      <c r="AC2109" s="39"/>
      <c r="AD2109" s="39"/>
      <c r="AE2109" s="39"/>
      <c r="AR2109" s="231" t="s">
        <v>279</v>
      </c>
      <c r="AT2109" s="231" t="s">
        <v>204</v>
      </c>
      <c r="AU2109" s="231" t="s">
        <v>90</v>
      </c>
      <c r="AY2109" s="18" t="s">
        <v>203</v>
      </c>
      <c r="BE2109" s="232">
        <f>IF(N2109="základní",J2109,0)</f>
        <v>0</v>
      </c>
      <c r="BF2109" s="232">
        <f>IF(N2109="snížená",J2109,0)</f>
        <v>0</v>
      </c>
      <c r="BG2109" s="232">
        <f>IF(N2109="zákl. přenesená",J2109,0)</f>
        <v>0</v>
      </c>
      <c r="BH2109" s="232">
        <f>IF(N2109="sníž. přenesená",J2109,0)</f>
        <v>0</v>
      </c>
      <c r="BI2109" s="232">
        <f>IF(N2109="nulová",J2109,0)</f>
        <v>0</v>
      </c>
      <c r="BJ2109" s="18" t="s">
        <v>88</v>
      </c>
      <c r="BK2109" s="232">
        <f>ROUND(I2109*H2109,2)</f>
        <v>0</v>
      </c>
      <c r="BL2109" s="18" t="s">
        <v>279</v>
      </c>
      <c r="BM2109" s="231" t="s">
        <v>2745</v>
      </c>
    </row>
    <row r="2110" s="2" customFormat="1">
      <c r="A2110" s="39"/>
      <c r="B2110" s="40"/>
      <c r="C2110" s="41"/>
      <c r="D2110" s="233" t="s">
        <v>209</v>
      </c>
      <c r="E2110" s="41"/>
      <c r="F2110" s="234" t="s">
        <v>2746</v>
      </c>
      <c r="G2110" s="41"/>
      <c r="H2110" s="41"/>
      <c r="I2110" s="235"/>
      <c r="J2110" s="41"/>
      <c r="K2110" s="41"/>
      <c r="L2110" s="45"/>
      <c r="M2110" s="236"/>
      <c r="N2110" s="237"/>
      <c r="O2110" s="92"/>
      <c r="P2110" s="92"/>
      <c r="Q2110" s="92"/>
      <c r="R2110" s="92"/>
      <c r="S2110" s="92"/>
      <c r="T2110" s="93"/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T2110" s="18" t="s">
        <v>209</v>
      </c>
      <c r="AU2110" s="18" t="s">
        <v>90</v>
      </c>
    </row>
    <row r="2111" s="2" customFormat="1">
      <c r="A2111" s="39"/>
      <c r="B2111" s="40"/>
      <c r="C2111" s="41"/>
      <c r="D2111" s="251" t="s">
        <v>355</v>
      </c>
      <c r="E2111" s="41"/>
      <c r="F2111" s="252" t="s">
        <v>2747</v>
      </c>
      <c r="G2111" s="41"/>
      <c r="H2111" s="41"/>
      <c r="I2111" s="235"/>
      <c r="J2111" s="41"/>
      <c r="K2111" s="41"/>
      <c r="L2111" s="45"/>
      <c r="M2111" s="236"/>
      <c r="N2111" s="237"/>
      <c r="O2111" s="92"/>
      <c r="P2111" s="92"/>
      <c r="Q2111" s="92"/>
      <c r="R2111" s="92"/>
      <c r="S2111" s="92"/>
      <c r="T2111" s="93"/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39"/>
      <c r="AE2111" s="39"/>
      <c r="AT2111" s="18" t="s">
        <v>355</v>
      </c>
      <c r="AU2111" s="18" t="s">
        <v>90</v>
      </c>
    </row>
    <row r="2112" s="2" customFormat="1" ht="16.5" customHeight="1">
      <c r="A2112" s="39"/>
      <c r="B2112" s="40"/>
      <c r="C2112" s="296" t="s">
        <v>2748</v>
      </c>
      <c r="D2112" s="296" t="s">
        <v>553</v>
      </c>
      <c r="E2112" s="297" t="s">
        <v>2749</v>
      </c>
      <c r="F2112" s="298" t="s">
        <v>2750</v>
      </c>
      <c r="G2112" s="299" t="s">
        <v>493</v>
      </c>
      <c r="H2112" s="300">
        <v>0.73399999999999999</v>
      </c>
      <c r="I2112" s="301"/>
      <c r="J2112" s="302">
        <f>ROUND(I2112*H2112,2)</f>
        <v>0</v>
      </c>
      <c r="K2112" s="298" t="s">
        <v>1</v>
      </c>
      <c r="L2112" s="303"/>
      <c r="M2112" s="304" t="s">
        <v>1</v>
      </c>
      <c r="N2112" s="305" t="s">
        <v>46</v>
      </c>
      <c r="O2112" s="92"/>
      <c r="P2112" s="229">
        <f>O2112*H2112</f>
        <v>0</v>
      </c>
      <c r="Q2112" s="229">
        <v>1</v>
      </c>
      <c r="R2112" s="229">
        <f>Q2112*H2112</f>
        <v>0.73399999999999999</v>
      </c>
      <c r="S2112" s="229">
        <v>0</v>
      </c>
      <c r="T2112" s="230">
        <f>S2112*H2112</f>
        <v>0</v>
      </c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R2112" s="231" t="s">
        <v>581</v>
      </c>
      <c r="AT2112" s="231" t="s">
        <v>553</v>
      </c>
      <c r="AU2112" s="231" t="s">
        <v>90</v>
      </c>
      <c r="AY2112" s="18" t="s">
        <v>203</v>
      </c>
      <c r="BE2112" s="232">
        <f>IF(N2112="základní",J2112,0)</f>
        <v>0</v>
      </c>
      <c r="BF2112" s="232">
        <f>IF(N2112="snížená",J2112,0)</f>
        <v>0</v>
      </c>
      <c r="BG2112" s="232">
        <f>IF(N2112="zákl. přenesená",J2112,0)</f>
        <v>0</v>
      </c>
      <c r="BH2112" s="232">
        <f>IF(N2112="sníž. přenesená",J2112,0)</f>
        <v>0</v>
      </c>
      <c r="BI2112" s="232">
        <f>IF(N2112="nulová",J2112,0)</f>
        <v>0</v>
      </c>
      <c r="BJ2112" s="18" t="s">
        <v>88</v>
      </c>
      <c r="BK2112" s="232">
        <f>ROUND(I2112*H2112,2)</f>
        <v>0</v>
      </c>
      <c r="BL2112" s="18" t="s">
        <v>279</v>
      </c>
      <c r="BM2112" s="231" t="s">
        <v>2751</v>
      </c>
    </row>
    <row r="2113" s="2" customFormat="1" ht="16.5" customHeight="1">
      <c r="A2113" s="39"/>
      <c r="B2113" s="40"/>
      <c r="C2113" s="296" t="s">
        <v>2752</v>
      </c>
      <c r="D2113" s="296" t="s">
        <v>553</v>
      </c>
      <c r="E2113" s="297" t="s">
        <v>2753</v>
      </c>
      <c r="F2113" s="298" t="s">
        <v>2754</v>
      </c>
      <c r="G2113" s="299" t="s">
        <v>1102</v>
      </c>
      <c r="H2113" s="300">
        <v>734</v>
      </c>
      <c r="I2113" s="301"/>
      <c r="J2113" s="302">
        <f>ROUND(I2113*H2113,2)</f>
        <v>0</v>
      </c>
      <c r="K2113" s="298" t="s">
        <v>1</v>
      </c>
      <c r="L2113" s="303"/>
      <c r="M2113" s="304" t="s">
        <v>1</v>
      </c>
      <c r="N2113" s="305" t="s">
        <v>46</v>
      </c>
      <c r="O2113" s="92"/>
      <c r="P2113" s="229">
        <f>O2113*H2113</f>
        <v>0</v>
      </c>
      <c r="Q2113" s="229">
        <v>0</v>
      </c>
      <c r="R2113" s="229">
        <f>Q2113*H2113</f>
        <v>0</v>
      </c>
      <c r="S2113" s="229">
        <v>0</v>
      </c>
      <c r="T2113" s="230">
        <f>S2113*H2113</f>
        <v>0</v>
      </c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R2113" s="231" t="s">
        <v>581</v>
      </c>
      <c r="AT2113" s="231" t="s">
        <v>553</v>
      </c>
      <c r="AU2113" s="231" t="s">
        <v>90</v>
      </c>
      <c r="AY2113" s="18" t="s">
        <v>203</v>
      </c>
      <c r="BE2113" s="232">
        <f>IF(N2113="základní",J2113,0)</f>
        <v>0</v>
      </c>
      <c r="BF2113" s="232">
        <f>IF(N2113="snížená",J2113,0)</f>
        <v>0</v>
      </c>
      <c r="BG2113" s="232">
        <f>IF(N2113="zákl. přenesená",J2113,0)</f>
        <v>0</v>
      </c>
      <c r="BH2113" s="232">
        <f>IF(N2113="sníž. přenesená",J2113,0)</f>
        <v>0</v>
      </c>
      <c r="BI2113" s="232">
        <f>IF(N2113="nulová",J2113,0)</f>
        <v>0</v>
      </c>
      <c r="BJ2113" s="18" t="s">
        <v>88</v>
      </c>
      <c r="BK2113" s="232">
        <f>ROUND(I2113*H2113,2)</f>
        <v>0</v>
      </c>
      <c r="BL2113" s="18" t="s">
        <v>279</v>
      </c>
      <c r="BM2113" s="231" t="s">
        <v>2755</v>
      </c>
    </row>
    <row r="2114" s="2" customFormat="1" ht="33" customHeight="1">
      <c r="A2114" s="39"/>
      <c r="B2114" s="40"/>
      <c r="C2114" s="220" t="s">
        <v>2756</v>
      </c>
      <c r="D2114" s="220" t="s">
        <v>204</v>
      </c>
      <c r="E2114" s="221" t="s">
        <v>2757</v>
      </c>
      <c r="F2114" s="222" t="s">
        <v>2758</v>
      </c>
      <c r="G2114" s="223" t="s">
        <v>647</v>
      </c>
      <c r="H2114" s="224">
        <v>1</v>
      </c>
      <c r="I2114" s="225"/>
      <c r="J2114" s="226">
        <f>ROUND(I2114*H2114,2)</f>
        <v>0</v>
      </c>
      <c r="K2114" s="222" t="s">
        <v>1</v>
      </c>
      <c r="L2114" s="45"/>
      <c r="M2114" s="227" t="s">
        <v>1</v>
      </c>
      <c r="N2114" s="228" t="s">
        <v>46</v>
      </c>
      <c r="O2114" s="92"/>
      <c r="P2114" s="229">
        <f>O2114*H2114</f>
        <v>0</v>
      </c>
      <c r="Q2114" s="229">
        <v>0.112</v>
      </c>
      <c r="R2114" s="229">
        <f>Q2114*H2114</f>
        <v>0.112</v>
      </c>
      <c r="S2114" s="229">
        <v>0</v>
      </c>
      <c r="T2114" s="230">
        <f>S2114*H2114</f>
        <v>0</v>
      </c>
      <c r="U2114" s="39"/>
      <c r="V2114" s="39"/>
      <c r="W2114" s="39"/>
      <c r="X2114" s="39"/>
      <c r="Y2114" s="39"/>
      <c r="Z2114" s="39"/>
      <c r="AA2114" s="39"/>
      <c r="AB2114" s="39"/>
      <c r="AC2114" s="39"/>
      <c r="AD2114" s="39"/>
      <c r="AE2114" s="39"/>
      <c r="AR2114" s="231" t="s">
        <v>279</v>
      </c>
      <c r="AT2114" s="231" t="s">
        <v>204</v>
      </c>
      <c r="AU2114" s="231" t="s">
        <v>90</v>
      </c>
      <c r="AY2114" s="18" t="s">
        <v>203</v>
      </c>
      <c r="BE2114" s="232">
        <f>IF(N2114="základní",J2114,0)</f>
        <v>0</v>
      </c>
      <c r="BF2114" s="232">
        <f>IF(N2114="snížená",J2114,0)</f>
        <v>0</v>
      </c>
      <c r="BG2114" s="232">
        <f>IF(N2114="zákl. přenesená",J2114,0)</f>
        <v>0</v>
      </c>
      <c r="BH2114" s="232">
        <f>IF(N2114="sníž. přenesená",J2114,0)</f>
        <v>0</v>
      </c>
      <c r="BI2114" s="232">
        <f>IF(N2114="nulová",J2114,0)</f>
        <v>0</v>
      </c>
      <c r="BJ2114" s="18" t="s">
        <v>88</v>
      </c>
      <c r="BK2114" s="232">
        <f>ROUND(I2114*H2114,2)</f>
        <v>0</v>
      </c>
      <c r="BL2114" s="18" t="s">
        <v>279</v>
      </c>
      <c r="BM2114" s="231" t="s">
        <v>2759</v>
      </c>
    </row>
    <row r="2115" s="2" customFormat="1" ht="33" customHeight="1">
      <c r="A2115" s="39"/>
      <c r="B2115" s="40"/>
      <c r="C2115" s="220" t="s">
        <v>2760</v>
      </c>
      <c r="D2115" s="220" t="s">
        <v>204</v>
      </c>
      <c r="E2115" s="221" t="s">
        <v>2761</v>
      </c>
      <c r="F2115" s="222" t="s">
        <v>2762</v>
      </c>
      <c r="G2115" s="223" t="s">
        <v>647</v>
      </c>
      <c r="H2115" s="224">
        <v>1</v>
      </c>
      <c r="I2115" s="225"/>
      <c r="J2115" s="226">
        <f>ROUND(I2115*H2115,2)</f>
        <v>0</v>
      </c>
      <c r="K2115" s="222" t="s">
        <v>1</v>
      </c>
      <c r="L2115" s="45"/>
      <c r="M2115" s="227" t="s">
        <v>1</v>
      </c>
      <c r="N2115" s="228" t="s">
        <v>46</v>
      </c>
      <c r="O2115" s="92"/>
      <c r="P2115" s="229">
        <f>O2115*H2115</f>
        <v>0</v>
      </c>
      <c r="Q2115" s="229">
        <v>0.092999999999999999</v>
      </c>
      <c r="R2115" s="229">
        <f>Q2115*H2115</f>
        <v>0.092999999999999999</v>
      </c>
      <c r="S2115" s="229">
        <v>0</v>
      </c>
      <c r="T2115" s="230">
        <f>S2115*H2115</f>
        <v>0</v>
      </c>
      <c r="U2115" s="39"/>
      <c r="V2115" s="39"/>
      <c r="W2115" s="39"/>
      <c r="X2115" s="39"/>
      <c r="Y2115" s="39"/>
      <c r="Z2115" s="39"/>
      <c r="AA2115" s="39"/>
      <c r="AB2115" s="39"/>
      <c r="AC2115" s="39"/>
      <c r="AD2115" s="39"/>
      <c r="AE2115" s="39"/>
      <c r="AR2115" s="231" t="s">
        <v>279</v>
      </c>
      <c r="AT2115" s="231" t="s">
        <v>204</v>
      </c>
      <c r="AU2115" s="231" t="s">
        <v>90</v>
      </c>
      <c r="AY2115" s="18" t="s">
        <v>203</v>
      </c>
      <c r="BE2115" s="232">
        <f>IF(N2115="základní",J2115,0)</f>
        <v>0</v>
      </c>
      <c r="BF2115" s="232">
        <f>IF(N2115="snížená",J2115,0)</f>
        <v>0</v>
      </c>
      <c r="BG2115" s="232">
        <f>IF(N2115="zákl. přenesená",J2115,0)</f>
        <v>0</v>
      </c>
      <c r="BH2115" s="232">
        <f>IF(N2115="sníž. přenesená",J2115,0)</f>
        <v>0</v>
      </c>
      <c r="BI2115" s="232">
        <f>IF(N2115="nulová",J2115,0)</f>
        <v>0</v>
      </c>
      <c r="BJ2115" s="18" t="s">
        <v>88</v>
      </c>
      <c r="BK2115" s="232">
        <f>ROUND(I2115*H2115,2)</f>
        <v>0</v>
      </c>
      <c r="BL2115" s="18" t="s">
        <v>279</v>
      </c>
      <c r="BM2115" s="231" t="s">
        <v>2763</v>
      </c>
    </row>
    <row r="2116" s="2" customFormat="1" ht="24.15" customHeight="1">
      <c r="A2116" s="39"/>
      <c r="B2116" s="40"/>
      <c r="C2116" s="220" t="s">
        <v>2764</v>
      </c>
      <c r="D2116" s="220" t="s">
        <v>204</v>
      </c>
      <c r="E2116" s="221" t="s">
        <v>2765</v>
      </c>
      <c r="F2116" s="222" t="s">
        <v>2766</v>
      </c>
      <c r="G2116" s="223" t="s">
        <v>647</v>
      </c>
      <c r="H2116" s="224">
        <v>2</v>
      </c>
      <c r="I2116" s="225"/>
      <c r="J2116" s="226">
        <f>ROUND(I2116*H2116,2)</f>
        <v>0</v>
      </c>
      <c r="K2116" s="222" t="s">
        <v>1</v>
      </c>
      <c r="L2116" s="45"/>
      <c r="M2116" s="227" t="s">
        <v>1</v>
      </c>
      <c r="N2116" s="228" t="s">
        <v>46</v>
      </c>
      <c r="O2116" s="92"/>
      <c r="P2116" s="229">
        <f>O2116*H2116</f>
        <v>0</v>
      </c>
      <c r="Q2116" s="229">
        <v>0.14999999999999999</v>
      </c>
      <c r="R2116" s="229">
        <f>Q2116*H2116</f>
        <v>0.29999999999999999</v>
      </c>
      <c r="S2116" s="229">
        <v>0</v>
      </c>
      <c r="T2116" s="230">
        <f>S2116*H2116</f>
        <v>0</v>
      </c>
      <c r="U2116" s="39"/>
      <c r="V2116" s="39"/>
      <c r="W2116" s="39"/>
      <c r="X2116" s="39"/>
      <c r="Y2116" s="39"/>
      <c r="Z2116" s="39"/>
      <c r="AA2116" s="39"/>
      <c r="AB2116" s="39"/>
      <c r="AC2116" s="39"/>
      <c r="AD2116" s="39"/>
      <c r="AE2116" s="39"/>
      <c r="AR2116" s="231" t="s">
        <v>279</v>
      </c>
      <c r="AT2116" s="231" t="s">
        <v>204</v>
      </c>
      <c r="AU2116" s="231" t="s">
        <v>90</v>
      </c>
      <c r="AY2116" s="18" t="s">
        <v>203</v>
      </c>
      <c r="BE2116" s="232">
        <f>IF(N2116="základní",J2116,0)</f>
        <v>0</v>
      </c>
      <c r="BF2116" s="232">
        <f>IF(N2116="snížená",J2116,0)</f>
        <v>0</v>
      </c>
      <c r="BG2116" s="232">
        <f>IF(N2116="zákl. přenesená",J2116,0)</f>
        <v>0</v>
      </c>
      <c r="BH2116" s="232">
        <f>IF(N2116="sníž. přenesená",J2116,0)</f>
        <v>0</v>
      </c>
      <c r="BI2116" s="232">
        <f>IF(N2116="nulová",J2116,0)</f>
        <v>0</v>
      </c>
      <c r="BJ2116" s="18" t="s">
        <v>88</v>
      </c>
      <c r="BK2116" s="232">
        <f>ROUND(I2116*H2116,2)</f>
        <v>0</v>
      </c>
      <c r="BL2116" s="18" t="s">
        <v>279</v>
      </c>
      <c r="BM2116" s="231" t="s">
        <v>2767</v>
      </c>
    </row>
    <row r="2117" s="2" customFormat="1" ht="37.8" customHeight="1">
      <c r="A2117" s="39"/>
      <c r="B2117" s="40"/>
      <c r="C2117" s="220" t="s">
        <v>2768</v>
      </c>
      <c r="D2117" s="220" t="s">
        <v>204</v>
      </c>
      <c r="E2117" s="221" t="s">
        <v>2769</v>
      </c>
      <c r="F2117" s="222" t="s">
        <v>2770</v>
      </c>
      <c r="G2117" s="223" t="s">
        <v>1102</v>
      </c>
      <c r="H2117" s="224">
        <v>270</v>
      </c>
      <c r="I2117" s="225"/>
      <c r="J2117" s="226">
        <f>ROUND(I2117*H2117,2)</f>
        <v>0</v>
      </c>
      <c r="K2117" s="222" t="s">
        <v>1</v>
      </c>
      <c r="L2117" s="45"/>
      <c r="M2117" s="227" t="s">
        <v>1</v>
      </c>
      <c r="N2117" s="228" t="s">
        <v>46</v>
      </c>
      <c r="O2117" s="92"/>
      <c r="P2117" s="229">
        <f>O2117*H2117</f>
        <v>0</v>
      </c>
      <c r="Q2117" s="229">
        <v>0.001</v>
      </c>
      <c r="R2117" s="229">
        <f>Q2117*H2117</f>
        <v>0.27000000000000002</v>
      </c>
      <c r="S2117" s="229">
        <v>0</v>
      </c>
      <c r="T2117" s="230">
        <f>S2117*H2117</f>
        <v>0</v>
      </c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39"/>
      <c r="AE2117" s="39"/>
      <c r="AR2117" s="231" t="s">
        <v>279</v>
      </c>
      <c r="AT2117" s="231" t="s">
        <v>204</v>
      </c>
      <c r="AU2117" s="231" t="s">
        <v>90</v>
      </c>
      <c r="AY2117" s="18" t="s">
        <v>203</v>
      </c>
      <c r="BE2117" s="232">
        <f>IF(N2117="základní",J2117,0)</f>
        <v>0</v>
      </c>
      <c r="BF2117" s="232">
        <f>IF(N2117="snížená",J2117,0)</f>
        <v>0</v>
      </c>
      <c r="BG2117" s="232">
        <f>IF(N2117="zákl. přenesená",J2117,0)</f>
        <v>0</v>
      </c>
      <c r="BH2117" s="232">
        <f>IF(N2117="sníž. přenesená",J2117,0)</f>
        <v>0</v>
      </c>
      <c r="BI2117" s="232">
        <f>IF(N2117="nulová",J2117,0)</f>
        <v>0</v>
      </c>
      <c r="BJ2117" s="18" t="s">
        <v>88</v>
      </c>
      <c r="BK2117" s="232">
        <f>ROUND(I2117*H2117,2)</f>
        <v>0</v>
      </c>
      <c r="BL2117" s="18" t="s">
        <v>279</v>
      </c>
      <c r="BM2117" s="231" t="s">
        <v>2771</v>
      </c>
    </row>
    <row r="2118" s="2" customFormat="1" ht="24.15" customHeight="1">
      <c r="A2118" s="39"/>
      <c r="B2118" s="40"/>
      <c r="C2118" s="220" t="s">
        <v>2772</v>
      </c>
      <c r="D2118" s="220" t="s">
        <v>204</v>
      </c>
      <c r="E2118" s="221" t="s">
        <v>2773</v>
      </c>
      <c r="F2118" s="222" t="s">
        <v>2774</v>
      </c>
      <c r="G2118" s="223" t="s">
        <v>493</v>
      </c>
      <c r="H2118" s="224">
        <v>1.7509999999999999</v>
      </c>
      <c r="I2118" s="225"/>
      <c r="J2118" s="226">
        <f>ROUND(I2118*H2118,2)</f>
        <v>0</v>
      </c>
      <c r="K2118" s="222" t="s">
        <v>352</v>
      </c>
      <c r="L2118" s="45"/>
      <c r="M2118" s="227" t="s">
        <v>1</v>
      </c>
      <c r="N2118" s="228" t="s">
        <v>46</v>
      </c>
      <c r="O2118" s="92"/>
      <c r="P2118" s="229">
        <f>O2118*H2118</f>
        <v>0</v>
      </c>
      <c r="Q2118" s="229">
        <v>0</v>
      </c>
      <c r="R2118" s="229">
        <f>Q2118*H2118</f>
        <v>0</v>
      </c>
      <c r="S2118" s="229">
        <v>0</v>
      </c>
      <c r="T2118" s="230">
        <f>S2118*H2118</f>
        <v>0</v>
      </c>
      <c r="U2118" s="39"/>
      <c r="V2118" s="39"/>
      <c r="W2118" s="39"/>
      <c r="X2118" s="39"/>
      <c r="Y2118" s="39"/>
      <c r="Z2118" s="39"/>
      <c r="AA2118" s="39"/>
      <c r="AB2118" s="39"/>
      <c r="AC2118" s="39"/>
      <c r="AD2118" s="39"/>
      <c r="AE2118" s="39"/>
      <c r="AR2118" s="231" t="s">
        <v>279</v>
      </c>
      <c r="AT2118" s="231" t="s">
        <v>204</v>
      </c>
      <c r="AU2118" s="231" t="s">
        <v>90</v>
      </c>
      <c r="AY2118" s="18" t="s">
        <v>203</v>
      </c>
      <c r="BE2118" s="232">
        <f>IF(N2118="základní",J2118,0)</f>
        <v>0</v>
      </c>
      <c r="BF2118" s="232">
        <f>IF(N2118="snížená",J2118,0)</f>
        <v>0</v>
      </c>
      <c r="BG2118" s="232">
        <f>IF(N2118="zákl. přenesená",J2118,0)</f>
        <v>0</v>
      </c>
      <c r="BH2118" s="232">
        <f>IF(N2118="sníž. přenesená",J2118,0)</f>
        <v>0</v>
      </c>
      <c r="BI2118" s="232">
        <f>IF(N2118="nulová",J2118,0)</f>
        <v>0</v>
      </c>
      <c r="BJ2118" s="18" t="s">
        <v>88</v>
      </c>
      <c r="BK2118" s="232">
        <f>ROUND(I2118*H2118,2)</f>
        <v>0</v>
      </c>
      <c r="BL2118" s="18" t="s">
        <v>279</v>
      </c>
      <c r="BM2118" s="231" t="s">
        <v>2775</v>
      </c>
    </row>
    <row r="2119" s="2" customFormat="1">
      <c r="A2119" s="39"/>
      <c r="B2119" s="40"/>
      <c r="C2119" s="41"/>
      <c r="D2119" s="233" t="s">
        <v>209</v>
      </c>
      <c r="E2119" s="41"/>
      <c r="F2119" s="234" t="s">
        <v>2776</v>
      </c>
      <c r="G2119" s="41"/>
      <c r="H2119" s="41"/>
      <c r="I2119" s="235"/>
      <c r="J2119" s="41"/>
      <c r="K2119" s="41"/>
      <c r="L2119" s="45"/>
      <c r="M2119" s="236"/>
      <c r="N2119" s="237"/>
      <c r="O2119" s="92"/>
      <c r="P2119" s="92"/>
      <c r="Q2119" s="92"/>
      <c r="R2119" s="92"/>
      <c r="S2119" s="92"/>
      <c r="T2119" s="93"/>
      <c r="U2119" s="39"/>
      <c r="V2119" s="39"/>
      <c r="W2119" s="39"/>
      <c r="X2119" s="39"/>
      <c r="Y2119" s="39"/>
      <c r="Z2119" s="39"/>
      <c r="AA2119" s="39"/>
      <c r="AB2119" s="39"/>
      <c r="AC2119" s="39"/>
      <c r="AD2119" s="39"/>
      <c r="AE2119" s="39"/>
      <c r="AT2119" s="18" t="s">
        <v>209</v>
      </c>
      <c r="AU2119" s="18" t="s">
        <v>90</v>
      </c>
    </row>
    <row r="2120" s="2" customFormat="1">
      <c r="A2120" s="39"/>
      <c r="B2120" s="40"/>
      <c r="C2120" s="41"/>
      <c r="D2120" s="251" t="s">
        <v>355</v>
      </c>
      <c r="E2120" s="41"/>
      <c r="F2120" s="252" t="s">
        <v>2777</v>
      </c>
      <c r="G2120" s="41"/>
      <c r="H2120" s="41"/>
      <c r="I2120" s="235"/>
      <c r="J2120" s="41"/>
      <c r="K2120" s="41"/>
      <c r="L2120" s="45"/>
      <c r="M2120" s="236"/>
      <c r="N2120" s="237"/>
      <c r="O2120" s="92"/>
      <c r="P2120" s="92"/>
      <c r="Q2120" s="92"/>
      <c r="R2120" s="92"/>
      <c r="S2120" s="92"/>
      <c r="T2120" s="93"/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39"/>
      <c r="AE2120" s="39"/>
      <c r="AT2120" s="18" t="s">
        <v>355</v>
      </c>
      <c r="AU2120" s="18" t="s">
        <v>90</v>
      </c>
    </row>
    <row r="2121" s="11" customFormat="1" ht="22.8" customHeight="1">
      <c r="A2121" s="11"/>
      <c r="B2121" s="206"/>
      <c r="C2121" s="207"/>
      <c r="D2121" s="208" t="s">
        <v>80</v>
      </c>
      <c r="E2121" s="249" t="s">
        <v>2778</v>
      </c>
      <c r="F2121" s="249" t="s">
        <v>2779</v>
      </c>
      <c r="G2121" s="207"/>
      <c r="H2121" s="207"/>
      <c r="I2121" s="210"/>
      <c r="J2121" s="250">
        <f>BK2121</f>
        <v>0</v>
      </c>
      <c r="K2121" s="207"/>
      <c r="L2121" s="212"/>
      <c r="M2121" s="213"/>
      <c r="N2121" s="214"/>
      <c r="O2121" s="214"/>
      <c r="P2121" s="215">
        <f>SUM(P2122:P2173)</f>
        <v>0</v>
      </c>
      <c r="Q2121" s="214"/>
      <c r="R2121" s="215">
        <f>SUM(R2122:R2173)</f>
        <v>0.6724639</v>
      </c>
      <c r="S2121" s="214"/>
      <c r="T2121" s="216">
        <f>SUM(T2122:T2173)</f>
        <v>0</v>
      </c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R2121" s="217" t="s">
        <v>90</v>
      </c>
      <c r="AT2121" s="218" t="s">
        <v>80</v>
      </c>
      <c r="AU2121" s="218" t="s">
        <v>88</v>
      </c>
      <c r="AY2121" s="217" t="s">
        <v>203</v>
      </c>
      <c r="BK2121" s="219">
        <f>SUM(BK2122:BK2173)</f>
        <v>0</v>
      </c>
    </row>
    <row r="2122" s="2" customFormat="1" ht="16.5" customHeight="1">
      <c r="A2122" s="39"/>
      <c r="B2122" s="40"/>
      <c r="C2122" s="220" t="s">
        <v>2780</v>
      </c>
      <c r="D2122" s="220" t="s">
        <v>204</v>
      </c>
      <c r="E2122" s="221" t="s">
        <v>2781</v>
      </c>
      <c r="F2122" s="222" t="s">
        <v>2782</v>
      </c>
      <c r="G2122" s="223" t="s">
        <v>290</v>
      </c>
      <c r="H2122" s="224">
        <v>16.48</v>
      </c>
      <c r="I2122" s="225"/>
      <c r="J2122" s="226">
        <f>ROUND(I2122*H2122,2)</f>
        <v>0</v>
      </c>
      <c r="K2122" s="222" t="s">
        <v>352</v>
      </c>
      <c r="L2122" s="45"/>
      <c r="M2122" s="227" t="s">
        <v>1</v>
      </c>
      <c r="N2122" s="228" t="s">
        <v>46</v>
      </c>
      <c r="O2122" s="92"/>
      <c r="P2122" s="229">
        <f>O2122*H2122</f>
        <v>0</v>
      </c>
      <c r="Q2122" s="229">
        <v>0</v>
      </c>
      <c r="R2122" s="229">
        <f>Q2122*H2122</f>
        <v>0</v>
      </c>
      <c r="S2122" s="229">
        <v>0</v>
      </c>
      <c r="T2122" s="230">
        <f>S2122*H2122</f>
        <v>0</v>
      </c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R2122" s="231" t="s">
        <v>279</v>
      </c>
      <c r="AT2122" s="231" t="s">
        <v>204</v>
      </c>
      <c r="AU2122" s="231" t="s">
        <v>90</v>
      </c>
      <c r="AY2122" s="18" t="s">
        <v>203</v>
      </c>
      <c r="BE2122" s="232">
        <f>IF(N2122="základní",J2122,0)</f>
        <v>0</v>
      </c>
      <c r="BF2122" s="232">
        <f>IF(N2122="snížená",J2122,0)</f>
        <v>0</v>
      </c>
      <c r="BG2122" s="232">
        <f>IF(N2122="zákl. přenesená",J2122,0)</f>
        <v>0</v>
      </c>
      <c r="BH2122" s="232">
        <f>IF(N2122="sníž. přenesená",J2122,0)</f>
        <v>0</v>
      </c>
      <c r="BI2122" s="232">
        <f>IF(N2122="nulová",J2122,0)</f>
        <v>0</v>
      </c>
      <c r="BJ2122" s="18" t="s">
        <v>88</v>
      </c>
      <c r="BK2122" s="232">
        <f>ROUND(I2122*H2122,2)</f>
        <v>0</v>
      </c>
      <c r="BL2122" s="18" t="s">
        <v>279</v>
      </c>
      <c r="BM2122" s="231" t="s">
        <v>2783</v>
      </c>
    </row>
    <row r="2123" s="2" customFormat="1">
      <c r="A2123" s="39"/>
      <c r="B2123" s="40"/>
      <c r="C2123" s="41"/>
      <c r="D2123" s="233" t="s">
        <v>209</v>
      </c>
      <c r="E2123" s="41"/>
      <c r="F2123" s="234" t="s">
        <v>2784</v>
      </c>
      <c r="G2123" s="41"/>
      <c r="H2123" s="41"/>
      <c r="I2123" s="235"/>
      <c r="J2123" s="41"/>
      <c r="K2123" s="41"/>
      <c r="L2123" s="45"/>
      <c r="M2123" s="236"/>
      <c r="N2123" s="237"/>
      <c r="O2123" s="92"/>
      <c r="P2123" s="92"/>
      <c r="Q2123" s="92"/>
      <c r="R2123" s="92"/>
      <c r="S2123" s="92"/>
      <c r="T2123" s="93"/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T2123" s="18" t="s">
        <v>209</v>
      </c>
      <c r="AU2123" s="18" t="s">
        <v>90</v>
      </c>
    </row>
    <row r="2124" s="2" customFormat="1">
      <c r="A2124" s="39"/>
      <c r="B2124" s="40"/>
      <c r="C2124" s="41"/>
      <c r="D2124" s="251" t="s">
        <v>355</v>
      </c>
      <c r="E2124" s="41"/>
      <c r="F2124" s="252" t="s">
        <v>2785</v>
      </c>
      <c r="G2124" s="41"/>
      <c r="H2124" s="41"/>
      <c r="I2124" s="235"/>
      <c r="J2124" s="41"/>
      <c r="K2124" s="41"/>
      <c r="L2124" s="45"/>
      <c r="M2124" s="236"/>
      <c r="N2124" s="237"/>
      <c r="O2124" s="92"/>
      <c r="P2124" s="92"/>
      <c r="Q2124" s="92"/>
      <c r="R2124" s="92"/>
      <c r="S2124" s="92"/>
      <c r="T2124" s="93"/>
      <c r="U2124" s="39"/>
      <c r="V2124" s="39"/>
      <c r="W2124" s="39"/>
      <c r="X2124" s="39"/>
      <c r="Y2124" s="39"/>
      <c r="Z2124" s="39"/>
      <c r="AA2124" s="39"/>
      <c r="AB2124" s="39"/>
      <c r="AC2124" s="39"/>
      <c r="AD2124" s="39"/>
      <c r="AE2124" s="39"/>
      <c r="AT2124" s="18" t="s">
        <v>355</v>
      </c>
      <c r="AU2124" s="18" t="s">
        <v>90</v>
      </c>
    </row>
    <row r="2125" s="14" customFormat="1">
      <c r="A2125" s="14"/>
      <c r="B2125" s="263"/>
      <c r="C2125" s="264"/>
      <c r="D2125" s="233" t="s">
        <v>357</v>
      </c>
      <c r="E2125" s="265" t="s">
        <v>1</v>
      </c>
      <c r="F2125" s="266" t="s">
        <v>295</v>
      </c>
      <c r="G2125" s="264"/>
      <c r="H2125" s="267">
        <v>16.48</v>
      </c>
      <c r="I2125" s="268"/>
      <c r="J2125" s="264"/>
      <c r="K2125" s="264"/>
      <c r="L2125" s="269"/>
      <c r="M2125" s="270"/>
      <c r="N2125" s="271"/>
      <c r="O2125" s="271"/>
      <c r="P2125" s="271"/>
      <c r="Q2125" s="271"/>
      <c r="R2125" s="271"/>
      <c r="S2125" s="271"/>
      <c r="T2125" s="27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73" t="s">
        <v>357</v>
      </c>
      <c r="AU2125" s="273" t="s">
        <v>90</v>
      </c>
      <c r="AV2125" s="14" t="s">
        <v>90</v>
      </c>
      <c r="AW2125" s="14" t="s">
        <v>36</v>
      </c>
      <c r="AX2125" s="14" t="s">
        <v>81</v>
      </c>
      <c r="AY2125" s="273" t="s">
        <v>203</v>
      </c>
    </row>
    <row r="2126" s="16" customFormat="1">
      <c r="A2126" s="16"/>
      <c r="B2126" s="285"/>
      <c r="C2126" s="286"/>
      <c r="D2126" s="233" t="s">
        <v>357</v>
      </c>
      <c r="E2126" s="287" t="s">
        <v>1</v>
      </c>
      <c r="F2126" s="288" t="s">
        <v>366</v>
      </c>
      <c r="G2126" s="286"/>
      <c r="H2126" s="289">
        <v>16.48</v>
      </c>
      <c r="I2126" s="290"/>
      <c r="J2126" s="286"/>
      <c r="K2126" s="286"/>
      <c r="L2126" s="291"/>
      <c r="M2126" s="292"/>
      <c r="N2126" s="293"/>
      <c r="O2126" s="293"/>
      <c r="P2126" s="293"/>
      <c r="Q2126" s="293"/>
      <c r="R2126" s="293"/>
      <c r="S2126" s="293"/>
      <c r="T2126" s="294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T2126" s="295" t="s">
        <v>357</v>
      </c>
      <c r="AU2126" s="295" t="s">
        <v>90</v>
      </c>
      <c r="AV2126" s="16" t="s">
        <v>202</v>
      </c>
      <c r="AW2126" s="16" t="s">
        <v>36</v>
      </c>
      <c r="AX2126" s="16" t="s">
        <v>88</v>
      </c>
      <c r="AY2126" s="295" t="s">
        <v>203</v>
      </c>
    </row>
    <row r="2127" s="2" customFormat="1" ht="16.5" customHeight="1">
      <c r="A2127" s="39"/>
      <c r="B2127" s="40"/>
      <c r="C2127" s="220" t="s">
        <v>2786</v>
      </c>
      <c r="D2127" s="220" t="s">
        <v>204</v>
      </c>
      <c r="E2127" s="221" t="s">
        <v>2787</v>
      </c>
      <c r="F2127" s="222" t="s">
        <v>2788</v>
      </c>
      <c r="G2127" s="223" t="s">
        <v>290</v>
      </c>
      <c r="H2127" s="224">
        <v>16.48</v>
      </c>
      <c r="I2127" s="225"/>
      <c r="J2127" s="226">
        <f>ROUND(I2127*H2127,2)</f>
        <v>0</v>
      </c>
      <c r="K2127" s="222" t="s">
        <v>352</v>
      </c>
      <c r="L2127" s="45"/>
      <c r="M2127" s="227" t="s">
        <v>1</v>
      </c>
      <c r="N2127" s="228" t="s">
        <v>46</v>
      </c>
      <c r="O2127" s="92"/>
      <c r="P2127" s="229">
        <f>O2127*H2127</f>
        <v>0</v>
      </c>
      <c r="Q2127" s="229">
        <v>0.00029999999999999997</v>
      </c>
      <c r="R2127" s="229">
        <f>Q2127*H2127</f>
        <v>0.0049439999999999996</v>
      </c>
      <c r="S2127" s="229">
        <v>0</v>
      </c>
      <c r="T2127" s="230">
        <f>S2127*H2127</f>
        <v>0</v>
      </c>
      <c r="U2127" s="39"/>
      <c r="V2127" s="39"/>
      <c r="W2127" s="39"/>
      <c r="X2127" s="39"/>
      <c r="Y2127" s="39"/>
      <c r="Z2127" s="39"/>
      <c r="AA2127" s="39"/>
      <c r="AB2127" s="39"/>
      <c r="AC2127" s="39"/>
      <c r="AD2127" s="39"/>
      <c r="AE2127" s="39"/>
      <c r="AR2127" s="231" t="s">
        <v>279</v>
      </c>
      <c r="AT2127" s="231" t="s">
        <v>204</v>
      </c>
      <c r="AU2127" s="231" t="s">
        <v>90</v>
      </c>
      <c r="AY2127" s="18" t="s">
        <v>203</v>
      </c>
      <c r="BE2127" s="232">
        <f>IF(N2127="základní",J2127,0)</f>
        <v>0</v>
      </c>
      <c r="BF2127" s="232">
        <f>IF(N2127="snížená",J2127,0)</f>
        <v>0</v>
      </c>
      <c r="BG2127" s="232">
        <f>IF(N2127="zákl. přenesená",J2127,0)</f>
        <v>0</v>
      </c>
      <c r="BH2127" s="232">
        <f>IF(N2127="sníž. přenesená",J2127,0)</f>
        <v>0</v>
      </c>
      <c r="BI2127" s="232">
        <f>IF(N2127="nulová",J2127,0)</f>
        <v>0</v>
      </c>
      <c r="BJ2127" s="18" t="s">
        <v>88</v>
      </c>
      <c r="BK2127" s="232">
        <f>ROUND(I2127*H2127,2)</f>
        <v>0</v>
      </c>
      <c r="BL2127" s="18" t="s">
        <v>279</v>
      </c>
      <c r="BM2127" s="231" t="s">
        <v>2789</v>
      </c>
    </row>
    <row r="2128" s="2" customFormat="1">
      <c r="A2128" s="39"/>
      <c r="B2128" s="40"/>
      <c r="C2128" s="41"/>
      <c r="D2128" s="233" t="s">
        <v>209</v>
      </c>
      <c r="E2128" s="41"/>
      <c r="F2128" s="234" t="s">
        <v>2790</v>
      </c>
      <c r="G2128" s="41"/>
      <c r="H2128" s="41"/>
      <c r="I2128" s="235"/>
      <c r="J2128" s="41"/>
      <c r="K2128" s="41"/>
      <c r="L2128" s="45"/>
      <c r="M2128" s="236"/>
      <c r="N2128" s="237"/>
      <c r="O2128" s="92"/>
      <c r="P2128" s="92"/>
      <c r="Q2128" s="92"/>
      <c r="R2128" s="92"/>
      <c r="S2128" s="92"/>
      <c r="T2128" s="93"/>
      <c r="U2128" s="39"/>
      <c r="V2128" s="39"/>
      <c r="W2128" s="39"/>
      <c r="X2128" s="39"/>
      <c r="Y2128" s="39"/>
      <c r="Z2128" s="39"/>
      <c r="AA2128" s="39"/>
      <c r="AB2128" s="39"/>
      <c r="AC2128" s="39"/>
      <c r="AD2128" s="39"/>
      <c r="AE2128" s="39"/>
      <c r="AT2128" s="18" t="s">
        <v>209</v>
      </c>
      <c r="AU2128" s="18" t="s">
        <v>90</v>
      </c>
    </row>
    <row r="2129" s="2" customFormat="1">
      <c r="A2129" s="39"/>
      <c r="B2129" s="40"/>
      <c r="C2129" s="41"/>
      <c r="D2129" s="251" t="s">
        <v>355</v>
      </c>
      <c r="E2129" s="41"/>
      <c r="F2129" s="252" t="s">
        <v>2791</v>
      </c>
      <c r="G2129" s="41"/>
      <c r="H2129" s="41"/>
      <c r="I2129" s="235"/>
      <c r="J2129" s="41"/>
      <c r="K2129" s="41"/>
      <c r="L2129" s="45"/>
      <c r="M2129" s="236"/>
      <c r="N2129" s="237"/>
      <c r="O2129" s="92"/>
      <c r="P2129" s="92"/>
      <c r="Q2129" s="92"/>
      <c r="R2129" s="92"/>
      <c r="S2129" s="92"/>
      <c r="T2129" s="93"/>
      <c r="U2129" s="39"/>
      <c r="V2129" s="39"/>
      <c r="W2129" s="39"/>
      <c r="X2129" s="39"/>
      <c r="Y2129" s="39"/>
      <c r="Z2129" s="39"/>
      <c r="AA2129" s="39"/>
      <c r="AB2129" s="39"/>
      <c r="AC2129" s="39"/>
      <c r="AD2129" s="39"/>
      <c r="AE2129" s="39"/>
      <c r="AT2129" s="18" t="s">
        <v>355</v>
      </c>
      <c r="AU2129" s="18" t="s">
        <v>90</v>
      </c>
    </row>
    <row r="2130" s="2" customFormat="1" ht="37.8" customHeight="1">
      <c r="A2130" s="39"/>
      <c r="B2130" s="40"/>
      <c r="C2130" s="220" t="s">
        <v>2792</v>
      </c>
      <c r="D2130" s="220" t="s">
        <v>204</v>
      </c>
      <c r="E2130" s="221" t="s">
        <v>2793</v>
      </c>
      <c r="F2130" s="222" t="s">
        <v>2794</v>
      </c>
      <c r="G2130" s="223" t="s">
        <v>290</v>
      </c>
      <c r="H2130" s="224">
        <v>16.48</v>
      </c>
      <c r="I2130" s="225"/>
      <c r="J2130" s="226">
        <f>ROUND(I2130*H2130,2)</f>
        <v>0</v>
      </c>
      <c r="K2130" s="222" t="s">
        <v>2536</v>
      </c>
      <c r="L2130" s="45"/>
      <c r="M2130" s="227" t="s">
        <v>1</v>
      </c>
      <c r="N2130" s="228" t="s">
        <v>46</v>
      </c>
      <c r="O2130" s="92"/>
      <c r="P2130" s="229">
        <f>O2130*H2130</f>
        <v>0</v>
      </c>
      <c r="Q2130" s="229">
        <v>0.0089999999999999993</v>
      </c>
      <c r="R2130" s="229">
        <f>Q2130*H2130</f>
        <v>0.14831999999999998</v>
      </c>
      <c r="S2130" s="229">
        <v>0</v>
      </c>
      <c r="T2130" s="230">
        <f>S2130*H2130</f>
        <v>0</v>
      </c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R2130" s="231" t="s">
        <v>279</v>
      </c>
      <c r="AT2130" s="231" t="s">
        <v>204</v>
      </c>
      <c r="AU2130" s="231" t="s">
        <v>90</v>
      </c>
      <c r="AY2130" s="18" t="s">
        <v>203</v>
      </c>
      <c r="BE2130" s="232">
        <f>IF(N2130="základní",J2130,0)</f>
        <v>0</v>
      </c>
      <c r="BF2130" s="232">
        <f>IF(N2130="snížená",J2130,0)</f>
        <v>0</v>
      </c>
      <c r="BG2130" s="232">
        <f>IF(N2130="zákl. přenesená",J2130,0)</f>
        <v>0</v>
      </c>
      <c r="BH2130" s="232">
        <f>IF(N2130="sníž. přenesená",J2130,0)</f>
        <v>0</v>
      </c>
      <c r="BI2130" s="232">
        <f>IF(N2130="nulová",J2130,0)</f>
        <v>0</v>
      </c>
      <c r="BJ2130" s="18" t="s">
        <v>88</v>
      </c>
      <c r="BK2130" s="232">
        <f>ROUND(I2130*H2130,2)</f>
        <v>0</v>
      </c>
      <c r="BL2130" s="18" t="s">
        <v>279</v>
      </c>
      <c r="BM2130" s="231" t="s">
        <v>2795</v>
      </c>
    </row>
    <row r="2131" s="2" customFormat="1">
      <c r="A2131" s="39"/>
      <c r="B2131" s="40"/>
      <c r="C2131" s="41"/>
      <c r="D2131" s="233" t="s">
        <v>209</v>
      </c>
      <c r="E2131" s="41"/>
      <c r="F2131" s="234" t="s">
        <v>2796</v>
      </c>
      <c r="G2131" s="41"/>
      <c r="H2131" s="41"/>
      <c r="I2131" s="235"/>
      <c r="J2131" s="41"/>
      <c r="K2131" s="41"/>
      <c r="L2131" s="45"/>
      <c r="M2131" s="236"/>
      <c r="N2131" s="237"/>
      <c r="O2131" s="92"/>
      <c r="P2131" s="92"/>
      <c r="Q2131" s="92"/>
      <c r="R2131" s="92"/>
      <c r="S2131" s="92"/>
      <c r="T2131" s="93"/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T2131" s="18" t="s">
        <v>209</v>
      </c>
      <c r="AU2131" s="18" t="s">
        <v>90</v>
      </c>
    </row>
    <row r="2132" s="2" customFormat="1">
      <c r="A2132" s="39"/>
      <c r="B2132" s="40"/>
      <c r="C2132" s="41"/>
      <c r="D2132" s="251" t="s">
        <v>355</v>
      </c>
      <c r="E2132" s="41"/>
      <c r="F2132" s="252" t="s">
        <v>2797</v>
      </c>
      <c r="G2132" s="41"/>
      <c r="H2132" s="41"/>
      <c r="I2132" s="235"/>
      <c r="J2132" s="41"/>
      <c r="K2132" s="41"/>
      <c r="L2132" s="45"/>
      <c r="M2132" s="236"/>
      <c r="N2132" s="237"/>
      <c r="O2132" s="92"/>
      <c r="P2132" s="92"/>
      <c r="Q2132" s="92"/>
      <c r="R2132" s="92"/>
      <c r="S2132" s="92"/>
      <c r="T2132" s="93"/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T2132" s="18" t="s">
        <v>355</v>
      </c>
      <c r="AU2132" s="18" t="s">
        <v>90</v>
      </c>
    </row>
    <row r="2133" s="2" customFormat="1" ht="44.25" customHeight="1">
      <c r="A2133" s="39"/>
      <c r="B2133" s="40"/>
      <c r="C2133" s="296" t="s">
        <v>2798</v>
      </c>
      <c r="D2133" s="296" t="s">
        <v>553</v>
      </c>
      <c r="E2133" s="297" t="s">
        <v>2799</v>
      </c>
      <c r="F2133" s="298" t="s">
        <v>2800</v>
      </c>
      <c r="G2133" s="299" t="s">
        <v>290</v>
      </c>
      <c r="H2133" s="300">
        <v>18.952000000000002</v>
      </c>
      <c r="I2133" s="301"/>
      <c r="J2133" s="302">
        <f>ROUND(I2133*H2133,2)</f>
        <v>0</v>
      </c>
      <c r="K2133" s="298" t="s">
        <v>2536</v>
      </c>
      <c r="L2133" s="303"/>
      <c r="M2133" s="304" t="s">
        <v>1</v>
      </c>
      <c r="N2133" s="305" t="s">
        <v>46</v>
      </c>
      <c r="O2133" s="92"/>
      <c r="P2133" s="229">
        <f>O2133*H2133</f>
        <v>0</v>
      </c>
      <c r="Q2133" s="229">
        <v>0.025000000000000001</v>
      </c>
      <c r="R2133" s="229">
        <f>Q2133*H2133</f>
        <v>0.47380000000000005</v>
      </c>
      <c r="S2133" s="229">
        <v>0</v>
      </c>
      <c r="T2133" s="230">
        <f>S2133*H2133</f>
        <v>0</v>
      </c>
      <c r="U2133" s="39"/>
      <c r="V2133" s="39"/>
      <c r="W2133" s="39"/>
      <c r="X2133" s="39"/>
      <c r="Y2133" s="39"/>
      <c r="Z2133" s="39"/>
      <c r="AA2133" s="39"/>
      <c r="AB2133" s="39"/>
      <c r="AC2133" s="39"/>
      <c r="AD2133" s="39"/>
      <c r="AE2133" s="39"/>
      <c r="AR2133" s="231" t="s">
        <v>581</v>
      </c>
      <c r="AT2133" s="231" t="s">
        <v>553</v>
      </c>
      <c r="AU2133" s="231" t="s">
        <v>90</v>
      </c>
      <c r="AY2133" s="18" t="s">
        <v>203</v>
      </c>
      <c r="BE2133" s="232">
        <f>IF(N2133="základní",J2133,0)</f>
        <v>0</v>
      </c>
      <c r="BF2133" s="232">
        <f>IF(N2133="snížená",J2133,0)</f>
        <v>0</v>
      </c>
      <c r="BG2133" s="232">
        <f>IF(N2133="zákl. přenesená",J2133,0)</f>
        <v>0</v>
      </c>
      <c r="BH2133" s="232">
        <f>IF(N2133="sníž. přenesená",J2133,0)</f>
        <v>0</v>
      </c>
      <c r="BI2133" s="232">
        <f>IF(N2133="nulová",J2133,0)</f>
        <v>0</v>
      </c>
      <c r="BJ2133" s="18" t="s">
        <v>88</v>
      </c>
      <c r="BK2133" s="232">
        <f>ROUND(I2133*H2133,2)</f>
        <v>0</v>
      </c>
      <c r="BL2133" s="18" t="s">
        <v>279</v>
      </c>
      <c r="BM2133" s="231" t="s">
        <v>2801</v>
      </c>
    </row>
    <row r="2134" s="14" customFormat="1">
      <c r="A2134" s="14"/>
      <c r="B2134" s="263"/>
      <c r="C2134" s="264"/>
      <c r="D2134" s="233" t="s">
        <v>357</v>
      </c>
      <c r="E2134" s="265" t="s">
        <v>1</v>
      </c>
      <c r="F2134" s="266" t="s">
        <v>2802</v>
      </c>
      <c r="G2134" s="264"/>
      <c r="H2134" s="267">
        <v>18.952000000000002</v>
      </c>
      <c r="I2134" s="268"/>
      <c r="J2134" s="264"/>
      <c r="K2134" s="264"/>
      <c r="L2134" s="269"/>
      <c r="M2134" s="270"/>
      <c r="N2134" s="271"/>
      <c r="O2134" s="271"/>
      <c r="P2134" s="271"/>
      <c r="Q2134" s="271"/>
      <c r="R2134" s="271"/>
      <c r="S2134" s="271"/>
      <c r="T2134" s="27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73" t="s">
        <v>357</v>
      </c>
      <c r="AU2134" s="273" t="s">
        <v>90</v>
      </c>
      <c r="AV2134" s="14" t="s">
        <v>90</v>
      </c>
      <c r="AW2134" s="14" t="s">
        <v>36</v>
      </c>
      <c r="AX2134" s="14" t="s">
        <v>81</v>
      </c>
      <c r="AY2134" s="273" t="s">
        <v>203</v>
      </c>
    </row>
    <row r="2135" s="16" customFormat="1">
      <c r="A2135" s="16"/>
      <c r="B2135" s="285"/>
      <c r="C2135" s="286"/>
      <c r="D2135" s="233" t="s">
        <v>357</v>
      </c>
      <c r="E2135" s="287" t="s">
        <v>1</v>
      </c>
      <c r="F2135" s="288" t="s">
        <v>366</v>
      </c>
      <c r="G2135" s="286"/>
      <c r="H2135" s="289">
        <v>18.952000000000002</v>
      </c>
      <c r="I2135" s="290"/>
      <c r="J2135" s="286"/>
      <c r="K2135" s="286"/>
      <c r="L2135" s="291"/>
      <c r="M2135" s="292"/>
      <c r="N2135" s="293"/>
      <c r="O2135" s="293"/>
      <c r="P2135" s="293"/>
      <c r="Q2135" s="293"/>
      <c r="R2135" s="293"/>
      <c r="S2135" s="293"/>
      <c r="T2135" s="294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T2135" s="295" t="s">
        <v>357</v>
      </c>
      <c r="AU2135" s="295" t="s">
        <v>90</v>
      </c>
      <c r="AV2135" s="16" t="s">
        <v>202</v>
      </c>
      <c r="AW2135" s="16" t="s">
        <v>36</v>
      </c>
      <c r="AX2135" s="16" t="s">
        <v>88</v>
      </c>
      <c r="AY2135" s="295" t="s">
        <v>203</v>
      </c>
    </row>
    <row r="2136" s="2" customFormat="1" ht="24.15" customHeight="1">
      <c r="A2136" s="39"/>
      <c r="B2136" s="40"/>
      <c r="C2136" s="220" t="s">
        <v>2803</v>
      </c>
      <c r="D2136" s="220" t="s">
        <v>204</v>
      </c>
      <c r="E2136" s="221" t="s">
        <v>2804</v>
      </c>
      <c r="F2136" s="222" t="s">
        <v>2805</v>
      </c>
      <c r="G2136" s="223" t="s">
        <v>290</v>
      </c>
      <c r="H2136" s="224">
        <v>16.48</v>
      </c>
      <c r="I2136" s="225"/>
      <c r="J2136" s="226">
        <f>ROUND(I2136*H2136,2)</f>
        <v>0</v>
      </c>
      <c r="K2136" s="222" t="s">
        <v>352</v>
      </c>
      <c r="L2136" s="45"/>
      <c r="M2136" s="227" t="s">
        <v>1</v>
      </c>
      <c r="N2136" s="228" t="s">
        <v>46</v>
      </c>
      <c r="O2136" s="92"/>
      <c r="P2136" s="229">
        <f>O2136*H2136</f>
        <v>0</v>
      </c>
      <c r="Q2136" s="229">
        <v>0</v>
      </c>
      <c r="R2136" s="229">
        <f>Q2136*H2136</f>
        <v>0</v>
      </c>
      <c r="S2136" s="229">
        <v>0</v>
      </c>
      <c r="T2136" s="230">
        <f>S2136*H2136</f>
        <v>0</v>
      </c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R2136" s="231" t="s">
        <v>279</v>
      </c>
      <c r="AT2136" s="231" t="s">
        <v>204</v>
      </c>
      <c r="AU2136" s="231" t="s">
        <v>90</v>
      </c>
      <c r="AY2136" s="18" t="s">
        <v>203</v>
      </c>
      <c r="BE2136" s="232">
        <f>IF(N2136="základní",J2136,0)</f>
        <v>0</v>
      </c>
      <c r="BF2136" s="232">
        <f>IF(N2136="snížená",J2136,0)</f>
        <v>0</v>
      </c>
      <c r="BG2136" s="232">
        <f>IF(N2136="zákl. přenesená",J2136,0)</f>
        <v>0</v>
      </c>
      <c r="BH2136" s="232">
        <f>IF(N2136="sníž. přenesená",J2136,0)</f>
        <v>0</v>
      </c>
      <c r="BI2136" s="232">
        <f>IF(N2136="nulová",J2136,0)</f>
        <v>0</v>
      </c>
      <c r="BJ2136" s="18" t="s">
        <v>88</v>
      </c>
      <c r="BK2136" s="232">
        <f>ROUND(I2136*H2136,2)</f>
        <v>0</v>
      </c>
      <c r="BL2136" s="18" t="s">
        <v>279</v>
      </c>
      <c r="BM2136" s="231" t="s">
        <v>2806</v>
      </c>
    </row>
    <row r="2137" s="2" customFormat="1">
      <c r="A2137" s="39"/>
      <c r="B2137" s="40"/>
      <c r="C2137" s="41"/>
      <c r="D2137" s="233" t="s">
        <v>209</v>
      </c>
      <c r="E2137" s="41"/>
      <c r="F2137" s="234" t="s">
        <v>2807</v>
      </c>
      <c r="G2137" s="41"/>
      <c r="H2137" s="41"/>
      <c r="I2137" s="235"/>
      <c r="J2137" s="41"/>
      <c r="K2137" s="41"/>
      <c r="L2137" s="45"/>
      <c r="M2137" s="236"/>
      <c r="N2137" s="237"/>
      <c r="O2137" s="92"/>
      <c r="P2137" s="92"/>
      <c r="Q2137" s="92"/>
      <c r="R2137" s="92"/>
      <c r="S2137" s="92"/>
      <c r="T2137" s="93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T2137" s="18" t="s">
        <v>209</v>
      </c>
      <c r="AU2137" s="18" t="s">
        <v>90</v>
      </c>
    </row>
    <row r="2138" s="2" customFormat="1">
      <c r="A2138" s="39"/>
      <c r="B2138" s="40"/>
      <c r="C2138" s="41"/>
      <c r="D2138" s="251" t="s">
        <v>355</v>
      </c>
      <c r="E2138" s="41"/>
      <c r="F2138" s="252" t="s">
        <v>2808</v>
      </c>
      <c r="G2138" s="41"/>
      <c r="H2138" s="41"/>
      <c r="I2138" s="235"/>
      <c r="J2138" s="41"/>
      <c r="K2138" s="41"/>
      <c r="L2138" s="45"/>
      <c r="M2138" s="236"/>
      <c r="N2138" s="237"/>
      <c r="O2138" s="92"/>
      <c r="P2138" s="92"/>
      <c r="Q2138" s="92"/>
      <c r="R2138" s="92"/>
      <c r="S2138" s="92"/>
      <c r="T2138" s="93"/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T2138" s="18" t="s">
        <v>355</v>
      </c>
      <c r="AU2138" s="18" t="s">
        <v>90</v>
      </c>
    </row>
    <row r="2139" s="2" customFormat="1" ht="24.15" customHeight="1">
      <c r="A2139" s="39"/>
      <c r="B2139" s="40"/>
      <c r="C2139" s="220" t="s">
        <v>2809</v>
      </c>
      <c r="D2139" s="220" t="s">
        <v>204</v>
      </c>
      <c r="E2139" s="221" t="s">
        <v>2810</v>
      </c>
      <c r="F2139" s="222" t="s">
        <v>2811</v>
      </c>
      <c r="G2139" s="223" t="s">
        <v>290</v>
      </c>
      <c r="H2139" s="224">
        <v>16.48</v>
      </c>
      <c r="I2139" s="225"/>
      <c r="J2139" s="226">
        <f>ROUND(I2139*H2139,2)</f>
        <v>0</v>
      </c>
      <c r="K2139" s="222" t="s">
        <v>352</v>
      </c>
      <c r="L2139" s="45"/>
      <c r="M2139" s="227" t="s">
        <v>1</v>
      </c>
      <c r="N2139" s="228" t="s">
        <v>46</v>
      </c>
      <c r="O2139" s="92"/>
      <c r="P2139" s="229">
        <f>O2139*H2139</f>
        <v>0</v>
      </c>
      <c r="Q2139" s="229">
        <v>0.0015</v>
      </c>
      <c r="R2139" s="229">
        <f>Q2139*H2139</f>
        <v>0.024720000000000002</v>
      </c>
      <c r="S2139" s="229">
        <v>0</v>
      </c>
      <c r="T2139" s="230">
        <f>S2139*H2139</f>
        <v>0</v>
      </c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R2139" s="231" t="s">
        <v>279</v>
      </c>
      <c r="AT2139" s="231" t="s">
        <v>204</v>
      </c>
      <c r="AU2139" s="231" t="s">
        <v>90</v>
      </c>
      <c r="AY2139" s="18" t="s">
        <v>203</v>
      </c>
      <c r="BE2139" s="232">
        <f>IF(N2139="základní",J2139,0)</f>
        <v>0</v>
      </c>
      <c r="BF2139" s="232">
        <f>IF(N2139="snížená",J2139,0)</f>
        <v>0</v>
      </c>
      <c r="BG2139" s="232">
        <f>IF(N2139="zákl. přenesená",J2139,0)</f>
        <v>0</v>
      </c>
      <c r="BH2139" s="232">
        <f>IF(N2139="sníž. přenesená",J2139,0)</f>
        <v>0</v>
      </c>
      <c r="BI2139" s="232">
        <f>IF(N2139="nulová",J2139,0)</f>
        <v>0</v>
      </c>
      <c r="BJ2139" s="18" t="s">
        <v>88</v>
      </c>
      <c r="BK2139" s="232">
        <f>ROUND(I2139*H2139,2)</f>
        <v>0</v>
      </c>
      <c r="BL2139" s="18" t="s">
        <v>279</v>
      </c>
      <c r="BM2139" s="231" t="s">
        <v>2812</v>
      </c>
    </row>
    <row r="2140" s="2" customFormat="1">
      <c r="A2140" s="39"/>
      <c r="B2140" s="40"/>
      <c r="C2140" s="41"/>
      <c r="D2140" s="233" t="s">
        <v>209</v>
      </c>
      <c r="E2140" s="41"/>
      <c r="F2140" s="234" t="s">
        <v>2813</v>
      </c>
      <c r="G2140" s="41"/>
      <c r="H2140" s="41"/>
      <c r="I2140" s="235"/>
      <c r="J2140" s="41"/>
      <c r="K2140" s="41"/>
      <c r="L2140" s="45"/>
      <c r="M2140" s="236"/>
      <c r="N2140" s="237"/>
      <c r="O2140" s="92"/>
      <c r="P2140" s="92"/>
      <c r="Q2140" s="92"/>
      <c r="R2140" s="92"/>
      <c r="S2140" s="92"/>
      <c r="T2140" s="93"/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T2140" s="18" t="s">
        <v>209</v>
      </c>
      <c r="AU2140" s="18" t="s">
        <v>90</v>
      </c>
    </row>
    <row r="2141" s="2" customFormat="1">
      <c r="A2141" s="39"/>
      <c r="B2141" s="40"/>
      <c r="C2141" s="41"/>
      <c r="D2141" s="251" t="s">
        <v>355</v>
      </c>
      <c r="E2141" s="41"/>
      <c r="F2141" s="252" t="s">
        <v>2814</v>
      </c>
      <c r="G2141" s="41"/>
      <c r="H2141" s="41"/>
      <c r="I2141" s="235"/>
      <c r="J2141" s="41"/>
      <c r="K2141" s="41"/>
      <c r="L2141" s="45"/>
      <c r="M2141" s="236"/>
      <c r="N2141" s="237"/>
      <c r="O2141" s="92"/>
      <c r="P2141" s="92"/>
      <c r="Q2141" s="92"/>
      <c r="R2141" s="92"/>
      <c r="S2141" s="92"/>
      <c r="T2141" s="93"/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  <c r="AT2141" s="18" t="s">
        <v>355</v>
      </c>
      <c r="AU2141" s="18" t="s">
        <v>90</v>
      </c>
    </row>
    <row r="2142" s="2" customFormat="1" ht="16.5" customHeight="1">
      <c r="A2142" s="39"/>
      <c r="B2142" s="40"/>
      <c r="C2142" s="220" t="s">
        <v>2815</v>
      </c>
      <c r="D2142" s="220" t="s">
        <v>204</v>
      </c>
      <c r="E2142" s="221" t="s">
        <v>2816</v>
      </c>
      <c r="F2142" s="222" t="s">
        <v>2817</v>
      </c>
      <c r="G2142" s="223" t="s">
        <v>647</v>
      </c>
      <c r="H2142" s="224">
        <v>26</v>
      </c>
      <c r="I2142" s="225"/>
      <c r="J2142" s="226">
        <f>ROUND(I2142*H2142,2)</f>
        <v>0</v>
      </c>
      <c r="K2142" s="222" t="s">
        <v>352</v>
      </c>
      <c r="L2142" s="45"/>
      <c r="M2142" s="227" t="s">
        <v>1</v>
      </c>
      <c r="N2142" s="228" t="s">
        <v>46</v>
      </c>
      <c r="O2142" s="92"/>
      <c r="P2142" s="229">
        <f>O2142*H2142</f>
        <v>0</v>
      </c>
      <c r="Q2142" s="229">
        <v>0.00021000000000000001</v>
      </c>
      <c r="R2142" s="229">
        <f>Q2142*H2142</f>
        <v>0.0054600000000000004</v>
      </c>
      <c r="S2142" s="229">
        <v>0</v>
      </c>
      <c r="T2142" s="230">
        <f>S2142*H2142</f>
        <v>0</v>
      </c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R2142" s="231" t="s">
        <v>279</v>
      </c>
      <c r="AT2142" s="231" t="s">
        <v>204</v>
      </c>
      <c r="AU2142" s="231" t="s">
        <v>90</v>
      </c>
      <c r="AY2142" s="18" t="s">
        <v>203</v>
      </c>
      <c r="BE2142" s="232">
        <f>IF(N2142="základní",J2142,0)</f>
        <v>0</v>
      </c>
      <c r="BF2142" s="232">
        <f>IF(N2142="snížená",J2142,0)</f>
        <v>0</v>
      </c>
      <c r="BG2142" s="232">
        <f>IF(N2142="zákl. přenesená",J2142,0)</f>
        <v>0</v>
      </c>
      <c r="BH2142" s="232">
        <f>IF(N2142="sníž. přenesená",J2142,0)</f>
        <v>0</v>
      </c>
      <c r="BI2142" s="232">
        <f>IF(N2142="nulová",J2142,0)</f>
        <v>0</v>
      </c>
      <c r="BJ2142" s="18" t="s">
        <v>88</v>
      </c>
      <c r="BK2142" s="232">
        <f>ROUND(I2142*H2142,2)</f>
        <v>0</v>
      </c>
      <c r="BL2142" s="18" t="s">
        <v>279</v>
      </c>
      <c r="BM2142" s="231" t="s">
        <v>2818</v>
      </c>
    </row>
    <row r="2143" s="2" customFormat="1">
      <c r="A2143" s="39"/>
      <c r="B2143" s="40"/>
      <c r="C2143" s="41"/>
      <c r="D2143" s="233" t="s">
        <v>209</v>
      </c>
      <c r="E2143" s="41"/>
      <c r="F2143" s="234" t="s">
        <v>2819</v>
      </c>
      <c r="G2143" s="41"/>
      <c r="H2143" s="41"/>
      <c r="I2143" s="235"/>
      <c r="J2143" s="41"/>
      <c r="K2143" s="41"/>
      <c r="L2143" s="45"/>
      <c r="M2143" s="236"/>
      <c r="N2143" s="237"/>
      <c r="O2143" s="92"/>
      <c r="P2143" s="92"/>
      <c r="Q2143" s="92"/>
      <c r="R2143" s="92"/>
      <c r="S2143" s="92"/>
      <c r="T2143" s="93"/>
      <c r="U2143" s="39"/>
      <c r="V2143" s="39"/>
      <c r="W2143" s="39"/>
      <c r="X2143" s="39"/>
      <c r="Y2143" s="39"/>
      <c r="Z2143" s="39"/>
      <c r="AA2143" s="39"/>
      <c r="AB2143" s="39"/>
      <c r="AC2143" s="39"/>
      <c r="AD2143" s="39"/>
      <c r="AE2143" s="39"/>
      <c r="AT2143" s="18" t="s">
        <v>209</v>
      </c>
      <c r="AU2143" s="18" t="s">
        <v>90</v>
      </c>
    </row>
    <row r="2144" s="2" customFormat="1">
      <c r="A2144" s="39"/>
      <c r="B2144" s="40"/>
      <c r="C2144" s="41"/>
      <c r="D2144" s="251" t="s">
        <v>355</v>
      </c>
      <c r="E2144" s="41"/>
      <c r="F2144" s="252" t="s">
        <v>2820</v>
      </c>
      <c r="G2144" s="41"/>
      <c r="H2144" s="41"/>
      <c r="I2144" s="235"/>
      <c r="J2144" s="41"/>
      <c r="K2144" s="41"/>
      <c r="L2144" s="45"/>
      <c r="M2144" s="236"/>
      <c r="N2144" s="237"/>
      <c r="O2144" s="92"/>
      <c r="P2144" s="92"/>
      <c r="Q2144" s="92"/>
      <c r="R2144" s="92"/>
      <c r="S2144" s="92"/>
      <c r="T2144" s="93"/>
      <c r="U2144" s="39"/>
      <c r="V2144" s="39"/>
      <c r="W2144" s="39"/>
      <c r="X2144" s="39"/>
      <c r="Y2144" s="39"/>
      <c r="Z2144" s="39"/>
      <c r="AA2144" s="39"/>
      <c r="AB2144" s="39"/>
      <c r="AC2144" s="39"/>
      <c r="AD2144" s="39"/>
      <c r="AE2144" s="39"/>
      <c r="AT2144" s="18" t="s">
        <v>355</v>
      </c>
      <c r="AU2144" s="18" t="s">
        <v>90</v>
      </c>
    </row>
    <row r="2145" s="13" customFormat="1">
      <c r="A2145" s="13"/>
      <c r="B2145" s="253"/>
      <c r="C2145" s="254"/>
      <c r="D2145" s="233" t="s">
        <v>357</v>
      </c>
      <c r="E2145" s="255" t="s">
        <v>1</v>
      </c>
      <c r="F2145" s="256" t="s">
        <v>733</v>
      </c>
      <c r="G2145" s="254"/>
      <c r="H2145" s="255" t="s">
        <v>1</v>
      </c>
      <c r="I2145" s="257"/>
      <c r="J2145" s="254"/>
      <c r="K2145" s="254"/>
      <c r="L2145" s="258"/>
      <c r="M2145" s="259"/>
      <c r="N2145" s="260"/>
      <c r="O2145" s="260"/>
      <c r="P2145" s="260"/>
      <c r="Q2145" s="260"/>
      <c r="R2145" s="260"/>
      <c r="S2145" s="260"/>
      <c r="T2145" s="261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62" t="s">
        <v>357</v>
      </c>
      <c r="AU2145" s="262" t="s">
        <v>90</v>
      </c>
      <c r="AV2145" s="13" t="s">
        <v>88</v>
      </c>
      <c r="AW2145" s="13" t="s">
        <v>36</v>
      </c>
      <c r="AX2145" s="13" t="s">
        <v>81</v>
      </c>
      <c r="AY2145" s="262" t="s">
        <v>203</v>
      </c>
    </row>
    <row r="2146" s="13" customFormat="1">
      <c r="A2146" s="13"/>
      <c r="B2146" s="253"/>
      <c r="C2146" s="254"/>
      <c r="D2146" s="233" t="s">
        <v>357</v>
      </c>
      <c r="E2146" s="255" t="s">
        <v>1</v>
      </c>
      <c r="F2146" s="256" t="s">
        <v>1250</v>
      </c>
      <c r="G2146" s="254"/>
      <c r="H2146" s="255" t="s">
        <v>1</v>
      </c>
      <c r="I2146" s="257"/>
      <c r="J2146" s="254"/>
      <c r="K2146" s="254"/>
      <c r="L2146" s="258"/>
      <c r="M2146" s="259"/>
      <c r="N2146" s="260"/>
      <c r="O2146" s="260"/>
      <c r="P2146" s="260"/>
      <c r="Q2146" s="260"/>
      <c r="R2146" s="260"/>
      <c r="S2146" s="260"/>
      <c r="T2146" s="261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62" t="s">
        <v>357</v>
      </c>
      <c r="AU2146" s="262" t="s">
        <v>90</v>
      </c>
      <c r="AV2146" s="13" t="s">
        <v>88</v>
      </c>
      <c r="AW2146" s="13" t="s">
        <v>36</v>
      </c>
      <c r="AX2146" s="13" t="s">
        <v>81</v>
      </c>
      <c r="AY2146" s="262" t="s">
        <v>203</v>
      </c>
    </row>
    <row r="2147" s="14" customFormat="1">
      <c r="A2147" s="14"/>
      <c r="B2147" s="263"/>
      <c r="C2147" s="264"/>
      <c r="D2147" s="233" t="s">
        <v>357</v>
      </c>
      <c r="E2147" s="265" t="s">
        <v>1</v>
      </c>
      <c r="F2147" s="266" t="s">
        <v>2821</v>
      </c>
      <c r="G2147" s="264"/>
      <c r="H2147" s="267">
        <v>8</v>
      </c>
      <c r="I2147" s="268"/>
      <c r="J2147" s="264"/>
      <c r="K2147" s="264"/>
      <c r="L2147" s="269"/>
      <c r="M2147" s="270"/>
      <c r="N2147" s="271"/>
      <c r="O2147" s="271"/>
      <c r="P2147" s="271"/>
      <c r="Q2147" s="271"/>
      <c r="R2147" s="271"/>
      <c r="S2147" s="271"/>
      <c r="T2147" s="272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73" t="s">
        <v>357</v>
      </c>
      <c r="AU2147" s="273" t="s">
        <v>90</v>
      </c>
      <c r="AV2147" s="14" t="s">
        <v>90</v>
      </c>
      <c r="AW2147" s="14" t="s">
        <v>36</v>
      </c>
      <c r="AX2147" s="14" t="s">
        <v>81</v>
      </c>
      <c r="AY2147" s="273" t="s">
        <v>203</v>
      </c>
    </row>
    <row r="2148" s="14" customFormat="1">
      <c r="A2148" s="14"/>
      <c r="B2148" s="263"/>
      <c r="C2148" s="264"/>
      <c r="D2148" s="233" t="s">
        <v>357</v>
      </c>
      <c r="E2148" s="265" t="s">
        <v>1</v>
      </c>
      <c r="F2148" s="266" t="s">
        <v>2822</v>
      </c>
      <c r="G2148" s="264"/>
      <c r="H2148" s="267">
        <v>10</v>
      </c>
      <c r="I2148" s="268"/>
      <c r="J2148" s="264"/>
      <c r="K2148" s="264"/>
      <c r="L2148" s="269"/>
      <c r="M2148" s="270"/>
      <c r="N2148" s="271"/>
      <c r="O2148" s="271"/>
      <c r="P2148" s="271"/>
      <c r="Q2148" s="271"/>
      <c r="R2148" s="271"/>
      <c r="S2148" s="271"/>
      <c r="T2148" s="272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73" t="s">
        <v>357</v>
      </c>
      <c r="AU2148" s="273" t="s">
        <v>90</v>
      </c>
      <c r="AV2148" s="14" t="s">
        <v>90</v>
      </c>
      <c r="AW2148" s="14" t="s">
        <v>36</v>
      </c>
      <c r="AX2148" s="14" t="s">
        <v>81</v>
      </c>
      <c r="AY2148" s="273" t="s">
        <v>203</v>
      </c>
    </row>
    <row r="2149" s="14" customFormat="1">
      <c r="A2149" s="14"/>
      <c r="B2149" s="263"/>
      <c r="C2149" s="264"/>
      <c r="D2149" s="233" t="s">
        <v>357</v>
      </c>
      <c r="E2149" s="265" t="s">
        <v>1</v>
      </c>
      <c r="F2149" s="266" t="s">
        <v>2821</v>
      </c>
      <c r="G2149" s="264"/>
      <c r="H2149" s="267">
        <v>8</v>
      </c>
      <c r="I2149" s="268"/>
      <c r="J2149" s="264"/>
      <c r="K2149" s="264"/>
      <c r="L2149" s="269"/>
      <c r="M2149" s="270"/>
      <c r="N2149" s="271"/>
      <c r="O2149" s="271"/>
      <c r="P2149" s="271"/>
      <c r="Q2149" s="271"/>
      <c r="R2149" s="271"/>
      <c r="S2149" s="271"/>
      <c r="T2149" s="272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73" t="s">
        <v>357</v>
      </c>
      <c r="AU2149" s="273" t="s">
        <v>90</v>
      </c>
      <c r="AV2149" s="14" t="s">
        <v>90</v>
      </c>
      <c r="AW2149" s="14" t="s">
        <v>36</v>
      </c>
      <c r="AX2149" s="14" t="s">
        <v>81</v>
      </c>
      <c r="AY2149" s="273" t="s">
        <v>203</v>
      </c>
    </row>
    <row r="2150" s="16" customFormat="1">
      <c r="A2150" s="16"/>
      <c r="B2150" s="285"/>
      <c r="C2150" s="286"/>
      <c r="D2150" s="233" t="s">
        <v>357</v>
      </c>
      <c r="E2150" s="287" t="s">
        <v>1</v>
      </c>
      <c r="F2150" s="288" t="s">
        <v>366</v>
      </c>
      <c r="G2150" s="286"/>
      <c r="H2150" s="289">
        <v>26</v>
      </c>
      <c r="I2150" s="290"/>
      <c r="J2150" s="286"/>
      <c r="K2150" s="286"/>
      <c r="L2150" s="291"/>
      <c r="M2150" s="292"/>
      <c r="N2150" s="293"/>
      <c r="O2150" s="293"/>
      <c r="P2150" s="293"/>
      <c r="Q2150" s="293"/>
      <c r="R2150" s="293"/>
      <c r="S2150" s="293"/>
      <c r="T2150" s="294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T2150" s="295" t="s">
        <v>357</v>
      </c>
      <c r="AU2150" s="295" t="s">
        <v>90</v>
      </c>
      <c r="AV2150" s="16" t="s">
        <v>202</v>
      </c>
      <c r="AW2150" s="16" t="s">
        <v>36</v>
      </c>
      <c r="AX2150" s="16" t="s">
        <v>88</v>
      </c>
      <c r="AY2150" s="295" t="s">
        <v>203</v>
      </c>
    </row>
    <row r="2151" s="2" customFormat="1" ht="16.5" customHeight="1">
      <c r="A2151" s="39"/>
      <c r="B2151" s="40"/>
      <c r="C2151" s="220" t="s">
        <v>2823</v>
      </c>
      <c r="D2151" s="220" t="s">
        <v>204</v>
      </c>
      <c r="E2151" s="221" t="s">
        <v>2824</v>
      </c>
      <c r="F2151" s="222" t="s">
        <v>2825</v>
      </c>
      <c r="G2151" s="223" t="s">
        <v>647</v>
      </c>
      <c r="H2151" s="224">
        <v>3</v>
      </c>
      <c r="I2151" s="225"/>
      <c r="J2151" s="226">
        <f>ROUND(I2151*H2151,2)</f>
        <v>0</v>
      </c>
      <c r="K2151" s="222" t="s">
        <v>352</v>
      </c>
      <c r="L2151" s="45"/>
      <c r="M2151" s="227" t="s">
        <v>1</v>
      </c>
      <c r="N2151" s="228" t="s">
        <v>46</v>
      </c>
      <c r="O2151" s="92"/>
      <c r="P2151" s="229">
        <f>O2151*H2151</f>
        <v>0</v>
      </c>
      <c r="Q2151" s="229">
        <v>0.00020000000000000001</v>
      </c>
      <c r="R2151" s="229">
        <f>Q2151*H2151</f>
        <v>0.00060000000000000006</v>
      </c>
      <c r="S2151" s="229">
        <v>0</v>
      </c>
      <c r="T2151" s="230">
        <f>S2151*H2151</f>
        <v>0</v>
      </c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39"/>
      <c r="AE2151" s="39"/>
      <c r="AR2151" s="231" t="s">
        <v>279</v>
      </c>
      <c r="AT2151" s="231" t="s">
        <v>204</v>
      </c>
      <c r="AU2151" s="231" t="s">
        <v>90</v>
      </c>
      <c r="AY2151" s="18" t="s">
        <v>203</v>
      </c>
      <c r="BE2151" s="232">
        <f>IF(N2151="základní",J2151,0)</f>
        <v>0</v>
      </c>
      <c r="BF2151" s="232">
        <f>IF(N2151="snížená",J2151,0)</f>
        <v>0</v>
      </c>
      <c r="BG2151" s="232">
        <f>IF(N2151="zákl. přenesená",J2151,0)</f>
        <v>0</v>
      </c>
      <c r="BH2151" s="232">
        <f>IF(N2151="sníž. přenesená",J2151,0)</f>
        <v>0</v>
      </c>
      <c r="BI2151" s="232">
        <f>IF(N2151="nulová",J2151,0)</f>
        <v>0</v>
      </c>
      <c r="BJ2151" s="18" t="s">
        <v>88</v>
      </c>
      <c r="BK2151" s="232">
        <f>ROUND(I2151*H2151,2)</f>
        <v>0</v>
      </c>
      <c r="BL2151" s="18" t="s">
        <v>279</v>
      </c>
      <c r="BM2151" s="231" t="s">
        <v>2826</v>
      </c>
    </row>
    <row r="2152" s="2" customFormat="1">
      <c r="A2152" s="39"/>
      <c r="B2152" s="40"/>
      <c r="C2152" s="41"/>
      <c r="D2152" s="233" t="s">
        <v>209</v>
      </c>
      <c r="E2152" s="41"/>
      <c r="F2152" s="234" t="s">
        <v>2827</v>
      </c>
      <c r="G2152" s="41"/>
      <c r="H2152" s="41"/>
      <c r="I2152" s="235"/>
      <c r="J2152" s="41"/>
      <c r="K2152" s="41"/>
      <c r="L2152" s="45"/>
      <c r="M2152" s="236"/>
      <c r="N2152" s="237"/>
      <c r="O2152" s="92"/>
      <c r="P2152" s="92"/>
      <c r="Q2152" s="92"/>
      <c r="R2152" s="92"/>
      <c r="S2152" s="92"/>
      <c r="T2152" s="93"/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T2152" s="18" t="s">
        <v>209</v>
      </c>
      <c r="AU2152" s="18" t="s">
        <v>90</v>
      </c>
    </row>
    <row r="2153" s="2" customFormat="1">
      <c r="A2153" s="39"/>
      <c r="B2153" s="40"/>
      <c r="C2153" s="41"/>
      <c r="D2153" s="251" t="s">
        <v>355</v>
      </c>
      <c r="E2153" s="41"/>
      <c r="F2153" s="252" t="s">
        <v>2828</v>
      </c>
      <c r="G2153" s="41"/>
      <c r="H2153" s="41"/>
      <c r="I2153" s="235"/>
      <c r="J2153" s="41"/>
      <c r="K2153" s="41"/>
      <c r="L2153" s="45"/>
      <c r="M2153" s="236"/>
      <c r="N2153" s="237"/>
      <c r="O2153" s="92"/>
      <c r="P2153" s="92"/>
      <c r="Q2153" s="92"/>
      <c r="R2153" s="92"/>
      <c r="S2153" s="92"/>
      <c r="T2153" s="93"/>
      <c r="U2153" s="39"/>
      <c r="V2153" s="39"/>
      <c r="W2153" s="39"/>
      <c r="X2153" s="39"/>
      <c r="Y2153" s="39"/>
      <c r="Z2153" s="39"/>
      <c r="AA2153" s="39"/>
      <c r="AB2153" s="39"/>
      <c r="AC2153" s="39"/>
      <c r="AD2153" s="39"/>
      <c r="AE2153" s="39"/>
      <c r="AT2153" s="18" t="s">
        <v>355</v>
      </c>
      <c r="AU2153" s="18" t="s">
        <v>90</v>
      </c>
    </row>
    <row r="2154" s="13" customFormat="1">
      <c r="A2154" s="13"/>
      <c r="B2154" s="253"/>
      <c r="C2154" s="254"/>
      <c r="D2154" s="233" t="s">
        <v>357</v>
      </c>
      <c r="E2154" s="255" t="s">
        <v>1</v>
      </c>
      <c r="F2154" s="256" t="s">
        <v>733</v>
      </c>
      <c r="G2154" s="254"/>
      <c r="H2154" s="255" t="s">
        <v>1</v>
      </c>
      <c r="I2154" s="257"/>
      <c r="J2154" s="254"/>
      <c r="K2154" s="254"/>
      <c r="L2154" s="258"/>
      <c r="M2154" s="259"/>
      <c r="N2154" s="260"/>
      <c r="O2154" s="260"/>
      <c r="P2154" s="260"/>
      <c r="Q2154" s="260"/>
      <c r="R2154" s="260"/>
      <c r="S2154" s="260"/>
      <c r="T2154" s="261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62" t="s">
        <v>357</v>
      </c>
      <c r="AU2154" s="262" t="s">
        <v>90</v>
      </c>
      <c r="AV2154" s="13" t="s">
        <v>88</v>
      </c>
      <c r="AW2154" s="13" t="s">
        <v>36</v>
      </c>
      <c r="AX2154" s="13" t="s">
        <v>81</v>
      </c>
      <c r="AY2154" s="262" t="s">
        <v>203</v>
      </c>
    </row>
    <row r="2155" s="13" customFormat="1">
      <c r="A2155" s="13"/>
      <c r="B2155" s="253"/>
      <c r="C2155" s="254"/>
      <c r="D2155" s="233" t="s">
        <v>357</v>
      </c>
      <c r="E2155" s="255" t="s">
        <v>1</v>
      </c>
      <c r="F2155" s="256" t="s">
        <v>1250</v>
      </c>
      <c r="G2155" s="254"/>
      <c r="H2155" s="255" t="s">
        <v>1</v>
      </c>
      <c r="I2155" s="257"/>
      <c r="J2155" s="254"/>
      <c r="K2155" s="254"/>
      <c r="L2155" s="258"/>
      <c r="M2155" s="259"/>
      <c r="N2155" s="260"/>
      <c r="O2155" s="260"/>
      <c r="P2155" s="260"/>
      <c r="Q2155" s="260"/>
      <c r="R2155" s="260"/>
      <c r="S2155" s="260"/>
      <c r="T2155" s="261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62" t="s">
        <v>357</v>
      </c>
      <c r="AU2155" s="262" t="s">
        <v>90</v>
      </c>
      <c r="AV2155" s="13" t="s">
        <v>88</v>
      </c>
      <c r="AW2155" s="13" t="s">
        <v>36</v>
      </c>
      <c r="AX2155" s="13" t="s">
        <v>81</v>
      </c>
      <c r="AY2155" s="262" t="s">
        <v>203</v>
      </c>
    </row>
    <row r="2156" s="14" customFormat="1">
      <c r="A2156" s="14"/>
      <c r="B2156" s="263"/>
      <c r="C2156" s="264"/>
      <c r="D2156" s="233" t="s">
        <v>357</v>
      </c>
      <c r="E2156" s="265" t="s">
        <v>1</v>
      </c>
      <c r="F2156" s="266" t="s">
        <v>88</v>
      </c>
      <c r="G2156" s="264"/>
      <c r="H2156" s="267">
        <v>1</v>
      </c>
      <c r="I2156" s="268"/>
      <c r="J2156" s="264"/>
      <c r="K2156" s="264"/>
      <c r="L2156" s="269"/>
      <c r="M2156" s="270"/>
      <c r="N2156" s="271"/>
      <c r="O2156" s="271"/>
      <c r="P2156" s="271"/>
      <c r="Q2156" s="271"/>
      <c r="R2156" s="271"/>
      <c r="S2156" s="271"/>
      <c r="T2156" s="272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73" t="s">
        <v>357</v>
      </c>
      <c r="AU2156" s="273" t="s">
        <v>90</v>
      </c>
      <c r="AV2156" s="14" t="s">
        <v>90</v>
      </c>
      <c r="AW2156" s="14" t="s">
        <v>36</v>
      </c>
      <c r="AX2156" s="14" t="s">
        <v>81</v>
      </c>
      <c r="AY2156" s="273" t="s">
        <v>203</v>
      </c>
    </row>
    <row r="2157" s="14" customFormat="1">
      <c r="A2157" s="14"/>
      <c r="B2157" s="263"/>
      <c r="C2157" s="264"/>
      <c r="D2157" s="233" t="s">
        <v>357</v>
      </c>
      <c r="E2157" s="265" t="s">
        <v>1</v>
      </c>
      <c r="F2157" s="266" t="s">
        <v>658</v>
      </c>
      <c r="G2157" s="264"/>
      <c r="H2157" s="267">
        <v>2</v>
      </c>
      <c r="I2157" s="268"/>
      <c r="J2157" s="264"/>
      <c r="K2157" s="264"/>
      <c r="L2157" s="269"/>
      <c r="M2157" s="270"/>
      <c r="N2157" s="271"/>
      <c r="O2157" s="271"/>
      <c r="P2157" s="271"/>
      <c r="Q2157" s="271"/>
      <c r="R2157" s="271"/>
      <c r="S2157" s="271"/>
      <c r="T2157" s="272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73" t="s">
        <v>357</v>
      </c>
      <c r="AU2157" s="273" t="s">
        <v>90</v>
      </c>
      <c r="AV2157" s="14" t="s">
        <v>90</v>
      </c>
      <c r="AW2157" s="14" t="s">
        <v>36</v>
      </c>
      <c r="AX2157" s="14" t="s">
        <v>81</v>
      </c>
      <c r="AY2157" s="273" t="s">
        <v>203</v>
      </c>
    </row>
    <row r="2158" s="16" customFormat="1">
      <c r="A2158" s="16"/>
      <c r="B2158" s="285"/>
      <c r="C2158" s="286"/>
      <c r="D2158" s="233" t="s">
        <v>357</v>
      </c>
      <c r="E2158" s="287" t="s">
        <v>1</v>
      </c>
      <c r="F2158" s="288" t="s">
        <v>366</v>
      </c>
      <c r="G2158" s="286"/>
      <c r="H2158" s="289">
        <v>3</v>
      </c>
      <c r="I2158" s="290"/>
      <c r="J2158" s="286"/>
      <c r="K2158" s="286"/>
      <c r="L2158" s="291"/>
      <c r="M2158" s="292"/>
      <c r="N2158" s="293"/>
      <c r="O2158" s="293"/>
      <c r="P2158" s="293"/>
      <c r="Q2158" s="293"/>
      <c r="R2158" s="293"/>
      <c r="S2158" s="293"/>
      <c r="T2158" s="294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T2158" s="295" t="s">
        <v>357</v>
      </c>
      <c r="AU2158" s="295" t="s">
        <v>90</v>
      </c>
      <c r="AV2158" s="16" t="s">
        <v>202</v>
      </c>
      <c r="AW2158" s="16" t="s">
        <v>36</v>
      </c>
      <c r="AX2158" s="16" t="s">
        <v>88</v>
      </c>
      <c r="AY2158" s="295" t="s">
        <v>203</v>
      </c>
    </row>
    <row r="2159" s="2" customFormat="1" ht="16.5" customHeight="1">
      <c r="A2159" s="39"/>
      <c r="B2159" s="40"/>
      <c r="C2159" s="220" t="s">
        <v>2829</v>
      </c>
      <c r="D2159" s="220" t="s">
        <v>204</v>
      </c>
      <c r="E2159" s="221" t="s">
        <v>2830</v>
      </c>
      <c r="F2159" s="222" t="s">
        <v>2831</v>
      </c>
      <c r="G2159" s="223" t="s">
        <v>415</v>
      </c>
      <c r="H2159" s="224">
        <v>43.119999999999997</v>
      </c>
      <c r="I2159" s="225"/>
      <c r="J2159" s="226">
        <f>ROUND(I2159*H2159,2)</f>
        <v>0</v>
      </c>
      <c r="K2159" s="222" t="s">
        <v>352</v>
      </c>
      <c r="L2159" s="45"/>
      <c r="M2159" s="227" t="s">
        <v>1</v>
      </c>
      <c r="N2159" s="228" t="s">
        <v>46</v>
      </c>
      <c r="O2159" s="92"/>
      <c r="P2159" s="229">
        <f>O2159*H2159</f>
        <v>0</v>
      </c>
      <c r="Q2159" s="229">
        <v>0.00032000000000000003</v>
      </c>
      <c r="R2159" s="229">
        <f>Q2159*H2159</f>
        <v>0.013798400000000001</v>
      </c>
      <c r="S2159" s="229">
        <v>0</v>
      </c>
      <c r="T2159" s="230">
        <f>S2159*H2159</f>
        <v>0</v>
      </c>
      <c r="U2159" s="39"/>
      <c r="V2159" s="39"/>
      <c r="W2159" s="39"/>
      <c r="X2159" s="39"/>
      <c r="Y2159" s="39"/>
      <c r="Z2159" s="39"/>
      <c r="AA2159" s="39"/>
      <c r="AB2159" s="39"/>
      <c r="AC2159" s="39"/>
      <c r="AD2159" s="39"/>
      <c r="AE2159" s="39"/>
      <c r="AR2159" s="231" t="s">
        <v>279</v>
      </c>
      <c r="AT2159" s="231" t="s">
        <v>204</v>
      </c>
      <c r="AU2159" s="231" t="s">
        <v>90</v>
      </c>
      <c r="AY2159" s="18" t="s">
        <v>203</v>
      </c>
      <c r="BE2159" s="232">
        <f>IF(N2159="základní",J2159,0)</f>
        <v>0</v>
      </c>
      <c r="BF2159" s="232">
        <f>IF(N2159="snížená",J2159,0)</f>
        <v>0</v>
      </c>
      <c r="BG2159" s="232">
        <f>IF(N2159="zákl. přenesená",J2159,0)</f>
        <v>0</v>
      </c>
      <c r="BH2159" s="232">
        <f>IF(N2159="sníž. přenesená",J2159,0)</f>
        <v>0</v>
      </c>
      <c r="BI2159" s="232">
        <f>IF(N2159="nulová",J2159,0)</f>
        <v>0</v>
      </c>
      <c r="BJ2159" s="18" t="s">
        <v>88</v>
      </c>
      <c r="BK2159" s="232">
        <f>ROUND(I2159*H2159,2)</f>
        <v>0</v>
      </c>
      <c r="BL2159" s="18" t="s">
        <v>279</v>
      </c>
      <c r="BM2159" s="231" t="s">
        <v>2832</v>
      </c>
    </row>
    <row r="2160" s="2" customFormat="1">
      <c r="A2160" s="39"/>
      <c r="B2160" s="40"/>
      <c r="C2160" s="41"/>
      <c r="D2160" s="233" t="s">
        <v>209</v>
      </c>
      <c r="E2160" s="41"/>
      <c r="F2160" s="234" t="s">
        <v>2833</v>
      </c>
      <c r="G2160" s="41"/>
      <c r="H2160" s="41"/>
      <c r="I2160" s="235"/>
      <c r="J2160" s="41"/>
      <c r="K2160" s="41"/>
      <c r="L2160" s="45"/>
      <c r="M2160" s="236"/>
      <c r="N2160" s="237"/>
      <c r="O2160" s="92"/>
      <c r="P2160" s="92"/>
      <c r="Q2160" s="92"/>
      <c r="R2160" s="92"/>
      <c r="S2160" s="92"/>
      <c r="T2160" s="93"/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T2160" s="18" t="s">
        <v>209</v>
      </c>
      <c r="AU2160" s="18" t="s">
        <v>90</v>
      </c>
    </row>
    <row r="2161" s="2" customFormat="1">
      <c r="A2161" s="39"/>
      <c r="B2161" s="40"/>
      <c r="C2161" s="41"/>
      <c r="D2161" s="251" t="s">
        <v>355</v>
      </c>
      <c r="E2161" s="41"/>
      <c r="F2161" s="252" t="s">
        <v>2834</v>
      </c>
      <c r="G2161" s="41"/>
      <c r="H2161" s="41"/>
      <c r="I2161" s="235"/>
      <c r="J2161" s="41"/>
      <c r="K2161" s="41"/>
      <c r="L2161" s="45"/>
      <c r="M2161" s="236"/>
      <c r="N2161" s="237"/>
      <c r="O2161" s="92"/>
      <c r="P2161" s="92"/>
      <c r="Q2161" s="92"/>
      <c r="R2161" s="92"/>
      <c r="S2161" s="92"/>
      <c r="T2161" s="93"/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39"/>
      <c r="AE2161" s="39"/>
      <c r="AT2161" s="18" t="s">
        <v>355</v>
      </c>
      <c r="AU2161" s="18" t="s">
        <v>90</v>
      </c>
    </row>
    <row r="2162" s="13" customFormat="1">
      <c r="A2162" s="13"/>
      <c r="B2162" s="253"/>
      <c r="C2162" s="254"/>
      <c r="D2162" s="233" t="s">
        <v>357</v>
      </c>
      <c r="E2162" s="255" t="s">
        <v>1</v>
      </c>
      <c r="F2162" s="256" t="s">
        <v>733</v>
      </c>
      <c r="G2162" s="254"/>
      <c r="H2162" s="255" t="s">
        <v>1</v>
      </c>
      <c r="I2162" s="257"/>
      <c r="J2162" s="254"/>
      <c r="K2162" s="254"/>
      <c r="L2162" s="258"/>
      <c r="M2162" s="259"/>
      <c r="N2162" s="260"/>
      <c r="O2162" s="260"/>
      <c r="P2162" s="260"/>
      <c r="Q2162" s="260"/>
      <c r="R2162" s="260"/>
      <c r="S2162" s="260"/>
      <c r="T2162" s="261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62" t="s">
        <v>357</v>
      </c>
      <c r="AU2162" s="262" t="s">
        <v>90</v>
      </c>
      <c r="AV2162" s="13" t="s">
        <v>88</v>
      </c>
      <c r="AW2162" s="13" t="s">
        <v>36</v>
      </c>
      <c r="AX2162" s="13" t="s">
        <v>81</v>
      </c>
      <c r="AY2162" s="262" t="s">
        <v>203</v>
      </c>
    </row>
    <row r="2163" s="13" customFormat="1">
      <c r="A2163" s="13"/>
      <c r="B2163" s="253"/>
      <c r="C2163" s="254"/>
      <c r="D2163" s="233" t="s">
        <v>357</v>
      </c>
      <c r="E2163" s="255" t="s">
        <v>1</v>
      </c>
      <c r="F2163" s="256" t="s">
        <v>1250</v>
      </c>
      <c r="G2163" s="254"/>
      <c r="H2163" s="255" t="s">
        <v>1</v>
      </c>
      <c r="I2163" s="257"/>
      <c r="J2163" s="254"/>
      <c r="K2163" s="254"/>
      <c r="L2163" s="258"/>
      <c r="M2163" s="259"/>
      <c r="N2163" s="260"/>
      <c r="O2163" s="260"/>
      <c r="P2163" s="260"/>
      <c r="Q2163" s="260"/>
      <c r="R2163" s="260"/>
      <c r="S2163" s="260"/>
      <c r="T2163" s="261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62" t="s">
        <v>357</v>
      </c>
      <c r="AU2163" s="262" t="s">
        <v>90</v>
      </c>
      <c r="AV2163" s="13" t="s">
        <v>88</v>
      </c>
      <c r="AW2163" s="13" t="s">
        <v>36</v>
      </c>
      <c r="AX2163" s="13" t="s">
        <v>81</v>
      </c>
      <c r="AY2163" s="262" t="s">
        <v>203</v>
      </c>
    </row>
    <row r="2164" s="14" customFormat="1">
      <c r="A2164" s="14"/>
      <c r="B2164" s="263"/>
      <c r="C2164" s="264"/>
      <c r="D2164" s="233" t="s">
        <v>357</v>
      </c>
      <c r="E2164" s="265" t="s">
        <v>1</v>
      </c>
      <c r="F2164" s="266" t="s">
        <v>1603</v>
      </c>
      <c r="G2164" s="264"/>
      <c r="H2164" s="267">
        <v>11.800000000000001</v>
      </c>
      <c r="I2164" s="268"/>
      <c r="J2164" s="264"/>
      <c r="K2164" s="264"/>
      <c r="L2164" s="269"/>
      <c r="M2164" s="270"/>
      <c r="N2164" s="271"/>
      <c r="O2164" s="271"/>
      <c r="P2164" s="271"/>
      <c r="Q2164" s="271"/>
      <c r="R2164" s="271"/>
      <c r="S2164" s="271"/>
      <c r="T2164" s="272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73" t="s">
        <v>357</v>
      </c>
      <c r="AU2164" s="273" t="s">
        <v>90</v>
      </c>
      <c r="AV2164" s="14" t="s">
        <v>90</v>
      </c>
      <c r="AW2164" s="14" t="s">
        <v>36</v>
      </c>
      <c r="AX2164" s="14" t="s">
        <v>81</v>
      </c>
      <c r="AY2164" s="273" t="s">
        <v>203</v>
      </c>
    </row>
    <row r="2165" s="14" customFormat="1">
      <c r="A2165" s="14"/>
      <c r="B2165" s="263"/>
      <c r="C2165" s="264"/>
      <c r="D2165" s="233" t="s">
        <v>357</v>
      </c>
      <c r="E2165" s="265" t="s">
        <v>1</v>
      </c>
      <c r="F2165" s="266" t="s">
        <v>1604</v>
      </c>
      <c r="G2165" s="264"/>
      <c r="H2165" s="267">
        <v>17</v>
      </c>
      <c r="I2165" s="268"/>
      <c r="J2165" s="264"/>
      <c r="K2165" s="264"/>
      <c r="L2165" s="269"/>
      <c r="M2165" s="270"/>
      <c r="N2165" s="271"/>
      <c r="O2165" s="271"/>
      <c r="P2165" s="271"/>
      <c r="Q2165" s="271"/>
      <c r="R2165" s="271"/>
      <c r="S2165" s="271"/>
      <c r="T2165" s="272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73" t="s">
        <v>357</v>
      </c>
      <c r="AU2165" s="273" t="s">
        <v>90</v>
      </c>
      <c r="AV2165" s="14" t="s">
        <v>90</v>
      </c>
      <c r="AW2165" s="14" t="s">
        <v>36</v>
      </c>
      <c r="AX2165" s="14" t="s">
        <v>81</v>
      </c>
      <c r="AY2165" s="273" t="s">
        <v>203</v>
      </c>
    </row>
    <row r="2166" s="14" customFormat="1">
      <c r="A2166" s="14"/>
      <c r="B2166" s="263"/>
      <c r="C2166" s="264"/>
      <c r="D2166" s="233" t="s">
        <v>357</v>
      </c>
      <c r="E2166" s="265" t="s">
        <v>1</v>
      </c>
      <c r="F2166" s="266" t="s">
        <v>1605</v>
      </c>
      <c r="G2166" s="264"/>
      <c r="H2166" s="267">
        <v>14.32</v>
      </c>
      <c r="I2166" s="268"/>
      <c r="J2166" s="264"/>
      <c r="K2166" s="264"/>
      <c r="L2166" s="269"/>
      <c r="M2166" s="270"/>
      <c r="N2166" s="271"/>
      <c r="O2166" s="271"/>
      <c r="P2166" s="271"/>
      <c r="Q2166" s="271"/>
      <c r="R2166" s="271"/>
      <c r="S2166" s="271"/>
      <c r="T2166" s="272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73" t="s">
        <v>357</v>
      </c>
      <c r="AU2166" s="273" t="s">
        <v>90</v>
      </c>
      <c r="AV2166" s="14" t="s">
        <v>90</v>
      </c>
      <c r="AW2166" s="14" t="s">
        <v>36</v>
      </c>
      <c r="AX2166" s="14" t="s">
        <v>81</v>
      </c>
      <c r="AY2166" s="273" t="s">
        <v>203</v>
      </c>
    </row>
    <row r="2167" s="16" customFormat="1">
      <c r="A2167" s="16"/>
      <c r="B2167" s="285"/>
      <c r="C2167" s="286"/>
      <c r="D2167" s="233" t="s">
        <v>357</v>
      </c>
      <c r="E2167" s="287" t="s">
        <v>1</v>
      </c>
      <c r="F2167" s="288" t="s">
        <v>366</v>
      </c>
      <c r="G2167" s="286"/>
      <c r="H2167" s="289">
        <v>43.119999999999997</v>
      </c>
      <c r="I2167" s="290"/>
      <c r="J2167" s="286"/>
      <c r="K2167" s="286"/>
      <c r="L2167" s="291"/>
      <c r="M2167" s="292"/>
      <c r="N2167" s="293"/>
      <c r="O2167" s="293"/>
      <c r="P2167" s="293"/>
      <c r="Q2167" s="293"/>
      <c r="R2167" s="293"/>
      <c r="S2167" s="293"/>
      <c r="T2167" s="294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T2167" s="295" t="s">
        <v>357</v>
      </c>
      <c r="AU2167" s="295" t="s">
        <v>90</v>
      </c>
      <c r="AV2167" s="16" t="s">
        <v>202</v>
      </c>
      <c r="AW2167" s="16" t="s">
        <v>36</v>
      </c>
      <c r="AX2167" s="16" t="s">
        <v>88</v>
      </c>
      <c r="AY2167" s="295" t="s">
        <v>203</v>
      </c>
    </row>
    <row r="2168" s="2" customFormat="1" ht="24.15" customHeight="1">
      <c r="A2168" s="39"/>
      <c r="B2168" s="40"/>
      <c r="C2168" s="220" t="s">
        <v>2835</v>
      </c>
      <c r="D2168" s="220" t="s">
        <v>204</v>
      </c>
      <c r="E2168" s="221" t="s">
        <v>2836</v>
      </c>
      <c r="F2168" s="222" t="s">
        <v>2837</v>
      </c>
      <c r="G2168" s="223" t="s">
        <v>290</v>
      </c>
      <c r="H2168" s="224">
        <v>16.43</v>
      </c>
      <c r="I2168" s="225"/>
      <c r="J2168" s="226">
        <f>ROUND(I2168*H2168,2)</f>
        <v>0</v>
      </c>
      <c r="K2168" s="222" t="s">
        <v>352</v>
      </c>
      <c r="L2168" s="45"/>
      <c r="M2168" s="227" t="s">
        <v>1</v>
      </c>
      <c r="N2168" s="228" t="s">
        <v>46</v>
      </c>
      <c r="O2168" s="92"/>
      <c r="P2168" s="229">
        <f>O2168*H2168</f>
        <v>0</v>
      </c>
      <c r="Q2168" s="229">
        <v>5.0000000000000002E-05</v>
      </c>
      <c r="R2168" s="229">
        <f>Q2168*H2168</f>
        <v>0.00082150000000000007</v>
      </c>
      <c r="S2168" s="229">
        <v>0</v>
      </c>
      <c r="T2168" s="230">
        <f>S2168*H2168</f>
        <v>0</v>
      </c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39"/>
      <c r="AE2168" s="39"/>
      <c r="AR2168" s="231" t="s">
        <v>279</v>
      </c>
      <c r="AT2168" s="231" t="s">
        <v>204</v>
      </c>
      <c r="AU2168" s="231" t="s">
        <v>90</v>
      </c>
      <c r="AY2168" s="18" t="s">
        <v>203</v>
      </c>
      <c r="BE2168" s="232">
        <f>IF(N2168="základní",J2168,0)</f>
        <v>0</v>
      </c>
      <c r="BF2168" s="232">
        <f>IF(N2168="snížená",J2168,0)</f>
        <v>0</v>
      </c>
      <c r="BG2168" s="232">
        <f>IF(N2168="zákl. přenesená",J2168,0)</f>
        <v>0</v>
      </c>
      <c r="BH2168" s="232">
        <f>IF(N2168="sníž. přenesená",J2168,0)</f>
        <v>0</v>
      </c>
      <c r="BI2168" s="232">
        <f>IF(N2168="nulová",J2168,0)</f>
        <v>0</v>
      </c>
      <c r="BJ2168" s="18" t="s">
        <v>88</v>
      </c>
      <c r="BK2168" s="232">
        <f>ROUND(I2168*H2168,2)</f>
        <v>0</v>
      </c>
      <c r="BL2168" s="18" t="s">
        <v>279</v>
      </c>
      <c r="BM2168" s="231" t="s">
        <v>2838</v>
      </c>
    </row>
    <row r="2169" s="2" customFormat="1">
      <c r="A2169" s="39"/>
      <c r="B2169" s="40"/>
      <c r="C2169" s="41"/>
      <c r="D2169" s="233" t="s">
        <v>209</v>
      </c>
      <c r="E2169" s="41"/>
      <c r="F2169" s="234" t="s">
        <v>2839</v>
      </c>
      <c r="G2169" s="41"/>
      <c r="H2169" s="41"/>
      <c r="I2169" s="235"/>
      <c r="J2169" s="41"/>
      <c r="K2169" s="41"/>
      <c r="L2169" s="45"/>
      <c r="M2169" s="236"/>
      <c r="N2169" s="237"/>
      <c r="O2169" s="92"/>
      <c r="P2169" s="92"/>
      <c r="Q2169" s="92"/>
      <c r="R2169" s="92"/>
      <c r="S2169" s="92"/>
      <c r="T2169" s="93"/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T2169" s="18" t="s">
        <v>209</v>
      </c>
      <c r="AU2169" s="18" t="s">
        <v>90</v>
      </c>
    </row>
    <row r="2170" s="2" customFormat="1">
      <c r="A2170" s="39"/>
      <c r="B2170" s="40"/>
      <c r="C2170" s="41"/>
      <c r="D2170" s="251" t="s">
        <v>355</v>
      </c>
      <c r="E2170" s="41"/>
      <c r="F2170" s="252" t="s">
        <v>2840</v>
      </c>
      <c r="G2170" s="41"/>
      <c r="H2170" s="41"/>
      <c r="I2170" s="235"/>
      <c r="J2170" s="41"/>
      <c r="K2170" s="41"/>
      <c r="L2170" s="45"/>
      <c r="M2170" s="236"/>
      <c r="N2170" s="237"/>
      <c r="O2170" s="92"/>
      <c r="P2170" s="92"/>
      <c r="Q2170" s="92"/>
      <c r="R2170" s="92"/>
      <c r="S2170" s="92"/>
      <c r="T2170" s="93"/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  <c r="AT2170" s="18" t="s">
        <v>355</v>
      </c>
      <c r="AU2170" s="18" t="s">
        <v>90</v>
      </c>
    </row>
    <row r="2171" s="2" customFormat="1" ht="24.15" customHeight="1">
      <c r="A2171" s="39"/>
      <c r="B2171" s="40"/>
      <c r="C2171" s="220" t="s">
        <v>2841</v>
      </c>
      <c r="D2171" s="220" t="s">
        <v>204</v>
      </c>
      <c r="E2171" s="221" t="s">
        <v>2842</v>
      </c>
      <c r="F2171" s="222" t="s">
        <v>2843</v>
      </c>
      <c r="G2171" s="223" t="s">
        <v>493</v>
      </c>
      <c r="H2171" s="224">
        <v>0.67200000000000004</v>
      </c>
      <c r="I2171" s="225"/>
      <c r="J2171" s="226">
        <f>ROUND(I2171*H2171,2)</f>
        <v>0</v>
      </c>
      <c r="K2171" s="222" t="s">
        <v>352</v>
      </c>
      <c r="L2171" s="45"/>
      <c r="M2171" s="227" t="s">
        <v>1</v>
      </c>
      <c r="N2171" s="228" t="s">
        <v>46</v>
      </c>
      <c r="O2171" s="92"/>
      <c r="P2171" s="229">
        <f>O2171*H2171</f>
        <v>0</v>
      </c>
      <c r="Q2171" s="229">
        <v>0</v>
      </c>
      <c r="R2171" s="229">
        <f>Q2171*H2171</f>
        <v>0</v>
      </c>
      <c r="S2171" s="229">
        <v>0</v>
      </c>
      <c r="T2171" s="230">
        <f>S2171*H2171</f>
        <v>0</v>
      </c>
      <c r="U2171" s="39"/>
      <c r="V2171" s="39"/>
      <c r="W2171" s="39"/>
      <c r="X2171" s="39"/>
      <c r="Y2171" s="39"/>
      <c r="Z2171" s="39"/>
      <c r="AA2171" s="39"/>
      <c r="AB2171" s="39"/>
      <c r="AC2171" s="39"/>
      <c r="AD2171" s="39"/>
      <c r="AE2171" s="39"/>
      <c r="AR2171" s="231" t="s">
        <v>279</v>
      </c>
      <c r="AT2171" s="231" t="s">
        <v>204</v>
      </c>
      <c r="AU2171" s="231" t="s">
        <v>90</v>
      </c>
      <c r="AY2171" s="18" t="s">
        <v>203</v>
      </c>
      <c r="BE2171" s="232">
        <f>IF(N2171="základní",J2171,0)</f>
        <v>0</v>
      </c>
      <c r="BF2171" s="232">
        <f>IF(N2171="snížená",J2171,0)</f>
        <v>0</v>
      </c>
      <c r="BG2171" s="232">
        <f>IF(N2171="zákl. přenesená",J2171,0)</f>
        <v>0</v>
      </c>
      <c r="BH2171" s="232">
        <f>IF(N2171="sníž. přenesená",J2171,0)</f>
        <v>0</v>
      </c>
      <c r="BI2171" s="232">
        <f>IF(N2171="nulová",J2171,0)</f>
        <v>0</v>
      </c>
      <c r="BJ2171" s="18" t="s">
        <v>88</v>
      </c>
      <c r="BK2171" s="232">
        <f>ROUND(I2171*H2171,2)</f>
        <v>0</v>
      </c>
      <c r="BL2171" s="18" t="s">
        <v>279</v>
      </c>
      <c r="BM2171" s="231" t="s">
        <v>2844</v>
      </c>
    </row>
    <row r="2172" s="2" customFormat="1">
      <c r="A2172" s="39"/>
      <c r="B2172" s="40"/>
      <c r="C2172" s="41"/>
      <c r="D2172" s="233" t="s">
        <v>209</v>
      </c>
      <c r="E2172" s="41"/>
      <c r="F2172" s="234" t="s">
        <v>2845</v>
      </c>
      <c r="G2172" s="41"/>
      <c r="H2172" s="41"/>
      <c r="I2172" s="235"/>
      <c r="J2172" s="41"/>
      <c r="K2172" s="41"/>
      <c r="L2172" s="45"/>
      <c r="M2172" s="236"/>
      <c r="N2172" s="237"/>
      <c r="O2172" s="92"/>
      <c r="P2172" s="92"/>
      <c r="Q2172" s="92"/>
      <c r="R2172" s="92"/>
      <c r="S2172" s="92"/>
      <c r="T2172" s="93"/>
      <c r="U2172" s="39"/>
      <c r="V2172" s="39"/>
      <c r="W2172" s="39"/>
      <c r="X2172" s="39"/>
      <c r="Y2172" s="39"/>
      <c r="Z2172" s="39"/>
      <c r="AA2172" s="39"/>
      <c r="AB2172" s="39"/>
      <c r="AC2172" s="39"/>
      <c r="AD2172" s="39"/>
      <c r="AE2172" s="39"/>
      <c r="AT2172" s="18" t="s">
        <v>209</v>
      </c>
      <c r="AU2172" s="18" t="s">
        <v>90</v>
      </c>
    </row>
    <row r="2173" s="2" customFormat="1">
      <c r="A2173" s="39"/>
      <c r="B2173" s="40"/>
      <c r="C2173" s="41"/>
      <c r="D2173" s="251" t="s">
        <v>355</v>
      </c>
      <c r="E2173" s="41"/>
      <c r="F2173" s="252" t="s">
        <v>2846</v>
      </c>
      <c r="G2173" s="41"/>
      <c r="H2173" s="41"/>
      <c r="I2173" s="235"/>
      <c r="J2173" s="41"/>
      <c r="K2173" s="41"/>
      <c r="L2173" s="45"/>
      <c r="M2173" s="236"/>
      <c r="N2173" s="237"/>
      <c r="O2173" s="92"/>
      <c r="P2173" s="92"/>
      <c r="Q2173" s="92"/>
      <c r="R2173" s="92"/>
      <c r="S2173" s="92"/>
      <c r="T2173" s="93"/>
      <c r="U2173" s="39"/>
      <c r="V2173" s="39"/>
      <c r="W2173" s="39"/>
      <c r="X2173" s="39"/>
      <c r="Y2173" s="39"/>
      <c r="Z2173" s="39"/>
      <c r="AA2173" s="39"/>
      <c r="AB2173" s="39"/>
      <c r="AC2173" s="39"/>
      <c r="AD2173" s="39"/>
      <c r="AE2173" s="39"/>
      <c r="AT2173" s="18" t="s">
        <v>355</v>
      </c>
      <c r="AU2173" s="18" t="s">
        <v>90</v>
      </c>
    </row>
    <row r="2174" s="11" customFormat="1" ht="22.8" customHeight="1">
      <c r="A2174" s="11"/>
      <c r="B2174" s="206"/>
      <c r="C2174" s="207"/>
      <c r="D2174" s="208" t="s">
        <v>80</v>
      </c>
      <c r="E2174" s="249" t="s">
        <v>2847</v>
      </c>
      <c r="F2174" s="249" t="s">
        <v>2848</v>
      </c>
      <c r="G2174" s="207"/>
      <c r="H2174" s="207"/>
      <c r="I2174" s="210"/>
      <c r="J2174" s="250">
        <f>BK2174</f>
        <v>0</v>
      </c>
      <c r="K2174" s="207"/>
      <c r="L2174" s="212"/>
      <c r="M2174" s="213"/>
      <c r="N2174" s="214"/>
      <c r="O2174" s="214"/>
      <c r="P2174" s="215">
        <f>SUM(P2175:P2231)</f>
        <v>0</v>
      </c>
      <c r="Q2174" s="214"/>
      <c r="R2174" s="215">
        <f>SUM(R2175:R2231)</f>
        <v>1.3333944599999998</v>
      </c>
      <c r="S2174" s="214"/>
      <c r="T2174" s="216">
        <f>SUM(T2175:T2231)</f>
        <v>0</v>
      </c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R2174" s="217" t="s">
        <v>90</v>
      </c>
      <c r="AT2174" s="218" t="s">
        <v>80</v>
      </c>
      <c r="AU2174" s="218" t="s">
        <v>88</v>
      </c>
      <c r="AY2174" s="217" t="s">
        <v>203</v>
      </c>
      <c r="BK2174" s="219">
        <f>SUM(BK2175:BK2231)</f>
        <v>0</v>
      </c>
    </row>
    <row r="2175" s="2" customFormat="1" ht="16.5" customHeight="1">
      <c r="A2175" s="39"/>
      <c r="B2175" s="40"/>
      <c r="C2175" s="220" t="s">
        <v>2849</v>
      </c>
      <c r="D2175" s="220" t="s">
        <v>204</v>
      </c>
      <c r="E2175" s="221" t="s">
        <v>2850</v>
      </c>
      <c r="F2175" s="222" t="s">
        <v>2851</v>
      </c>
      <c r="G2175" s="223" t="s">
        <v>290</v>
      </c>
      <c r="H2175" s="224">
        <v>120.31999999999999</v>
      </c>
      <c r="I2175" s="225"/>
      <c r="J2175" s="226">
        <f>ROUND(I2175*H2175,2)</f>
        <v>0</v>
      </c>
      <c r="K2175" s="222" t="s">
        <v>352</v>
      </c>
      <c r="L2175" s="45"/>
      <c r="M2175" s="227" t="s">
        <v>1</v>
      </c>
      <c r="N2175" s="228" t="s">
        <v>46</v>
      </c>
      <c r="O2175" s="92"/>
      <c r="P2175" s="229">
        <f>O2175*H2175</f>
        <v>0</v>
      </c>
      <c r="Q2175" s="229">
        <v>0</v>
      </c>
      <c r="R2175" s="229">
        <f>Q2175*H2175</f>
        <v>0</v>
      </c>
      <c r="S2175" s="229">
        <v>0</v>
      </c>
      <c r="T2175" s="230">
        <f>S2175*H2175</f>
        <v>0</v>
      </c>
      <c r="U2175" s="39"/>
      <c r="V2175" s="39"/>
      <c r="W2175" s="39"/>
      <c r="X2175" s="39"/>
      <c r="Y2175" s="39"/>
      <c r="Z2175" s="39"/>
      <c r="AA2175" s="39"/>
      <c r="AB2175" s="39"/>
      <c r="AC2175" s="39"/>
      <c r="AD2175" s="39"/>
      <c r="AE2175" s="39"/>
      <c r="AR2175" s="231" t="s">
        <v>279</v>
      </c>
      <c r="AT2175" s="231" t="s">
        <v>204</v>
      </c>
      <c r="AU2175" s="231" t="s">
        <v>90</v>
      </c>
      <c r="AY2175" s="18" t="s">
        <v>203</v>
      </c>
      <c r="BE2175" s="232">
        <f>IF(N2175="základní",J2175,0)</f>
        <v>0</v>
      </c>
      <c r="BF2175" s="232">
        <f>IF(N2175="snížená",J2175,0)</f>
        <v>0</v>
      </c>
      <c r="BG2175" s="232">
        <f>IF(N2175="zákl. přenesená",J2175,0)</f>
        <v>0</v>
      </c>
      <c r="BH2175" s="232">
        <f>IF(N2175="sníž. přenesená",J2175,0)</f>
        <v>0</v>
      </c>
      <c r="BI2175" s="232">
        <f>IF(N2175="nulová",J2175,0)</f>
        <v>0</v>
      </c>
      <c r="BJ2175" s="18" t="s">
        <v>88</v>
      </c>
      <c r="BK2175" s="232">
        <f>ROUND(I2175*H2175,2)</f>
        <v>0</v>
      </c>
      <c r="BL2175" s="18" t="s">
        <v>279</v>
      </c>
      <c r="BM2175" s="231" t="s">
        <v>2852</v>
      </c>
    </row>
    <row r="2176" s="2" customFormat="1">
      <c r="A2176" s="39"/>
      <c r="B2176" s="40"/>
      <c r="C2176" s="41"/>
      <c r="D2176" s="233" t="s">
        <v>209</v>
      </c>
      <c r="E2176" s="41"/>
      <c r="F2176" s="234" t="s">
        <v>2853</v>
      </c>
      <c r="G2176" s="41"/>
      <c r="H2176" s="41"/>
      <c r="I2176" s="235"/>
      <c r="J2176" s="41"/>
      <c r="K2176" s="41"/>
      <c r="L2176" s="45"/>
      <c r="M2176" s="236"/>
      <c r="N2176" s="237"/>
      <c r="O2176" s="92"/>
      <c r="P2176" s="92"/>
      <c r="Q2176" s="92"/>
      <c r="R2176" s="92"/>
      <c r="S2176" s="92"/>
      <c r="T2176" s="93"/>
      <c r="U2176" s="39"/>
      <c r="V2176" s="39"/>
      <c r="W2176" s="39"/>
      <c r="X2176" s="39"/>
      <c r="Y2176" s="39"/>
      <c r="Z2176" s="39"/>
      <c r="AA2176" s="39"/>
      <c r="AB2176" s="39"/>
      <c r="AC2176" s="39"/>
      <c r="AD2176" s="39"/>
      <c r="AE2176" s="39"/>
      <c r="AT2176" s="18" t="s">
        <v>209</v>
      </c>
      <c r="AU2176" s="18" t="s">
        <v>90</v>
      </c>
    </row>
    <row r="2177" s="2" customFormat="1">
      <c r="A2177" s="39"/>
      <c r="B2177" s="40"/>
      <c r="C2177" s="41"/>
      <c r="D2177" s="251" t="s">
        <v>355</v>
      </c>
      <c r="E2177" s="41"/>
      <c r="F2177" s="252" t="s">
        <v>2854</v>
      </c>
      <c r="G2177" s="41"/>
      <c r="H2177" s="41"/>
      <c r="I2177" s="235"/>
      <c r="J2177" s="41"/>
      <c r="K2177" s="41"/>
      <c r="L2177" s="45"/>
      <c r="M2177" s="236"/>
      <c r="N2177" s="237"/>
      <c r="O2177" s="92"/>
      <c r="P2177" s="92"/>
      <c r="Q2177" s="92"/>
      <c r="R2177" s="92"/>
      <c r="S2177" s="92"/>
      <c r="T2177" s="93"/>
      <c r="U2177" s="39"/>
      <c r="V2177" s="39"/>
      <c r="W2177" s="39"/>
      <c r="X2177" s="39"/>
      <c r="Y2177" s="39"/>
      <c r="Z2177" s="39"/>
      <c r="AA2177" s="39"/>
      <c r="AB2177" s="39"/>
      <c r="AC2177" s="39"/>
      <c r="AD2177" s="39"/>
      <c r="AE2177" s="39"/>
      <c r="AT2177" s="18" t="s">
        <v>355</v>
      </c>
      <c r="AU2177" s="18" t="s">
        <v>90</v>
      </c>
    </row>
    <row r="2178" s="14" customFormat="1">
      <c r="A2178" s="14"/>
      <c r="B2178" s="263"/>
      <c r="C2178" s="264"/>
      <c r="D2178" s="233" t="s">
        <v>357</v>
      </c>
      <c r="E2178" s="265" t="s">
        <v>1</v>
      </c>
      <c r="F2178" s="266" t="s">
        <v>288</v>
      </c>
      <c r="G2178" s="264"/>
      <c r="H2178" s="267">
        <v>87.900000000000006</v>
      </c>
      <c r="I2178" s="268"/>
      <c r="J2178" s="264"/>
      <c r="K2178" s="264"/>
      <c r="L2178" s="269"/>
      <c r="M2178" s="270"/>
      <c r="N2178" s="271"/>
      <c r="O2178" s="271"/>
      <c r="P2178" s="271"/>
      <c r="Q2178" s="271"/>
      <c r="R2178" s="271"/>
      <c r="S2178" s="271"/>
      <c r="T2178" s="272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73" t="s">
        <v>357</v>
      </c>
      <c r="AU2178" s="273" t="s">
        <v>90</v>
      </c>
      <c r="AV2178" s="14" t="s">
        <v>90</v>
      </c>
      <c r="AW2178" s="14" t="s">
        <v>36</v>
      </c>
      <c r="AX2178" s="14" t="s">
        <v>81</v>
      </c>
      <c r="AY2178" s="273" t="s">
        <v>203</v>
      </c>
    </row>
    <row r="2179" s="14" customFormat="1">
      <c r="A2179" s="14"/>
      <c r="B2179" s="263"/>
      <c r="C2179" s="264"/>
      <c r="D2179" s="233" t="s">
        <v>357</v>
      </c>
      <c r="E2179" s="265" t="s">
        <v>1</v>
      </c>
      <c r="F2179" s="266" t="s">
        <v>292</v>
      </c>
      <c r="G2179" s="264"/>
      <c r="H2179" s="267">
        <v>32.420000000000002</v>
      </c>
      <c r="I2179" s="268"/>
      <c r="J2179" s="264"/>
      <c r="K2179" s="264"/>
      <c r="L2179" s="269"/>
      <c r="M2179" s="270"/>
      <c r="N2179" s="271"/>
      <c r="O2179" s="271"/>
      <c r="P2179" s="271"/>
      <c r="Q2179" s="271"/>
      <c r="R2179" s="271"/>
      <c r="S2179" s="271"/>
      <c r="T2179" s="272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73" t="s">
        <v>357</v>
      </c>
      <c r="AU2179" s="273" t="s">
        <v>90</v>
      </c>
      <c r="AV2179" s="14" t="s">
        <v>90</v>
      </c>
      <c r="AW2179" s="14" t="s">
        <v>36</v>
      </c>
      <c r="AX2179" s="14" t="s">
        <v>81</v>
      </c>
      <c r="AY2179" s="273" t="s">
        <v>203</v>
      </c>
    </row>
    <row r="2180" s="16" customFormat="1">
      <c r="A2180" s="16"/>
      <c r="B2180" s="285"/>
      <c r="C2180" s="286"/>
      <c r="D2180" s="233" t="s">
        <v>357</v>
      </c>
      <c r="E2180" s="287" t="s">
        <v>1</v>
      </c>
      <c r="F2180" s="288" t="s">
        <v>366</v>
      </c>
      <c r="G2180" s="286"/>
      <c r="H2180" s="289">
        <v>120.31999999999999</v>
      </c>
      <c r="I2180" s="290"/>
      <c r="J2180" s="286"/>
      <c r="K2180" s="286"/>
      <c r="L2180" s="291"/>
      <c r="M2180" s="292"/>
      <c r="N2180" s="293"/>
      <c r="O2180" s="293"/>
      <c r="P2180" s="293"/>
      <c r="Q2180" s="293"/>
      <c r="R2180" s="293"/>
      <c r="S2180" s="293"/>
      <c r="T2180" s="294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T2180" s="295" t="s">
        <v>357</v>
      </c>
      <c r="AU2180" s="295" t="s">
        <v>90</v>
      </c>
      <c r="AV2180" s="16" t="s">
        <v>202</v>
      </c>
      <c r="AW2180" s="16" t="s">
        <v>36</v>
      </c>
      <c r="AX2180" s="16" t="s">
        <v>88</v>
      </c>
      <c r="AY2180" s="295" t="s">
        <v>203</v>
      </c>
    </row>
    <row r="2181" s="2" customFormat="1" ht="24.15" customHeight="1">
      <c r="A2181" s="39"/>
      <c r="B2181" s="40"/>
      <c r="C2181" s="220" t="s">
        <v>2855</v>
      </c>
      <c r="D2181" s="220" t="s">
        <v>204</v>
      </c>
      <c r="E2181" s="221" t="s">
        <v>2856</v>
      </c>
      <c r="F2181" s="222" t="s">
        <v>2857</v>
      </c>
      <c r="G2181" s="223" t="s">
        <v>290</v>
      </c>
      <c r="H2181" s="224">
        <v>120.31999999999999</v>
      </c>
      <c r="I2181" s="225"/>
      <c r="J2181" s="226">
        <f>ROUND(I2181*H2181,2)</f>
        <v>0</v>
      </c>
      <c r="K2181" s="222" t="s">
        <v>352</v>
      </c>
      <c r="L2181" s="45"/>
      <c r="M2181" s="227" t="s">
        <v>1</v>
      </c>
      <c r="N2181" s="228" t="s">
        <v>46</v>
      </c>
      <c r="O2181" s="92"/>
      <c r="P2181" s="229">
        <f>O2181*H2181</f>
        <v>0</v>
      </c>
      <c r="Q2181" s="229">
        <v>3.0000000000000001E-05</v>
      </c>
      <c r="R2181" s="229">
        <f>Q2181*H2181</f>
        <v>0.0036095999999999997</v>
      </c>
      <c r="S2181" s="229">
        <v>0</v>
      </c>
      <c r="T2181" s="230">
        <f>S2181*H2181</f>
        <v>0</v>
      </c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R2181" s="231" t="s">
        <v>279</v>
      </c>
      <c r="AT2181" s="231" t="s">
        <v>204</v>
      </c>
      <c r="AU2181" s="231" t="s">
        <v>90</v>
      </c>
      <c r="AY2181" s="18" t="s">
        <v>203</v>
      </c>
      <c r="BE2181" s="232">
        <f>IF(N2181="základní",J2181,0)</f>
        <v>0</v>
      </c>
      <c r="BF2181" s="232">
        <f>IF(N2181="snížená",J2181,0)</f>
        <v>0</v>
      </c>
      <c r="BG2181" s="232">
        <f>IF(N2181="zákl. přenesená",J2181,0)</f>
        <v>0</v>
      </c>
      <c r="BH2181" s="232">
        <f>IF(N2181="sníž. přenesená",J2181,0)</f>
        <v>0</v>
      </c>
      <c r="BI2181" s="232">
        <f>IF(N2181="nulová",J2181,0)</f>
        <v>0</v>
      </c>
      <c r="BJ2181" s="18" t="s">
        <v>88</v>
      </c>
      <c r="BK2181" s="232">
        <f>ROUND(I2181*H2181,2)</f>
        <v>0</v>
      </c>
      <c r="BL2181" s="18" t="s">
        <v>279</v>
      </c>
      <c r="BM2181" s="231" t="s">
        <v>2858</v>
      </c>
    </row>
    <row r="2182" s="2" customFormat="1">
      <c r="A2182" s="39"/>
      <c r="B2182" s="40"/>
      <c r="C2182" s="41"/>
      <c r="D2182" s="233" t="s">
        <v>209</v>
      </c>
      <c r="E2182" s="41"/>
      <c r="F2182" s="234" t="s">
        <v>2859</v>
      </c>
      <c r="G2182" s="41"/>
      <c r="H2182" s="41"/>
      <c r="I2182" s="235"/>
      <c r="J2182" s="41"/>
      <c r="K2182" s="41"/>
      <c r="L2182" s="45"/>
      <c r="M2182" s="236"/>
      <c r="N2182" s="237"/>
      <c r="O2182" s="92"/>
      <c r="P2182" s="92"/>
      <c r="Q2182" s="92"/>
      <c r="R2182" s="92"/>
      <c r="S2182" s="92"/>
      <c r="T2182" s="93"/>
      <c r="U2182" s="39"/>
      <c r="V2182" s="39"/>
      <c r="W2182" s="39"/>
      <c r="X2182" s="39"/>
      <c r="Y2182" s="39"/>
      <c r="Z2182" s="39"/>
      <c r="AA2182" s="39"/>
      <c r="AB2182" s="39"/>
      <c r="AC2182" s="39"/>
      <c r="AD2182" s="39"/>
      <c r="AE2182" s="39"/>
      <c r="AT2182" s="18" t="s">
        <v>209</v>
      </c>
      <c r="AU2182" s="18" t="s">
        <v>90</v>
      </c>
    </row>
    <row r="2183" s="2" customFormat="1">
      <c r="A2183" s="39"/>
      <c r="B2183" s="40"/>
      <c r="C2183" s="41"/>
      <c r="D2183" s="251" t="s">
        <v>355</v>
      </c>
      <c r="E2183" s="41"/>
      <c r="F2183" s="252" t="s">
        <v>2860</v>
      </c>
      <c r="G2183" s="41"/>
      <c r="H2183" s="41"/>
      <c r="I2183" s="235"/>
      <c r="J2183" s="41"/>
      <c r="K2183" s="41"/>
      <c r="L2183" s="45"/>
      <c r="M2183" s="236"/>
      <c r="N2183" s="237"/>
      <c r="O2183" s="92"/>
      <c r="P2183" s="92"/>
      <c r="Q2183" s="92"/>
      <c r="R2183" s="92"/>
      <c r="S2183" s="92"/>
      <c r="T2183" s="93"/>
      <c r="U2183" s="39"/>
      <c r="V2183" s="39"/>
      <c r="W2183" s="39"/>
      <c r="X2183" s="39"/>
      <c r="Y2183" s="39"/>
      <c r="Z2183" s="39"/>
      <c r="AA2183" s="39"/>
      <c r="AB2183" s="39"/>
      <c r="AC2183" s="39"/>
      <c r="AD2183" s="39"/>
      <c r="AE2183" s="39"/>
      <c r="AT2183" s="18" t="s">
        <v>355</v>
      </c>
      <c r="AU2183" s="18" t="s">
        <v>90</v>
      </c>
    </row>
    <row r="2184" s="2" customFormat="1" ht="33" customHeight="1">
      <c r="A2184" s="39"/>
      <c r="B2184" s="40"/>
      <c r="C2184" s="220" t="s">
        <v>2861</v>
      </c>
      <c r="D2184" s="220" t="s">
        <v>204</v>
      </c>
      <c r="E2184" s="221" t="s">
        <v>2862</v>
      </c>
      <c r="F2184" s="222" t="s">
        <v>2863</v>
      </c>
      <c r="G2184" s="223" t="s">
        <v>290</v>
      </c>
      <c r="H2184" s="224">
        <v>120.31999999999999</v>
      </c>
      <c r="I2184" s="225"/>
      <c r="J2184" s="226">
        <f>ROUND(I2184*H2184,2)</f>
        <v>0</v>
      </c>
      <c r="K2184" s="222" t="s">
        <v>352</v>
      </c>
      <c r="L2184" s="45"/>
      <c r="M2184" s="227" t="s">
        <v>1</v>
      </c>
      <c r="N2184" s="228" t="s">
        <v>46</v>
      </c>
      <c r="O2184" s="92"/>
      <c r="P2184" s="229">
        <f>O2184*H2184</f>
        <v>0</v>
      </c>
      <c r="Q2184" s="229">
        <v>0.0074999999999999997</v>
      </c>
      <c r="R2184" s="229">
        <f>Q2184*H2184</f>
        <v>0.90239999999999987</v>
      </c>
      <c r="S2184" s="229">
        <v>0</v>
      </c>
      <c r="T2184" s="230">
        <f>S2184*H2184</f>
        <v>0</v>
      </c>
      <c r="U2184" s="39"/>
      <c r="V2184" s="39"/>
      <c r="W2184" s="39"/>
      <c r="X2184" s="39"/>
      <c r="Y2184" s="39"/>
      <c r="Z2184" s="39"/>
      <c r="AA2184" s="39"/>
      <c r="AB2184" s="39"/>
      <c r="AC2184" s="39"/>
      <c r="AD2184" s="39"/>
      <c r="AE2184" s="39"/>
      <c r="AR2184" s="231" t="s">
        <v>279</v>
      </c>
      <c r="AT2184" s="231" t="s">
        <v>204</v>
      </c>
      <c r="AU2184" s="231" t="s">
        <v>90</v>
      </c>
      <c r="AY2184" s="18" t="s">
        <v>203</v>
      </c>
      <c r="BE2184" s="232">
        <f>IF(N2184="základní",J2184,0)</f>
        <v>0</v>
      </c>
      <c r="BF2184" s="232">
        <f>IF(N2184="snížená",J2184,0)</f>
        <v>0</v>
      </c>
      <c r="BG2184" s="232">
        <f>IF(N2184="zákl. přenesená",J2184,0)</f>
        <v>0</v>
      </c>
      <c r="BH2184" s="232">
        <f>IF(N2184="sníž. přenesená",J2184,0)</f>
        <v>0</v>
      </c>
      <c r="BI2184" s="232">
        <f>IF(N2184="nulová",J2184,0)</f>
        <v>0</v>
      </c>
      <c r="BJ2184" s="18" t="s">
        <v>88</v>
      </c>
      <c r="BK2184" s="232">
        <f>ROUND(I2184*H2184,2)</f>
        <v>0</v>
      </c>
      <c r="BL2184" s="18" t="s">
        <v>279</v>
      </c>
      <c r="BM2184" s="231" t="s">
        <v>2864</v>
      </c>
    </row>
    <row r="2185" s="2" customFormat="1">
      <c r="A2185" s="39"/>
      <c r="B2185" s="40"/>
      <c r="C2185" s="41"/>
      <c r="D2185" s="233" t="s">
        <v>209</v>
      </c>
      <c r="E2185" s="41"/>
      <c r="F2185" s="234" t="s">
        <v>2865</v>
      </c>
      <c r="G2185" s="41"/>
      <c r="H2185" s="41"/>
      <c r="I2185" s="235"/>
      <c r="J2185" s="41"/>
      <c r="K2185" s="41"/>
      <c r="L2185" s="45"/>
      <c r="M2185" s="236"/>
      <c r="N2185" s="237"/>
      <c r="O2185" s="92"/>
      <c r="P2185" s="92"/>
      <c r="Q2185" s="92"/>
      <c r="R2185" s="92"/>
      <c r="S2185" s="92"/>
      <c r="T2185" s="93"/>
      <c r="U2185" s="39"/>
      <c r="V2185" s="39"/>
      <c r="W2185" s="39"/>
      <c r="X2185" s="39"/>
      <c r="Y2185" s="39"/>
      <c r="Z2185" s="39"/>
      <c r="AA2185" s="39"/>
      <c r="AB2185" s="39"/>
      <c r="AC2185" s="39"/>
      <c r="AD2185" s="39"/>
      <c r="AE2185" s="39"/>
      <c r="AT2185" s="18" t="s">
        <v>209</v>
      </c>
      <c r="AU2185" s="18" t="s">
        <v>90</v>
      </c>
    </row>
    <row r="2186" s="2" customFormat="1">
      <c r="A2186" s="39"/>
      <c r="B2186" s="40"/>
      <c r="C2186" s="41"/>
      <c r="D2186" s="251" t="s">
        <v>355</v>
      </c>
      <c r="E2186" s="41"/>
      <c r="F2186" s="252" t="s">
        <v>2866</v>
      </c>
      <c r="G2186" s="41"/>
      <c r="H2186" s="41"/>
      <c r="I2186" s="235"/>
      <c r="J2186" s="41"/>
      <c r="K2186" s="41"/>
      <c r="L2186" s="45"/>
      <c r="M2186" s="236"/>
      <c r="N2186" s="237"/>
      <c r="O2186" s="92"/>
      <c r="P2186" s="92"/>
      <c r="Q2186" s="92"/>
      <c r="R2186" s="92"/>
      <c r="S2186" s="92"/>
      <c r="T2186" s="93"/>
      <c r="U2186" s="39"/>
      <c r="V2186" s="39"/>
      <c r="W2186" s="39"/>
      <c r="X2186" s="39"/>
      <c r="Y2186" s="39"/>
      <c r="Z2186" s="39"/>
      <c r="AA2186" s="39"/>
      <c r="AB2186" s="39"/>
      <c r="AC2186" s="39"/>
      <c r="AD2186" s="39"/>
      <c r="AE2186" s="39"/>
      <c r="AT2186" s="18" t="s">
        <v>355</v>
      </c>
      <c r="AU2186" s="18" t="s">
        <v>90</v>
      </c>
    </row>
    <row r="2187" s="2" customFormat="1" ht="16.5" customHeight="1">
      <c r="A2187" s="39"/>
      <c r="B2187" s="40"/>
      <c r="C2187" s="220" t="s">
        <v>2867</v>
      </c>
      <c r="D2187" s="220" t="s">
        <v>204</v>
      </c>
      <c r="E2187" s="221" t="s">
        <v>2868</v>
      </c>
      <c r="F2187" s="222" t="s">
        <v>2869</v>
      </c>
      <c r="G2187" s="223" t="s">
        <v>290</v>
      </c>
      <c r="H2187" s="224">
        <v>120.31999999999999</v>
      </c>
      <c r="I2187" s="225"/>
      <c r="J2187" s="226">
        <f>ROUND(I2187*H2187,2)</f>
        <v>0</v>
      </c>
      <c r="K2187" s="222" t="s">
        <v>352</v>
      </c>
      <c r="L2187" s="45"/>
      <c r="M2187" s="227" t="s">
        <v>1</v>
      </c>
      <c r="N2187" s="228" t="s">
        <v>46</v>
      </c>
      <c r="O2187" s="92"/>
      <c r="P2187" s="229">
        <f>O2187*H2187</f>
        <v>0</v>
      </c>
      <c r="Q2187" s="229">
        <v>0.00029999999999999997</v>
      </c>
      <c r="R2187" s="229">
        <f>Q2187*H2187</f>
        <v>0.036095999999999996</v>
      </c>
      <c r="S2187" s="229">
        <v>0</v>
      </c>
      <c r="T2187" s="230">
        <f>S2187*H2187</f>
        <v>0</v>
      </c>
      <c r="U2187" s="39"/>
      <c r="V2187" s="39"/>
      <c r="W2187" s="39"/>
      <c r="X2187" s="39"/>
      <c r="Y2187" s="39"/>
      <c r="Z2187" s="39"/>
      <c r="AA2187" s="39"/>
      <c r="AB2187" s="39"/>
      <c r="AC2187" s="39"/>
      <c r="AD2187" s="39"/>
      <c r="AE2187" s="39"/>
      <c r="AR2187" s="231" t="s">
        <v>279</v>
      </c>
      <c r="AT2187" s="231" t="s">
        <v>204</v>
      </c>
      <c r="AU2187" s="231" t="s">
        <v>90</v>
      </c>
      <c r="AY2187" s="18" t="s">
        <v>203</v>
      </c>
      <c r="BE2187" s="232">
        <f>IF(N2187="základní",J2187,0)</f>
        <v>0</v>
      </c>
      <c r="BF2187" s="232">
        <f>IF(N2187="snížená",J2187,0)</f>
        <v>0</v>
      </c>
      <c r="BG2187" s="232">
        <f>IF(N2187="zákl. přenesená",J2187,0)</f>
        <v>0</v>
      </c>
      <c r="BH2187" s="232">
        <f>IF(N2187="sníž. přenesená",J2187,0)</f>
        <v>0</v>
      </c>
      <c r="BI2187" s="232">
        <f>IF(N2187="nulová",J2187,0)</f>
        <v>0</v>
      </c>
      <c r="BJ2187" s="18" t="s">
        <v>88</v>
      </c>
      <c r="BK2187" s="232">
        <f>ROUND(I2187*H2187,2)</f>
        <v>0</v>
      </c>
      <c r="BL2187" s="18" t="s">
        <v>279</v>
      </c>
      <c r="BM2187" s="231" t="s">
        <v>2870</v>
      </c>
    </row>
    <row r="2188" s="2" customFormat="1">
      <c r="A2188" s="39"/>
      <c r="B2188" s="40"/>
      <c r="C2188" s="41"/>
      <c r="D2188" s="233" t="s">
        <v>209</v>
      </c>
      <c r="E2188" s="41"/>
      <c r="F2188" s="234" t="s">
        <v>2871</v>
      </c>
      <c r="G2188" s="41"/>
      <c r="H2188" s="41"/>
      <c r="I2188" s="235"/>
      <c r="J2188" s="41"/>
      <c r="K2188" s="41"/>
      <c r="L2188" s="45"/>
      <c r="M2188" s="236"/>
      <c r="N2188" s="237"/>
      <c r="O2188" s="92"/>
      <c r="P2188" s="92"/>
      <c r="Q2188" s="92"/>
      <c r="R2188" s="92"/>
      <c r="S2188" s="92"/>
      <c r="T2188" s="93"/>
      <c r="U2188" s="39"/>
      <c r="V2188" s="39"/>
      <c r="W2188" s="39"/>
      <c r="X2188" s="39"/>
      <c r="Y2188" s="39"/>
      <c r="Z2188" s="39"/>
      <c r="AA2188" s="39"/>
      <c r="AB2188" s="39"/>
      <c r="AC2188" s="39"/>
      <c r="AD2188" s="39"/>
      <c r="AE2188" s="39"/>
      <c r="AT2188" s="18" t="s">
        <v>209</v>
      </c>
      <c r="AU2188" s="18" t="s">
        <v>90</v>
      </c>
    </row>
    <row r="2189" s="2" customFormat="1">
      <c r="A2189" s="39"/>
      <c r="B2189" s="40"/>
      <c r="C2189" s="41"/>
      <c r="D2189" s="251" t="s">
        <v>355</v>
      </c>
      <c r="E2189" s="41"/>
      <c r="F2189" s="252" t="s">
        <v>2872</v>
      </c>
      <c r="G2189" s="41"/>
      <c r="H2189" s="41"/>
      <c r="I2189" s="235"/>
      <c r="J2189" s="41"/>
      <c r="K2189" s="41"/>
      <c r="L2189" s="45"/>
      <c r="M2189" s="236"/>
      <c r="N2189" s="237"/>
      <c r="O2189" s="92"/>
      <c r="P2189" s="92"/>
      <c r="Q2189" s="92"/>
      <c r="R2189" s="92"/>
      <c r="S2189" s="92"/>
      <c r="T2189" s="93"/>
      <c r="U2189" s="39"/>
      <c r="V2189" s="39"/>
      <c r="W2189" s="39"/>
      <c r="X2189" s="39"/>
      <c r="Y2189" s="39"/>
      <c r="Z2189" s="39"/>
      <c r="AA2189" s="39"/>
      <c r="AB2189" s="39"/>
      <c r="AC2189" s="39"/>
      <c r="AD2189" s="39"/>
      <c r="AE2189" s="39"/>
      <c r="AT2189" s="18" t="s">
        <v>355</v>
      </c>
      <c r="AU2189" s="18" t="s">
        <v>90</v>
      </c>
    </row>
    <row r="2190" s="2" customFormat="1" ht="24.15" customHeight="1">
      <c r="A2190" s="39"/>
      <c r="B2190" s="40"/>
      <c r="C2190" s="296" t="s">
        <v>2873</v>
      </c>
      <c r="D2190" s="296" t="s">
        <v>553</v>
      </c>
      <c r="E2190" s="297" t="s">
        <v>2874</v>
      </c>
      <c r="F2190" s="298" t="s">
        <v>2875</v>
      </c>
      <c r="G2190" s="299" t="s">
        <v>290</v>
      </c>
      <c r="H2190" s="300">
        <v>96.689999999999998</v>
      </c>
      <c r="I2190" s="301"/>
      <c r="J2190" s="302">
        <f>ROUND(I2190*H2190,2)</f>
        <v>0</v>
      </c>
      <c r="K2190" s="298" t="s">
        <v>1</v>
      </c>
      <c r="L2190" s="303"/>
      <c r="M2190" s="304" t="s">
        <v>1</v>
      </c>
      <c r="N2190" s="305" t="s">
        <v>46</v>
      </c>
      <c r="O2190" s="92"/>
      <c r="P2190" s="229">
        <f>O2190*H2190</f>
        <v>0</v>
      </c>
      <c r="Q2190" s="229">
        <v>0.0027000000000000001</v>
      </c>
      <c r="R2190" s="229">
        <f>Q2190*H2190</f>
        <v>0.26106299999999999</v>
      </c>
      <c r="S2190" s="229">
        <v>0</v>
      </c>
      <c r="T2190" s="230">
        <f>S2190*H2190</f>
        <v>0</v>
      </c>
      <c r="U2190" s="39"/>
      <c r="V2190" s="39"/>
      <c r="W2190" s="39"/>
      <c r="X2190" s="39"/>
      <c r="Y2190" s="39"/>
      <c r="Z2190" s="39"/>
      <c r="AA2190" s="39"/>
      <c r="AB2190" s="39"/>
      <c r="AC2190" s="39"/>
      <c r="AD2190" s="39"/>
      <c r="AE2190" s="39"/>
      <c r="AR2190" s="231" t="s">
        <v>581</v>
      </c>
      <c r="AT2190" s="231" t="s">
        <v>553</v>
      </c>
      <c r="AU2190" s="231" t="s">
        <v>90</v>
      </c>
      <c r="AY2190" s="18" t="s">
        <v>203</v>
      </c>
      <c r="BE2190" s="232">
        <f>IF(N2190="základní",J2190,0)</f>
        <v>0</v>
      </c>
      <c r="BF2190" s="232">
        <f>IF(N2190="snížená",J2190,0)</f>
        <v>0</v>
      </c>
      <c r="BG2190" s="232">
        <f>IF(N2190="zákl. přenesená",J2190,0)</f>
        <v>0</v>
      </c>
      <c r="BH2190" s="232">
        <f>IF(N2190="sníž. přenesená",J2190,0)</f>
        <v>0</v>
      </c>
      <c r="BI2190" s="232">
        <f>IF(N2190="nulová",J2190,0)</f>
        <v>0</v>
      </c>
      <c r="BJ2190" s="18" t="s">
        <v>88</v>
      </c>
      <c r="BK2190" s="232">
        <f>ROUND(I2190*H2190,2)</f>
        <v>0</v>
      </c>
      <c r="BL2190" s="18" t="s">
        <v>279</v>
      </c>
      <c r="BM2190" s="231" t="s">
        <v>2876</v>
      </c>
    </row>
    <row r="2191" s="14" customFormat="1">
      <c r="A2191" s="14"/>
      <c r="B2191" s="263"/>
      <c r="C2191" s="264"/>
      <c r="D2191" s="233" t="s">
        <v>357</v>
      </c>
      <c r="E2191" s="265" t="s">
        <v>1</v>
      </c>
      <c r="F2191" s="266" t="s">
        <v>2877</v>
      </c>
      <c r="G2191" s="264"/>
      <c r="H2191" s="267">
        <v>96.689999999999998</v>
      </c>
      <c r="I2191" s="268"/>
      <c r="J2191" s="264"/>
      <c r="K2191" s="264"/>
      <c r="L2191" s="269"/>
      <c r="M2191" s="270"/>
      <c r="N2191" s="271"/>
      <c r="O2191" s="271"/>
      <c r="P2191" s="271"/>
      <c r="Q2191" s="271"/>
      <c r="R2191" s="271"/>
      <c r="S2191" s="271"/>
      <c r="T2191" s="272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73" t="s">
        <v>357</v>
      </c>
      <c r="AU2191" s="273" t="s">
        <v>90</v>
      </c>
      <c r="AV2191" s="14" t="s">
        <v>90</v>
      </c>
      <c r="AW2191" s="14" t="s">
        <v>36</v>
      </c>
      <c r="AX2191" s="14" t="s">
        <v>81</v>
      </c>
      <c r="AY2191" s="273" t="s">
        <v>203</v>
      </c>
    </row>
    <row r="2192" s="16" customFormat="1">
      <c r="A2192" s="16"/>
      <c r="B2192" s="285"/>
      <c r="C2192" s="286"/>
      <c r="D2192" s="233" t="s">
        <v>357</v>
      </c>
      <c r="E2192" s="287" t="s">
        <v>1</v>
      </c>
      <c r="F2192" s="288" t="s">
        <v>366</v>
      </c>
      <c r="G2192" s="286"/>
      <c r="H2192" s="289">
        <v>96.689999999999998</v>
      </c>
      <c r="I2192" s="290"/>
      <c r="J2192" s="286"/>
      <c r="K2192" s="286"/>
      <c r="L2192" s="291"/>
      <c r="M2192" s="292"/>
      <c r="N2192" s="293"/>
      <c r="O2192" s="293"/>
      <c r="P2192" s="293"/>
      <c r="Q2192" s="293"/>
      <c r="R2192" s="293"/>
      <c r="S2192" s="293"/>
      <c r="T2192" s="294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T2192" s="295" t="s">
        <v>357</v>
      </c>
      <c r="AU2192" s="295" t="s">
        <v>90</v>
      </c>
      <c r="AV2192" s="16" t="s">
        <v>202</v>
      </c>
      <c r="AW2192" s="16" t="s">
        <v>36</v>
      </c>
      <c r="AX2192" s="16" t="s">
        <v>88</v>
      </c>
      <c r="AY2192" s="295" t="s">
        <v>203</v>
      </c>
    </row>
    <row r="2193" s="2" customFormat="1" ht="24.15" customHeight="1">
      <c r="A2193" s="39"/>
      <c r="B2193" s="40"/>
      <c r="C2193" s="296" t="s">
        <v>2878</v>
      </c>
      <c r="D2193" s="296" t="s">
        <v>553</v>
      </c>
      <c r="E2193" s="297" t="s">
        <v>2879</v>
      </c>
      <c r="F2193" s="298" t="s">
        <v>2880</v>
      </c>
      <c r="G2193" s="299" t="s">
        <v>290</v>
      </c>
      <c r="H2193" s="300">
        <v>35.661999999999999</v>
      </c>
      <c r="I2193" s="301"/>
      <c r="J2193" s="302">
        <f>ROUND(I2193*H2193,2)</f>
        <v>0</v>
      </c>
      <c r="K2193" s="298" t="s">
        <v>1</v>
      </c>
      <c r="L2193" s="303"/>
      <c r="M2193" s="304" t="s">
        <v>1</v>
      </c>
      <c r="N2193" s="305" t="s">
        <v>46</v>
      </c>
      <c r="O2193" s="92"/>
      <c r="P2193" s="229">
        <f>O2193*H2193</f>
        <v>0</v>
      </c>
      <c r="Q2193" s="229">
        <v>0.0024599999999999999</v>
      </c>
      <c r="R2193" s="229">
        <f>Q2193*H2193</f>
        <v>0.08772851999999999</v>
      </c>
      <c r="S2193" s="229">
        <v>0</v>
      </c>
      <c r="T2193" s="230">
        <f>S2193*H2193</f>
        <v>0</v>
      </c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39"/>
      <c r="AE2193" s="39"/>
      <c r="AR2193" s="231" t="s">
        <v>581</v>
      </c>
      <c r="AT2193" s="231" t="s">
        <v>553</v>
      </c>
      <c r="AU2193" s="231" t="s">
        <v>90</v>
      </c>
      <c r="AY2193" s="18" t="s">
        <v>203</v>
      </c>
      <c r="BE2193" s="232">
        <f>IF(N2193="základní",J2193,0)</f>
        <v>0</v>
      </c>
      <c r="BF2193" s="232">
        <f>IF(N2193="snížená",J2193,0)</f>
        <v>0</v>
      </c>
      <c r="BG2193" s="232">
        <f>IF(N2193="zákl. přenesená",J2193,0)</f>
        <v>0</v>
      </c>
      <c r="BH2193" s="232">
        <f>IF(N2193="sníž. přenesená",J2193,0)</f>
        <v>0</v>
      </c>
      <c r="BI2193" s="232">
        <f>IF(N2193="nulová",J2193,0)</f>
        <v>0</v>
      </c>
      <c r="BJ2193" s="18" t="s">
        <v>88</v>
      </c>
      <c r="BK2193" s="232">
        <f>ROUND(I2193*H2193,2)</f>
        <v>0</v>
      </c>
      <c r="BL2193" s="18" t="s">
        <v>279</v>
      </c>
      <c r="BM2193" s="231" t="s">
        <v>2881</v>
      </c>
    </row>
    <row r="2194" s="14" customFormat="1">
      <c r="A2194" s="14"/>
      <c r="B2194" s="263"/>
      <c r="C2194" s="264"/>
      <c r="D2194" s="233" t="s">
        <v>357</v>
      </c>
      <c r="E2194" s="265" t="s">
        <v>1</v>
      </c>
      <c r="F2194" s="266" t="s">
        <v>2882</v>
      </c>
      <c r="G2194" s="264"/>
      <c r="H2194" s="267">
        <v>35.661999999999999</v>
      </c>
      <c r="I2194" s="268"/>
      <c r="J2194" s="264"/>
      <c r="K2194" s="264"/>
      <c r="L2194" s="269"/>
      <c r="M2194" s="270"/>
      <c r="N2194" s="271"/>
      <c r="O2194" s="271"/>
      <c r="P2194" s="271"/>
      <c r="Q2194" s="271"/>
      <c r="R2194" s="271"/>
      <c r="S2194" s="271"/>
      <c r="T2194" s="272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73" t="s">
        <v>357</v>
      </c>
      <c r="AU2194" s="273" t="s">
        <v>90</v>
      </c>
      <c r="AV2194" s="14" t="s">
        <v>90</v>
      </c>
      <c r="AW2194" s="14" t="s">
        <v>36</v>
      </c>
      <c r="AX2194" s="14" t="s">
        <v>81</v>
      </c>
      <c r="AY2194" s="273" t="s">
        <v>203</v>
      </c>
    </row>
    <row r="2195" s="16" customFormat="1">
      <c r="A2195" s="16"/>
      <c r="B2195" s="285"/>
      <c r="C2195" s="286"/>
      <c r="D2195" s="233" t="s">
        <v>357</v>
      </c>
      <c r="E2195" s="287" t="s">
        <v>1</v>
      </c>
      <c r="F2195" s="288" t="s">
        <v>366</v>
      </c>
      <c r="G2195" s="286"/>
      <c r="H2195" s="289">
        <v>35.661999999999999</v>
      </c>
      <c r="I2195" s="290"/>
      <c r="J2195" s="286"/>
      <c r="K2195" s="286"/>
      <c r="L2195" s="291"/>
      <c r="M2195" s="292"/>
      <c r="N2195" s="293"/>
      <c r="O2195" s="293"/>
      <c r="P2195" s="293"/>
      <c r="Q2195" s="293"/>
      <c r="R2195" s="293"/>
      <c r="S2195" s="293"/>
      <c r="T2195" s="294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T2195" s="295" t="s">
        <v>357</v>
      </c>
      <c r="AU2195" s="295" t="s">
        <v>90</v>
      </c>
      <c r="AV2195" s="16" t="s">
        <v>202</v>
      </c>
      <c r="AW2195" s="16" t="s">
        <v>36</v>
      </c>
      <c r="AX2195" s="16" t="s">
        <v>88</v>
      </c>
      <c r="AY2195" s="295" t="s">
        <v>203</v>
      </c>
    </row>
    <row r="2196" s="2" customFormat="1" ht="16.5" customHeight="1">
      <c r="A2196" s="39"/>
      <c r="B2196" s="40"/>
      <c r="C2196" s="220" t="s">
        <v>2883</v>
      </c>
      <c r="D2196" s="220" t="s">
        <v>204</v>
      </c>
      <c r="E2196" s="221" t="s">
        <v>2884</v>
      </c>
      <c r="F2196" s="222" t="s">
        <v>2885</v>
      </c>
      <c r="G2196" s="223" t="s">
        <v>415</v>
      </c>
      <c r="H2196" s="224">
        <v>120.3</v>
      </c>
      <c r="I2196" s="225"/>
      <c r="J2196" s="226">
        <f>ROUND(I2196*H2196,2)</f>
        <v>0</v>
      </c>
      <c r="K2196" s="222" t="s">
        <v>352</v>
      </c>
      <c r="L2196" s="45"/>
      <c r="M2196" s="227" t="s">
        <v>1</v>
      </c>
      <c r="N2196" s="228" t="s">
        <v>46</v>
      </c>
      <c r="O2196" s="92"/>
      <c r="P2196" s="229">
        <f>O2196*H2196</f>
        <v>0</v>
      </c>
      <c r="Q2196" s="229">
        <v>5.0000000000000002E-05</v>
      </c>
      <c r="R2196" s="229">
        <f>Q2196*H2196</f>
        <v>0.0060150000000000004</v>
      </c>
      <c r="S2196" s="229">
        <v>0</v>
      </c>
      <c r="T2196" s="230">
        <f>S2196*H2196</f>
        <v>0</v>
      </c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39"/>
      <c r="AE2196" s="39"/>
      <c r="AR2196" s="231" t="s">
        <v>279</v>
      </c>
      <c r="AT2196" s="231" t="s">
        <v>204</v>
      </c>
      <c r="AU2196" s="231" t="s">
        <v>90</v>
      </c>
      <c r="AY2196" s="18" t="s">
        <v>203</v>
      </c>
      <c r="BE2196" s="232">
        <f>IF(N2196="základní",J2196,0)</f>
        <v>0</v>
      </c>
      <c r="BF2196" s="232">
        <f>IF(N2196="snížená",J2196,0)</f>
        <v>0</v>
      </c>
      <c r="BG2196" s="232">
        <f>IF(N2196="zákl. přenesená",J2196,0)</f>
        <v>0</v>
      </c>
      <c r="BH2196" s="232">
        <f>IF(N2196="sníž. přenesená",J2196,0)</f>
        <v>0</v>
      </c>
      <c r="BI2196" s="232">
        <f>IF(N2196="nulová",J2196,0)</f>
        <v>0</v>
      </c>
      <c r="BJ2196" s="18" t="s">
        <v>88</v>
      </c>
      <c r="BK2196" s="232">
        <f>ROUND(I2196*H2196,2)</f>
        <v>0</v>
      </c>
      <c r="BL2196" s="18" t="s">
        <v>279</v>
      </c>
      <c r="BM2196" s="231" t="s">
        <v>2886</v>
      </c>
    </row>
    <row r="2197" s="2" customFormat="1">
      <c r="A2197" s="39"/>
      <c r="B2197" s="40"/>
      <c r="C2197" s="41"/>
      <c r="D2197" s="251" t="s">
        <v>355</v>
      </c>
      <c r="E2197" s="41"/>
      <c r="F2197" s="252" t="s">
        <v>2887</v>
      </c>
      <c r="G2197" s="41"/>
      <c r="H2197" s="41"/>
      <c r="I2197" s="235"/>
      <c r="J2197" s="41"/>
      <c r="K2197" s="41"/>
      <c r="L2197" s="45"/>
      <c r="M2197" s="236"/>
      <c r="N2197" s="237"/>
      <c r="O2197" s="92"/>
      <c r="P2197" s="92"/>
      <c r="Q2197" s="92"/>
      <c r="R2197" s="92"/>
      <c r="S2197" s="92"/>
      <c r="T2197" s="93"/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T2197" s="18" t="s">
        <v>355</v>
      </c>
      <c r="AU2197" s="18" t="s">
        <v>90</v>
      </c>
    </row>
    <row r="2198" s="13" customFormat="1">
      <c r="A2198" s="13"/>
      <c r="B2198" s="253"/>
      <c r="C2198" s="254"/>
      <c r="D2198" s="233" t="s">
        <v>357</v>
      </c>
      <c r="E2198" s="255" t="s">
        <v>1</v>
      </c>
      <c r="F2198" s="256" t="s">
        <v>733</v>
      </c>
      <c r="G2198" s="254"/>
      <c r="H2198" s="255" t="s">
        <v>1</v>
      </c>
      <c r="I2198" s="257"/>
      <c r="J2198" s="254"/>
      <c r="K2198" s="254"/>
      <c r="L2198" s="258"/>
      <c r="M2198" s="259"/>
      <c r="N2198" s="260"/>
      <c r="O2198" s="260"/>
      <c r="P2198" s="260"/>
      <c r="Q2198" s="260"/>
      <c r="R2198" s="260"/>
      <c r="S2198" s="260"/>
      <c r="T2198" s="261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62" t="s">
        <v>357</v>
      </c>
      <c r="AU2198" s="262" t="s">
        <v>90</v>
      </c>
      <c r="AV2198" s="13" t="s">
        <v>88</v>
      </c>
      <c r="AW2198" s="13" t="s">
        <v>36</v>
      </c>
      <c r="AX2198" s="13" t="s">
        <v>81</v>
      </c>
      <c r="AY2198" s="262" t="s">
        <v>203</v>
      </c>
    </row>
    <row r="2199" s="13" customFormat="1">
      <c r="A2199" s="13"/>
      <c r="B2199" s="253"/>
      <c r="C2199" s="254"/>
      <c r="D2199" s="233" t="s">
        <v>357</v>
      </c>
      <c r="E2199" s="255" t="s">
        <v>1</v>
      </c>
      <c r="F2199" s="256" t="s">
        <v>1233</v>
      </c>
      <c r="G2199" s="254"/>
      <c r="H2199" s="255" t="s">
        <v>1</v>
      </c>
      <c r="I2199" s="257"/>
      <c r="J2199" s="254"/>
      <c r="K2199" s="254"/>
      <c r="L2199" s="258"/>
      <c r="M2199" s="259"/>
      <c r="N2199" s="260"/>
      <c r="O2199" s="260"/>
      <c r="P2199" s="260"/>
      <c r="Q2199" s="260"/>
      <c r="R2199" s="260"/>
      <c r="S2199" s="260"/>
      <c r="T2199" s="261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62" t="s">
        <v>357</v>
      </c>
      <c r="AU2199" s="262" t="s">
        <v>90</v>
      </c>
      <c r="AV2199" s="13" t="s">
        <v>88</v>
      </c>
      <c r="AW2199" s="13" t="s">
        <v>36</v>
      </c>
      <c r="AX2199" s="13" t="s">
        <v>81</v>
      </c>
      <c r="AY2199" s="262" t="s">
        <v>203</v>
      </c>
    </row>
    <row r="2200" s="14" customFormat="1">
      <c r="A2200" s="14"/>
      <c r="B2200" s="263"/>
      <c r="C2200" s="264"/>
      <c r="D2200" s="233" t="s">
        <v>357</v>
      </c>
      <c r="E2200" s="265" t="s">
        <v>1</v>
      </c>
      <c r="F2200" s="266" t="s">
        <v>2888</v>
      </c>
      <c r="G2200" s="264"/>
      <c r="H2200" s="267">
        <v>14.9</v>
      </c>
      <c r="I2200" s="268"/>
      <c r="J2200" s="264"/>
      <c r="K2200" s="264"/>
      <c r="L2200" s="269"/>
      <c r="M2200" s="270"/>
      <c r="N2200" s="271"/>
      <c r="O2200" s="271"/>
      <c r="P2200" s="271"/>
      <c r="Q2200" s="271"/>
      <c r="R2200" s="271"/>
      <c r="S2200" s="271"/>
      <c r="T2200" s="272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73" t="s">
        <v>357</v>
      </c>
      <c r="AU2200" s="273" t="s">
        <v>90</v>
      </c>
      <c r="AV2200" s="14" t="s">
        <v>90</v>
      </c>
      <c r="AW2200" s="14" t="s">
        <v>36</v>
      </c>
      <c r="AX2200" s="14" t="s">
        <v>81</v>
      </c>
      <c r="AY2200" s="273" t="s">
        <v>203</v>
      </c>
    </row>
    <row r="2201" s="14" customFormat="1">
      <c r="A2201" s="14"/>
      <c r="B2201" s="263"/>
      <c r="C2201" s="264"/>
      <c r="D2201" s="233" t="s">
        <v>357</v>
      </c>
      <c r="E2201" s="265" t="s">
        <v>1</v>
      </c>
      <c r="F2201" s="266" t="s">
        <v>2889</v>
      </c>
      <c r="G2201" s="264"/>
      <c r="H2201" s="267">
        <v>-0.80000000000000004</v>
      </c>
      <c r="I2201" s="268"/>
      <c r="J2201" s="264"/>
      <c r="K2201" s="264"/>
      <c r="L2201" s="269"/>
      <c r="M2201" s="270"/>
      <c r="N2201" s="271"/>
      <c r="O2201" s="271"/>
      <c r="P2201" s="271"/>
      <c r="Q2201" s="271"/>
      <c r="R2201" s="271"/>
      <c r="S2201" s="271"/>
      <c r="T2201" s="272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73" t="s">
        <v>357</v>
      </c>
      <c r="AU2201" s="273" t="s">
        <v>90</v>
      </c>
      <c r="AV2201" s="14" t="s">
        <v>90</v>
      </c>
      <c r="AW2201" s="14" t="s">
        <v>36</v>
      </c>
      <c r="AX2201" s="14" t="s">
        <v>81</v>
      </c>
      <c r="AY2201" s="273" t="s">
        <v>203</v>
      </c>
    </row>
    <row r="2202" s="14" customFormat="1">
      <c r="A2202" s="14"/>
      <c r="B2202" s="263"/>
      <c r="C2202" s="264"/>
      <c r="D2202" s="233" t="s">
        <v>357</v>
      </c>
      <c r="E2202" s="265" t="s">
        <v>1</v>
      </c>
      <c r="F2202" s="266" t="s">
        <v>2890</v>
      </c>
      <c r="G2202" s="264"/>
      <c r="H2202" s="267">
        <v>-1.05</v>
      </c>
      <c r="I2202" s="268"/>
      <c r="J2202" s="264"/>
      <c r="K2202" s="264"/>
      <c r="L2202" s="269"/>
      <c r="M2202" s="270"/>
      <c r="N2202" s="271"/>
      <c r="O2202" s="271"/>
      <c r="P2202" s="271"/>
      <c r="Q2202" s="271"/>
      <c r="R2202" s="271"/>
      <c r="S2202" s="271"/>
      <c r="T2202" s="272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73" t="s">
        <v>357</v>
      </c>
      <c r="AU2202" s="273" t="s">
        <v>90</v>
      </c>
      <c r="AV2202" s="14" t="s">
        <v>90</v>
      </c>
      <c r="AW2202" s="14" t="s">
        <v>36</v>
      </c>
      <c r="AX2202" s="14" t="s">
        <v>81</v>
      </c>
      <c r="AY2202" s="273" t="s">
        <v>203</v>
      </c>
    </row>
    <row r="2203" s="14" customFormat="1">
      <c r="A2203" s="14"/>
      <c r="B2203" s="263"/>
      <c r="C2203" s="264"/>
      <c r="D2203" s="233" t="s">
        <v>357</v>
      </c>
      <c r="E2203" s="265" t="s">
        <v>1</v>
      </c>
      <c r="F2203" s="266" t="s">
        <v>2891</v>
      </c>
      <c r="G2203" s="264"/>
      <c r="H2203" s="267">
        <v>36.700000000000003</v>
      </c>
      <c r="I2203" s="268"/>
      <c r="J2203" s="264"/>
      <c r="K2203" s="264"/>
      <c r="L2203" s="269"/>
      <c r="M2203" s="270"/>
      <c r="N2203" s="271"/>
      <c r="O2203" s="271"/>
      <c r="P2203" s="271"/>
      <c r="Q2203" s="271"/>
      <c r="R2203" s="271"/>
      <c r="S2203" s="271"/>
      <c r="T2203" s="272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73" t="s">
        <v>357</v>
      </c>
      <c r="AU2203" s="273" t="s">
        <v>90</v>
      </c>
      <c r="AV2203" s="14" t="s">
        <v>90</v>
      </c>
      <c r="AW2203" s="14" t="s">
        <v>36</v>
      </c>
      <c r="AX2203" s="14" t="s">
        <v>81</v>
      </c>
      <c r="AY2203" s="273" t="s">
        <v>203</v>
      </c>
    </row>
    <row r="2204" s="14" customFormat="1">
      <c r="A2204" s="14"/>
      <c r="B2204" s="263"/>
      <c r="C2204" s="264"/>
      <c r="D2204" s="233" t="s">
        <v>357</v>
      </c>
      <c r="E2204" s="265" t="s">
        <v>1</v>
      </c>
      <c r="F2204" s="266" t="s">
        <v>2892</v>
      </c>
      <c r="G2204" s="264"/>
      <c r="H2204" s="267">
        <v>-1.6499999999999999</v>
      </c>
      <c r="I2204" s="268"/>
      <c r="J2204" s="264"/>
      <c r="K2204" s="264"/>
      <c r="L2204" s="269"/>
      <c r="M2204" s="270"/>
      <c r="N2204" s="271"/>
      <c r="O2204" s="271"/>
      <c r="P2204" s="271"/>
      <c r="Q2204" s="271"/>
      <c r="R2204" s="271"/>
      <c r="S2204" s="271"/>
      <c r="T2204" s="272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73" t="s">
        <v>357</v>
      </c>
      <c r="AU2204" s="273" t="s">
        <v>90</v>
      </c>
      <c r="AV2204" s="14" t="s">
        <v>90</v>
      </c>
      <c r="AW2204" s="14" t="s">
        <v>36</v>
      </c>
      <c r="AX2204" s="14" t="s">
        <v>81</v>
      </c>
      <c r="AY2204" s="273" t="s">
        <v>203</v>
      </c>
    </row>
    <row r="2205" s="14" customFormat="1">
      <c r="A2205" s="14"/>
      <c r="B2205" s="263"/>
      <c r="C2205" s="264"/>
      <c r="D2205" s="233" t="s">
        <v>357</v>
      </c>
      <c r="E2205" s="265" t="s">
        <v>1</v>
      </c>
      <c r="F2205" s="266" t="s">
        <v>2893</v>
      </c>
      <c r="G2205" s="264"/>
      <c r="H2205" s="267">
        <v>-0.59999999999999998</v>
      </c>
      <c r="I2205" s="268"/>
      <c r="J2205" s="264"/>
      <c r="K2205" s="264"/>
      <c r="L2205" s="269"/>
      <c r="M2205" s="270"/>
      <c r="N2205" s="271"/>
      <c r="O2205" s="271"/>
      <c r="P2205" s="271"/>
      <c r="Q2205" s="271"/>
      <c r="R2205" s="271"/>
      <c r="S2205" s="271"/>
      <c r="T2205" s="272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73" t="s">
        <v>357</v>
      </c>
      <c r="AU2205" s="273" t="s">
        <v>90</v>
      </c>
      <c r="AV2205" s="14" t="s">
        <v>90</v>
      </c>
      <c r="AW2205" s="14" t="s">
        <v>36</v>
      </c>
      <c r="AX2205" s="14" t="s">
        <v>81</v>
      </c>
      <c r="AY2205" s="273" t="s">
        <v>203</v>
      </c>
    </row>
    <row r="2206" s="14" customFormat="1">
      <c r="A2206" s="14"/>
      <c r="B2206" s="263"/>
      <c r="C2206" s="264"/>
      <c r="D2206" s="233" t="s">
        <v>357</v>
      </c>
      <c r="E2206" s="265" t="s">
        <v>1</v>
      </c>
      <c r="F2206" s="266" t="s">
        <v>1247</v>
      </c>
      <c r="G2206" s="264"/>
      <c r="H2206" s="267">
        <v>-1.6000000000000001</v>
      </c>
      <c r="I2206" s="268"/>
      <c r="J2206" s="264"/>
      <c r="K2206" s="264"/>
      <c r="L2206" s="269"/>
      <c r="M2206" s="270"/>
      <c r="N2206" s="271"/>
      <c r="O2206" s="271"/>
      <c r="P2206" s="271"/>
      <c r="Q2206" s="271"/>
      <c r="R2206" s="271"/>
      <c r="S2206" s="271"/>
      <c r="T2206" s="272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73" t="s">
        <v>357</v>
      </c>
      <c r="AU2206" s="273" t="s">
        <v>90</v>
      </c>
      <c r="AV2206" s="14" t="s">
        <v>90</v>
      </c>
      <c r="AW2206" s="14" t="s">
        <v>36</v>
      </c>
      <c r="AX2206" s="14" t="s">
        <v>81</v>
      </c>
      <c r="AY2206" s="273" t="s">
        <v>203</v>
      </c>
    </row>
    <row r="2207" s="14" customFormat="1">
      <c r="A2207" s="14"/>
      <c r="B2207" s="263"/>
      <c r="C2207" s="264"/>
      <c r="D2207" s="233" t="s">
        <v>357</v>
      </c>
      <c r="E2207" s="265" t="s">
        <v>1</v>
      </c>
      <c r="F2207" s="266" t="s">
        <v>2894</v>
      </c>
      <c r="G2207" s="264"/>
      <c r="H2207" s="267">
        <v>-5.4000000000000004</v>
      </c>
      <c r="I2207" s="268"/>
      <c r="J2207" s="264"/>
      <c r="K2207" s="264"/>
      <c r="L2207" s="269"/>
      <c r="M2207" s="270"/>
      <c r="N2207" s="271"/>
      <c r="O2207" s="271"/>
      <c r="P2207" s="271"/>
      <c r="Q2207" s="271"/>
      <c r="R2207" s="271"/>
      <c r="S2207" s="271"/>
      <c r="T2207" s="272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73" t="s">
        <v>357</v>
      </c>
      <c r="AU2207" s="273" t="s">
        <v>90</v>
      </c>
      <c r="AV2207" s="14" t="s">
        <v>90</v>
      </c>
      <c r="AW2207" s="14" t="s">
        <v>36</v>
      </c>
      <c r="AX2207" s="14" t="s">
        <v>81</v>
      </c>
      <c r="AY2207" s="273" t="s">
        <v>203</v>
      </c>
    </row>
    <row r="2208" s="13" customFormat="1">
      <c r="A2208" s="13"/>
      <c r="B2208" s="253"/>
      <c r="C2208" s="254"/>
      <c r="D2208" s="233" t="s">
        <v>357</v>
      </c>
      <c r="E2208" s="255" t="s">
        <v>1</v>
      </c>
      <c r="F2208" s="256" t="s">
        <v>1242</v>
      </c>
      <c r="G2208" s="254"/>
      <c r="H2208" s="255" t="s">
        <v>1</v>
      </c>
      <c r="I2208" s="257"/>
      <c r="J2208" s="254"/>
      <c r="K2208" s="254"/>
      <c r="L2208" s="258"/>
      <c r="M2208" s="259"/>
      <c r="N2208" s="260"/>
      <c r="O2208" s="260"/>
      <c r="P2208" s="260"/>
      <c r="Q2208" s="260"/>
      <c r="R2208" s="260"/>
      <c r="S2208" s="260"/>
      <c r="T2208" s="261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62" t="s">
        <v>357</v>
      </c>
      <c r="AU2208" s="262" t="s">
        <v>90</v>
      </c>
      <c r="AV2208" s="13" t="s">
        <v>88</v>
      </c>
      <c r="AW2208" s="13" t="s">
        <v>36</v>
      </c>
      <c r="AX2208" s="13" t="s">
        <v>81</v>
      </c>
      <c r="AY2208" s="262" t="s">
        <v>203</v>
      </c>
    </row>
    <row r="2209" s="14" customFormat="1">
      <c r="A2209" s="14"/>
      <c r="B2209" s="263"/>
      <c r="C2209" s="264"/>
      <c r="D2209" s="233" t="s">
        <v>357</v>
      </c>
      <c r="E2209" s="265" t="s">
        <v>1</v>
      </c>
      <c r="F2209" s="266" t="s">
        <v>2895</v>
      </c>
      <c r="G2209" s="264"/>
      <c r="H2209" s="267">
        <v>50.899999999999999</v>
      </c>
      <c r="I2209" s="268"/>
      <c r="J2209" s="264"/>
      <c r="K2209" s="264"/>
      <c r="L2209" s="269"/>
      <c r="M2209" s="270"/>
      <c r="N2209" s="271"/>
      <c r="O2209" s="271"/>
      <c r="P2209" s="271"/>
      <c r="Q2209" s="271"/>
      <c r="R2209" s="271"/>
      <c r="S2209" s="271"/>
      <c r="T2209" s="272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73" t="s">
        <v>357</v>
      </c>
      <c r="AU2209" s="273" t="s">
        <v>90</v>
      </c>
      <c r="AV2209" s="14" t="s">
        <v>90</v>
      </c>
      <c r="AW2209" s="14" t="s">
        <v>36</v>
      </c>
      <c r="AX2209" s="14" t="s">
        <v>81</v>
      </c>
      <c r="AY2209" s="273" t="s">
        <v>203</v>
      </c>
    </row>
    <row r="2210" s="14" customFormat="1">
      <c r="A2210" s="14"/>
      <c r="B2210" s="263"/>
      <c r="C2210" s="264"/>
      <c r="D2210" s="233" t="s">
        <v>357</v>
      </c>
      <c r="E2210" s="265" t="s">
        <v>1</v>
      </c>
      <c r="F2210" s="266" t="s">
        <v>2896</v>
      </c>
      <c r="G2210" s="264"/>
      <c r="H2210" s="267">
        <v>-2.7000000000000002</v>
      </c>
      <c r="I2210" s="268"/>
      <c r="J2210" s="264"/>
      <c r="K2210" s="264"/>
      <c r="L2210" s="269"/>
      <c r="M2210" s="270"/>
      <c r="N2210" s="271"/>
      <c r="O2210" s="271"/>
      <c r="P2210" s="271"/>
      <c r="Q2210" s="271"/>
      <c r="R2210" s="271"/>
      <c r="S2210" s="271"/>
      <c r="T2210" s="272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73" t="s">
        <v>357</v>
      </c>
      <c r="AU2210" s="273" t="s">
        <v>90</v>
      </c>
      <c r="AV2210" s="14" t="s">
        <v>90</v>
      </c>
      <c r="AW2210" s="14" t="s">
        <v>36</v>
      </c>
      <c r="AX2210" s="14" t="s">
        <v>81</v>
      </c>
      <c r="AY2210" s="273" t="s">
        <v>203</v>
      </c>
    </row>
    <row r="2211" s="15" customFormat="1">
      <c r="A2211" s="15"/>
      <c r="B2211" s="274"/>
      <c r="C2211" s="275"/>
      <c r="D2211" s="233" t="s">
        <v>357</v>
      </c>
      <c r="E2211" s="276" t="s">
        <v>1</v>
      </c>
      <c r="F2211" s="277" t="s">
        <v>364</v>
      </c>
      <c r="G2211" s="275"/>
      <c r="H2211" s="278">
        <v>88.700000000000003</v>
      </c>
      <c r="I2211" s="279"/>
      <c r="J2211" s="275"/>
      <c r="K2211" s="275"/>
      <c r="L2211" s="280"/>
      <c r="M2211" s="281"/>
      <c r="N2211" s="282"/>
      <c r="O2211" s="282"/>
      <c r="P2211" s="282"/>
      <c r="Q2211" s="282"/>
      <c r="R2211" s="282"/>
      <c r="S2211" s="282"/>
      <c r="T2211" s="283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T2211" s="284" t="s">
        <v>357</v>
      </c>
      <c r="AU2211" s="284" t="s">
        <v>90</v>
      </c>
      <c r="AV2211" s="15" t="s">
        <v>215</v>
      </c>
      <c r="AW2211" s="15" t="s">
        <v>36</v>
      </c>
      <c r="AX2211" s="15" t="s">
        <v>81</v>
      </c>
      <c r="AY2211" s="284" t="s">
        <v>203</v>
      </c>
    </row>
    <row r="2212" s="13" customFormat="1">
      <c r="A2212" s="13"/>
      <c r="B2212" s="253"/>
      <c r="C2212" s="254"/>
      <c r="D2212" s="233" t="s">
        <v>357</v>
      </c>
      <c r="E2212" s="255" t="s">
        <v>1</v>
      </c>
      <c r="F2212" s="256" t="s">
        <v>1245</v>
      </c>
      <c r="G2212" s="254"/>
      <c r="H2212" s="255" t="s">
        <v>1</v>
      </c>
      <c r="I2212" s="257"/>
      <c r="J2212" s="254"/>
      <c r="K2212" s="254"/>
      <c r="L2212" s="258"/>
      <c r="M2212" s="259"/>
      <c r="N2212" s="260"/>
      <c r="O2212" s="260"/>
      <c r="P2212" s="260"/>
      <c r="Q2212" s="260"/>
      <c r="R2212" s="260"/>
      <c r="S2212" s="260"/>
      <c r="T2212" s="261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62" t="s">
        <v>357</v>
      </c>
      <c r="AU2212" s="262" t="s">
        <v>90</v>
      </c>
      <c r="AV2212" s="13" t="s">
        <v>88</v>
      </c>
      <c r="AW2212" s="13" t="s">
        <v>36</v>
      </c>
      <c r="AX2212" s="13" t="s">
        <v>81</v>
      </c>
      <c r="AY2212" s="262" t="s">
        <v>203</v>
      </c>
    </row>
    <row r="2213" s="14" customFormat="1">
      <c r="A2213" s="14"/>
      <c r="B2213" s="263"/>
      <c r="C2213" s="264"/>
      <c r="D2213" s="233" t="s">
        <v>357</v>
      </c>
      <c r="E2213" s="265" t="s">
        <v>1</v>
      </c>
      <c r="F2213" s="266" t="s">
        <v>1602</v>
      </c>
      <c r="G2213" s="264"/>
      <c r="H2213" s="267">
        <v>17.199999999999999</v>
      </c>
      <c r="I2213" s="268"/>
      <c r="J2213" s="264"/>
      <c r="K2213" s="264"/>
      <c r="L2213" s="269"/>
      <c r="M2213" s="270"/>
      <c r="N2213" s="271"/>
      <c r="O2213" s="271"/>
      <c r="P2213" s="271"/>
      <c r="Q2213" s="271"/>
      <c r="R2213" s="271"/>
      <c r="S2213" s="271"/>
      <c r="T2213" s="272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73" t="s">
        <v>357</v>
      </c>
      <c r="AU2213" s="273" t="s">
        <v>90</v>
      </c>
      <c r="AV2213" s="14" t="s">
        <v>90</v>
      </c>
      <c r="AW2213" s="14" t="s">
        <v>36</v>
      </c>
      <c r="AX2213" s="14" t="s">
        <v>81</v>
      </c>
      <c r="AY2213" s="273" t="s">
        <v>203</v>
      </c>
    </row>
    <row r="2214" s="14" customFormat="1">
      <c r="A2214" s="14"/>
      <c r="B2214" s="263"/>
      <c r="C2214" s="264"/>
      <c r="D2214" s="233" t="s">
        <v>357</v>
      </c>
      <c r="E2214" s="265" t="s">
        <v>1</v>
      </c>
      <c r="F2214" s="266" t="s">
        <v>2897</v>
      </c>
      <c r="G2214" s="264"/>
      <c r="H2214" s="267">
        <v>-0.80000000000000004</v>
      </c>
      <c r="I2214" s="268"/>
      <c r="J2214" s="264"/>
      <c r="K2214" s="264"/>
      <c r="L2214" s="269"/>
      <c r="M2214" s="270"/>
      <c r="N2214" s="271"/>
      <c r="O2214" s="271"/>
      <c r="P2214" s="271"/>
      <c r="Q2214" s="271"/>
      <c r="R2214" s="271"/>
      <c r="S2214" s="271"/>
      <c r="T2214" s="272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73" t="s">
        <v>357</v>
      </c>
      <c r="AU2214" s="273" t="s">
        <v>90</v>
      </c>
      <c r="AV2214" s="14" t="s">
        <v>90</v>
      </c>
      <c r="AW2214" s="14" t="s">
        <v>36</v>
      </c>
      <c r="AX2214" s="14" t="s">
        <v>81</v>
      </c>
      <c r="AY2214" s="273" t="s">
        <v>203</v>
      </c>
    </row>
    <row r="2215" s="14" customFormat="1">
      <c r="A2215" s="14"/>
      <c r="B2215" s="263"/>
      <c r="C2215" s="264"/>
      <c r="D2215" s="233" t="s">
        <v>357</v>
      </c>
      <c r="E2215" s="265" t="s">
        <v>1</v>
      </c>
      <c r="F2215" s="266" t="s">
        <v>2893</v>
      </c>
      <c r="G2215" s="264"/>
      <c r="H2215" s="267">
        <v>-0.59999999999999998</v>
      </c>
      <c r="I2215" s="268"/>
      <c r="J2215" s="264"/>
      <c r="K2215" s="264"/>
      <c r="L2215" s="269"/>
      <c r="M2215" s="270"/>
      <c r="N2215" s="271"/>
      <c r="O2215" s="271"/>
      <c r="P2215" s="271"/>
      <c r="Q2215" s="271"/>
      <c r="R2215" s="271"/>
      <c r="S2215" s="271"/>
      <c r="T2215" s="27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73" t="s">
        <v>357</v>
      </c>
      <c r="AU2215" s="273" t="s">
        <v>90</v>
      </c>
      <c r="AV2215" s="14" t="s">
        <v>90</v>
      </c>
      <c r="AW2215" s="14" t="s">
        <v>36</v>
      </c>
      <c r="AX2215" s="14" t="s">
        <v>81</v>
      </c>
      <c r="AY2215" s="273" t="s">
        <v>203</v>
      </c>
    </row>
    <row r="2216" s="13" customFormat="1">
      <c r="A2216" s="13"/>
      <c r="B2216" s="253"/>
      <c r="C2216" s="254"/>
      <c r="D2216" s="233" t="s">
        <v>357</v>
      </c>
      <c r="E2216" s="255" t="s">
        <v>1</v>
      </c>
      <c r="F2216" s="256" t="s">
        <v>1256</v>
      </c>
      <c r="G2216" s="254"/>
      <c r="H2216" s="255" t="s">
        <v>1</v>
      </c>
      <c r="I2216" s="257"/>
      <c r="J2216" s="254"/>
      <c r="K2216" s="254"/>
      <c r="L2216" s="258"/>
      <c r="M2216" s="259"/>
      <c r="N2216" s="260"/>
      <c r="O2216" s="260"/>
      <c r="P2216" s="260"/>
      <c r="Q2216" s="260"/>
      <c r="R2216" s="260"/>
      <c r="S2216" s="260"/>
      <c r="T2216" s="261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62" t="s">
        <v>357</v>
      </c>
      <c r="AU2216" s="262" t="s">
        <v>90</v>
      </c>
      <c r="AV2216" s="13" t="s">
        <v>88</v>
      </c>
      <c r="AW2216" s="13" t="s">
        <v>36</v>
      </c>
      <c r="AX2216" s="13" t="s">
        <v>81</v>
      </c>
      <c r="AY2216" s="262" t="s">
        <v>203</v>
      </c>
    </row>
    <row r="2217" s="14" customFormat="1">
      <c r="A2217" s="14"/>
      <c r="B2217" s="263"/>
      <c r="C2217" s="264"/>
      <c r="D2217" s="233" t="s">
        <v>357</v>
      </c>
      <c r="E2217" s="265" t="s">
        <v>1</v>
      </c>
      <c r="F2217" s="266" t="s">
        <v>1602</v>
      </c>
      <c r="G2217" s="264"/>
      <c r="H2217" s="267">
        <v>17.199999999999999</v>
      </c>
      <c r="I2217" s="268"/>
      <c r="J2217" s="264"/>
      <c r="K2217" s="264"/>
      <c r="L2217" s="269"/>
      <c r="M2217" s="270"/>
      <c r="N2217" s="271"/>
      <c r="O2217" s="271"/>
      <c r="P2217" s="271"/>
      <c r="Q2217" s="271"/>
      <c r="R2217" s="271"/>
      <c r="S2217" s="271"/>
      <c r="T2217" s="272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73" t="s">
        <v>357</v>
      </c>
      <c r="AU2217" s="273" t="s">
        <v>90</v>
      </c>
      <c r="AV2217" s="14" t="s">
        <v>90</v>
      </c>
      <c r="AW2217" s="14" t="s">
        <v>36</v>
      </c>
      <c r="AX2217" s="14" t="s">
        <v>81</v>
      </c>
      <c r="AY2217" s="273" t="s">
        <v>203</v>
      </c>
    </row>
    <row r="2218" s="14" customFormat="1">
      <c r="A2218" s="14"/>
      <c r="B2218" s="263"/>
      <c r="C2218" s="264"/>
      <c r="D2218" s="233" t="s">
        <v>357</v>
      </c>
      <c r="E2218" s="265" t="s">
        <v>1</v>
      </c>
      <c r="F2218" s="266" t="s">
        <v>2893</v>
      </c>
      <c r="G2218" s="264"/>
      <c r="H2218" s="267">
        <v>-0.59999999999999998</v>
      </c>
      <c r="I2218" s="268"/>
      <c r="J2218" s="264"/>
      <c r="K2218" s="264"/>
      <c r="L2218" s="269"/>
      <c r="M2218" s="270"/>
      <c r="N2218" s="271"/>
      <c r="O2218" s="271"/>
      <c r="P2218" s="271"/>
      <c r="Q2218" s="271"/>
      <c r="R2218" s="271"/>
      <c r="S2218" s="271"/>
      <c r="T2218" s="27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73" t="s">
        <v>357</v>
      </c>
      <c r="AU2218" s="273" t="s">
        <v>90</v>
      </c>
      <c r="AV2218" s="14" t="s">
        <v>90</v>
      </c>
      <c r="AW2218" s="14" t="s">
        <v>36</v>
      </c>
      <c r="AX2218" s="14" t="s">
        <v>81</v>
      </c>
      <c r="AY2218" s="273" t="s">
        <v>203</v>
      </c>
    </row>
    <row r="2219" s="14" customFormat="1">
      <c r="A2219" s="14"/>
      <c r="B2219" s="263"/>
      <c r="C2219" s="264"/>
      <c r="D2219" s="233" t="s">
        <v>357</v>
      </c>
      <c r="E2219" s="265" t="s">
        <v>1</v>
      </c>
      <c r="F2219" s="266" t="s">
        <v>2897</v>
      </c>
      <c r="G2219" s="264"/>
      <c r="H2219" s="267">
        <v>-0.80000000000000004</v>
      </c>
      <c r="I2219" s="268"/>
      <c r="J2219" s="264"/>
      <c r="K2219" s="264"/>
      <c r="L2219" s="269"/>
      <c r="M2219" s="270"/>
      <c r="N2219" s="271"/>
      <c r="O2219" s="271"/>
      <c r="P2219" s="271"/>
      <c r="Q2219" s="271"/>
      <c r="R2219" s="271"/>
      <c r="S2219" s="271"/>
      <c r="T2219" s="272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73" t="s">
        <v>357</v>
      </c>
      <c r="AU2219" s="273" t="s">
        <v>90</v>
      </c>
      <c r="AV2219" s="14" t="s">
        <v>90</v>
      </c>
      <c r="AW2219" s="14" t="s">
        <v>36</v>
      </c>
      <c r="AX2219" s="14" t="s">
        <v>81</v>
      </c>
      <c r="AY2219" s="273" t="s">
        <v>203</v>
      </c>
    </row>
    <row r="2220" s="15" customFormat="1">
      <c r="A2220" s="15"/>
      <c r="B2220" s="274"/>
      <c r="C2220" s="275"/>
      <c r="D2220" s="233" t="s">
        <v>357</v>
      </c>
      <c r="E2220" s="276" t="s">
        <v>1</v>
      </c>
      <c r="F2220" s="277" t="s">
        <v>364</v>
      </c>
      <c r="G2220" s="275"/>
      <c r="H2220" s="278">
        <v>31.600000000000001</v>
      </c>
      <c r="I2220" s="279"/>
      <c r="J2220" s="275"/>
      <c r="K2220" s="275"/>
      <c r="L2220" s="280"/>
      <c r="M2220" s="281"/>
      <c r="N2220" s="282"/>
      <c r="O2220" s="282"/>
      <c r="P2220" s="282"/>
      <c r="Q2220" s="282"/>
      <c r="R2220" s="282"/>
      <c r="S2220" s="282"/>
      <c r="T2220" s="283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T2220" s="284" t="s">
        <v>357</v>
      </c>
      <c r="AU2220" s="284" t="s">
        <v>90</v>
      </c>
      <c r="AV2220" s="15" t="s">
        <v>215</v>
      </c>
      <c r="AW2220" s="15" t="s">
        <v>36</v>
      </c>
      <c r="AX2220" s="15" t="s">
        <v>81</v>
      </c>
      <c r="AY2220" s="284" t="s">
        <v>203</v>
      </c>
    </row>
    <row r="2221" s="16" customFormat="1">
      <c r="A2221" s="16"/>
      <c r="B2221" s="285"/>
      <c r="C2221" s="286"/>
      <c r="D2221" s="233" t="s">
        <v>357</v>
      </c>
      <c r="E2221" s="287" t="s">
        <v>1</v>
      </c>
      <c r="F2221" s="288" t="s">
        <v>366</v>
      </c>
      <c r="G2221" s="286"/>
      <c r="H2221" s="289">
        <v>120.3</v>
      </c>
      <c r="I2221" s="290"/>
      <c r="J2221" s="286"/>
      <c r="K2221" s="286"/>
      <c r="L2221" s="291"/>
      <c r="M2221" s="292"/>
      <c r="N2221" s="293"/>
      <c r="O2221" s="293"/>
      <c r="P2221" s="293"/>
      <c r="Q2221" s="293"/>
      <c r="R2221" s="293"/>
      <c r="S2221" s="293"/>
      <c r="T2221" s="294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95" t="s">
        <v>357</v>
      </c>
      <c r="AU2221" s="295" t="s">
        <v>90</v>
      </c>
      <c r="AV2221" s="16" t="s">
        <v>202</v>
      </c>
      <c r="AW2221" s="16" t="s">
        <v>36</v>
      </c>
      <c r="AX2221" s="16" t="s">
        <v>88</v>
      </c>
      <c r="AY2221" s="295" t="s">
        <v>203</v>
      </c>
    </row>
    <row r="2222" s="2" customFormat="1" ht="24.15" customHeight="1">
      <c r="A2222" s="39"/>
      <c r="B2222" s="40"/>
      <c r="C2222" s="296" t="s">
        <v>2898</v>
      </c>
      <c r="D2222" s="296" t="s">
        <v>553</v>
      </c>
      <c r="E2222" s="297" t="s">
        <v>2874</v>
      </c>
      <c r="F2222" s="298" t="s">
        <v>2875</v>
      </c>
      <c r="G2222" s="299" t="s">
        <v>290</v>
      </c>
      <c r="H2222" s="300">
        <v>10.201000000000001</v>
      </c>
      <c r="I2222" s="301"/>
      <c r="J2222" s="302">
        <f>ROUND(I2222*H2222,2)</f>
        <v>0</v>
      </c>
      <c r="K2222" s="298" t="s">
        <v>1</v>
      </c>
      <c r="L2222" s="303"/>
      <c r="M2222" s="304" t="s">
        <v>1</v>
      </c>
      <c r="N2222" s="305" t="s">
        <v>46</v>
      </c>
      <c r="O2222" s="92"/>
      <c r="P2222" s="229">
        <f>O2222*H2222</f>
        <v>0</v>
      </c>
      <c r="Q2222" s="229">
        <v>0.0027000000000000001</v>
      </c>
      <c r="R2222" s="229">
        <f>Q2222*H2222</f>
        <v>0.027542700000000003</v>
      </c>
      <c r="S2222" s="229">
        <v>0</v>
      </c>
      <c r="T2222" s="230">
        <f>S2222*H2222</f>
        <v>0</v>
      </c>
      <c r="U2222" s="39"/>
      <c r="V2222" s="39"/>
      <c r="W2222" s="39"/>
      <c r="X2222" s="39"/>
      <c r="Y2222" s="39"/>
      <c r="Z2222" s="39"/>
      <c r="AA2222" s="39"/>
      <c r="AB2222" s="39"/>
      <c r="AC2222" s="39"/>
      <c r="AD2222" s="39"/>
      <c r="AE2222" s="39"/>
      <c r="AR2222" s="231" t="s">
        <v>581</v>
      </c>
      <c r="AT2222" s="231" t="s">
        <v>553</v>
      </c>
      <c r="AU2222" s="231" t="s">
        <v>90</v>
      </c>
      <c r="AY2222" s="18" t="s">
        <v>203</v>
      </c>
      <c r="BE2222" s="232">
        <f>IF(N2222="základní",J2222,0)</f>
        <v>0</v>
      </c>
      <c r="BF2222" s="232">
        <f>IF(N2222="snížená",J2222,0)</f>
        <v>0</v>
      </c>
      <c r="BG2222" s="232">
        <f>IF(N2222="zákl. přenesená",J2222,0)</f>
        <v>0</v>
      </c>
      <c r="BH2222" s="232">
        <f>IF(N2222="sníž. přenesená",J2222,0)</f>
        <v>0</v>
      </c>
      <c r="BI2222" s="232">
        <f>IF(N2222="nulová",J2222,0)</f>
        <v>0</v>
      </c>
      <c r="BJ2222" s="18" t="s">
        <v>88</v>
      </c>
      <c r="BK2222" s="232">
        <f>ROUND(I2222*H2222,2)</f>
        <v>0</v>
      </c>
      <c r="BL2222" s="18" t="s">
        <v>279</v>
      </c>
      <c r="BM2222" s="231" t="s">
        <v>2899</v>
      </c>
    </row>
    <row r="2223" s="14" customFormat="1">
      <c r="A2223" s="14"/>
      <c r="B2223" s="263"/>
      <c r="C2223" s="264"/>
      <c r="D2223" s="233" t="s">
        <v>357</v>
      </c>
      <c r="E2223" s="265" t="s">
        <v>1</v>
      </c>
      <c r="F2223" s="266" t="s">
        <v>2900</v>
      </c>
      <c r="G2223" s="264"/>
      <c r="H2223" s="267">
        <v>10.201000000000001</v>
      </c>
      <c r="I2223" s="268"/>
      <c r="J2223" s="264"/>
      <c r="K2223" s="264"/>
      <c r="L2223" s="269"/>
      <c r="M2223" s="270"/>
      <c r="N2223" s="271"/>
      <c r="O2223" s="271"/>
      <c r="P2223" s="271"/>
      <c r="Q2223" s="271"/>
      <c r="R2223" s="271"/>
      <c r="S2223" s="271"/>
      <c r="T2223" s="27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73" t="s">
        <v>357</v>
      </c>
      <c r="AU2223" s="273" t="s">
        <v>90</v>
      </c>
      <c r="AV2223" s="14" t="s">
        <v>90</v>
      </c>
      <c r="AW2223" s="14" t="s">
        <v>36</v>
      </c>
      <c r="AX2223" s="14" t="s">
        <v>81</v>
      </c>
      <c r="AY2223" s="273" t="s">
        <v>203</v>
      </c>
    </row>
    <row r="2224" s="16" customFormat="1">
      <c r="A2224" s="16"/>
      <c r="B2224" s="285"/>
      <c r="C2224" s="286"/>
      <c r="D2224" s="233" t="s">
        <v>357</v>
      </c>
      <c r="E2224" s="287" t="s">
        <v>1</v>
      </c>
      <c r="F2224" s="288" t="s">
        <v>366</v>
      </c>
      <c r="G2224" s="286"/>
      <c r="H2224" s="289">
        <v>10.201000000000001</v>
      </c>
      <c r="I2224" s="290"/>
      <c r="J2224" s="286"/>
      <c r="K2224" s="286"/>
      <c r="L2224" s="291"/>
      <c r="M2224" s="292"/>
      <c r="N2224" s="293"/>
      <c r="O2224" s="293"/>
      <c r="P2224" s="293"/>
      <c r="Q2224" s="293"/>
      <c r="R2224" s="293"/>
      <c r="S2224" s="293"/>
      <c r="T2224" s="294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T2224" s="295" t="s">
        <v>357</v>
      </c>
      <c r="AU2224" s="295" t="s">
        <v>90</v>
      </c>
      <c r="AV2224" s="16" t="s">
        <v>202</v>
      </c>
      <c r="AW2224" s="16" t="s">
        <v>36</v>
      </c>
      <c r="AX2224" s="16" t="s">
        <v>88</v>
      </c>
      <c r="AY2224" s="295" t="s">
        <v>203</v>
      </c>
    </row>
    <row r="2225" s="2" customFormat="1" ht="24.15" customHeight="1">
      <c r="A2225" s="39"/>
      <c r="B2225" s="40"/>
      <c r="C2225" s="296" t="s">
        <v>2901</v>
      </c>
      <c r="D2225" s="296" t="s">
        <v>553</v>
      </c>
      <c r="E2225" s="297" t="s">
        <v>2879</v>
      </c>
      <c r="F2225" s="298" t="s">
        <v>2880</v>
      </c>
      <c r="G2225" s="299" t="s">
        <v>290</v>
      </c>
      <c r="H2225" s="300">
        <v>3.6339999999999999</v>
      </c>
      <c r="I2225" s="301"/>
      <c r="J2225" s="302">
        <f>ROUND(I2225*H2225,2)</f>
        <v>0</v>
      </c>
      <c r="K2225" s="298" t="s">
        <v>1</v>
      </c>
      <c r="L2225" s="303"/>
      <c r="M2225" s="304" t="s">
        <v>1</v>
      </c>
      <c r="N2225" s="305" t="s">
        <v>46</v>
      </c>
      <c r="O2225" s="92"/>
      <c r="P2225" s="229">
        <f>O2225*H2225</f>
        <v>0</v>
      </c>
      <c r="Q2225" s="229">
        <v>0.0024599999999999999</v>
      </c>
      <c r="R2225" s="229">
        <f>Q2225*H2225</f>
        <v>0.0089396399999999987</v>
      </c>
      <c r="S2225" s="229">
        <v>0</v>
      </c>
      <c r="T2225" s="230">
        <f>S2225*H2225</f>
        <v>0</v>
      </c>
      <c r="U2225" s="39"/>
      <c r="V2225" s="39"/>
      <c r="W2225" s="39"/>
      <c r="X2225" s="39"/>
      <c r="Y2225" s="39"/>
      <c r="Z2225" s="39"/>
      <c r="AA2225" s="39"/>
      <c r="AB2225" s="39"/>
      <c r="AC2225" s="39"/>
      <c r="AD2225" s="39"/>
      <c r="AE2225" s="39"/>
      <c r="AR2225" s="231" t="s">
        <v>581</v>
      </c>
      <c r="AT2225" s="231" t="s">
        <v>553</v>
      </c>
      <c r="AU2225" s="231" t="s">
        <v>90</v>
      </c>
      <c r="AY2225" s="18" t="s">
        <v>203</v>
      </c>
      <c r="BE2225" s="232">
        <f>IF(N2225="základní",J2225,0)</f>
        <v>0</v>
      </c>
      <c r="BF2225" s="232">
        <f>IF(N2225="snížená",J2225,0)</f>
        <v>0</v>
      </c>
      <c r="BG2225" s="232">
        <f>IF(N2225="zákl. přenesená",J2225,0)</f>
        <v>0</v>
      </c>
      <c r="BH2225" s="232">
        <f>IF(N2225="sníž. přenesená",J2225,0)</f>
        <v>0</v>
      </c>
      <c r="BI2225" s="232">
        <f>IF(N2225="nulová",J2225,0)</f>
        <v>0</v>
      </c>
      <c r="BJ2225" s="18" t="s">
        <v>88</v>
      </c>
      <c r="BK2225" s="232">
        <f>ROUND(I2225*H2225,2)</f>
        <v>0</v>
      </c>
      <c r="BL2225" s="18" t="s">
        <v>279</v>
      </c>
      <c r="BM2225" s="231" t="s">
        <v>2902</v>
      </c>
    </row>
    <row r="2226" s="14" customFormat="1">
      <c r="A2226" s="14"/>
      <c r="B2226" s="263"/>
      <c r="C2226" s="264"/>
      <c r="D2226" s="233" t="s">
        <v>357</v>
      </c>
      <c r="E2226" s="265" t="s">
        <v>1</v>
      </c>
      <c r="F2226" s="266" t="s">
        <v>2903</v>
      </c>
      <c r="G2226" s="264"/>
      <c r="H2226" s="267">
        <v>3.6339999999999999</v>
      </c>
      <c r="I2226" s="268"/>
      <c r="J2226" s="264"/>
      <c r="K2226" s="264"/>
      <c r="L2226" s="269"/>
      <c r="M2226" s="270"/>
      <c r="N2226" s="271"/>
      <c r="O2226" s="271"/>
      <c r="P2226" s="271"/>
      <c r="Q2226" s="271"/>
      <c r="R2226" s="271"/>
      <c r="S2226" s="271"/>
      <c r="T2226" s="272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73" t="s">
        <v>357</v>
      </c>
      <c r="AU2226" s="273" t="s">
        <v>90</v>
      </c>
      <c r="AV2226" s="14" t="s">
        <v>90</v>
      </c>
      <c r="AW2226" s="14" t="s">
        <v>36</v>
      </c>
      <c r="AX2226" s="14" t="s">
        <v>81</v>
      </c>
      <c r="AY2226" s="273" t="s">
        <v>203</v>
      </c>
    </row>
    <row r="2227" s="16" customFormat="1">
      <c r="A2227" s="16"/>
      <c r="B2227" s="285"/>
      <c r="C2227" s="286"/>
      <c r="D2227" s="233" t="s">
        <v>357</v>
      </c>
      <c r="E2227" s="287" t="s">
        <v>1</v>
      </c>
      <c r="F2227" s="288" t="s">
        <v>366</v>
      </c>
      <c r="G2227" s="286"/>
      <c r="H2227" s="289">
        <v>3.6339999999999999</v>
      </c>
      <c r="I2227" s="290"/>
      <c r="J2227" s="286"/>
      <c r="K2227" s="286"/>
      <c r="L2227" s="291"/>
      <c r="M2227" s="292"/>
      <c r="N2227" s="293"/>
      <c r="O2227" s="293"/>
      <c r="P2227" s="293"/>
      <c r="Q2227" s="293"/>
      <c r="R2227" s="293"/>
      <c r="S2227" s="293"/>
      <c r="T2227" s="294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T2227" s="295" t="s">
        <v>357</v>
      </c>
      <c r="AU2227" s="295" t="s">
        <v>90</v>
      </c>
      <c r="AV2227" s="16" t="s">
        <v>202</v>
      </c>
      <c r="AW2227" s="16" t="s">
        <v>36</v>
      </c>
      <c r="AX2227" s="16" t="s">
        <v>88</v>
      </c>
      <c r="AY2227" s="295" t="s">
        <v>203</v>
      </c>
    </row>
    <row r="2228" s="2" customFormat="1" ht="16.5" customHeight="1">
      <c r="A2228" s="39"/>
      <c r="B2228" s="40"/>
      <c r="C2228" s="220" t="s">
        <v>2904</v>
      </c>
      <c r="D2228" s="220" t="s">
        <v>204</v>
      </c>
      <c r="E2228" s="221" t="s">
        <v>2905</v>
      </c>
      <c r="F2228" s="222" t="s">
        <v>2906</v>
      </c>
      <c r="G2228" s="223" t="s">
        <v>415</v>
      </c>
      <c r="H2228" s="224">
        <v>120.31999999999999</v>
      </c>
      <c r="I2228" s="225"/>
      <c r="J2228" s="226">
        <f>ROUND(I2228*H2228,2)</f>
        <v>0</v>
      </c>
      <c r="K2228" s="222" t="s">
        <v>1</v>
      </c>
      <c r="L2228" s="45"/>
      <c r="M2228" s="227" t="s">
        <v>1</v>
      </c>
      <c r="N2228" s="228" t="s">
        <v>46</v>
      </c>
      <c r="O2228" s="92"/>
      <c r="P2228" s="229">
        <f>O2228*H2228</f>
        <v>0</v>
      </c>
      <c r="Q2228" s="229">
        <v>0</v>
      </c>
      <c r="R2228" s="229">
        <f>Q2228*H2228</f>
        <v>0</v>
      </c>
      <c r="S2228" s="229">
        <v>0</v>
      </c>
      <c r="T2228" s="230">
        <f>S2228*H2228</f>
        <v>0</v>
      </c>
      <c r="U2228" s="39"/>
      <c r="V2228" s="39"/>
      <c r="W2228" s="39"/>
      <c r="X2228" s="39"/>
      <c r="Y2228" s="39"/>
      <c r="Z2228" s="39"/>
      <c r="AA2228" s="39"/>
      <c r="AB2228" s="39"/>
      <c r="AC2228" s="39"/>
      <c r="AD2228" s="39"/>
      <c r="AE2228" s="39"/>
      <c r="AR2228" s="231" t="s">
        <v>279</v>
      </c>
      <c r="AT2228" s="231" t="s">
        <v>204</v>
      </c>
      <c r="AU2228" s="231" t="s">
        <v>90</v>
      </c>
      <c r="AY2228" s="18" t="s">
        <v>203</v>
      </c>
      <c r="BE2228" s="232">
        <f>IF(N2228="základní",J2228,0)</f>
        <v>0</v>
      </c>
      <c r="BF2228" s="232">
        <f>IF(N2228="snížená",J2228,0)</f>
        <v>0</v>
      </c>
      <c r="BG2228" s="232">
        <f>IF(N2228="zákl. přenesená",J2228,0)</f>
        <v>0</v>
      </c>
      <c r="BH2228" s="232">
        <f>IF(N2228="sníž. přenesená",J2228,0)</f>
        <v>0</v>
      </c>
      <c r="BI2228" s="232">
        <f>IF(N2228="nulová",J2228,0)</f>
        <v>0</v>
      </c>
      <c r="BJ2228" s="18" t="s">
        <v>88</v>
      </c>
      <c r="BK2228" s="232">
        <f>ROUND(I2228*H2228,2)</f>
        <v>0</v>
      </c>
      <c r="BL2228" s="18" t="s">
        <v>279</v>
      </c>
      <c r="BM2228" s="231" t="s">
        <v>2907</v>
      </c>
    </row>
    <row r="2229" s="2" customFormat="1" ht="24.15" customHeight="1">
      <c r="A2229" s="39"/>
      <c r="B2229" s="40"/>
      <c r="C2229" s="220" t="s">
        <v>2908</v>
      </c>
      <c r="D2229" s="220" t="s">
        <v>204</v>
      </c>
      <c r="E2229" s="221" t="s">
        <v>2909</v>
      </c>
      <c r="F2229" s="222" t="s">
        <v>2910</v>
      </c>
      <c r="G2229" s="223" t="s">
        <v>493</v>
      </c>
      <c r="H2229" s="224">
        <v>1.333</v>
      </c>
      <c r="I2229" s="225"/>
      <c r="J2229" s="226">
        <f>ROUND(I2229*H2229,2)</f>
        <v>0</v>
      </c>
      <c r="K2229" s="222" t="s">
        <v>352</v>
      </c>
      <c r="L2229" s="45"/>
      <c r="M2229" s="227" t="s">
        <v>1</v>
      </c>
      <c r="N2229" s="228" t="s">
        <v>46</v>
      </c>
      <c r="O2229" s="92"/>
      <c r="P2229" s="229">
        <f>O2229*H2229</f>
        <v>0</v>
      </c>
      <c r="Q2229" s="229">
        <v>0</v>
      </c>
      <c r="R2229" s="229">
        <f>Q2229*H2229</f>
        <v>0</v>
      </c>
      <c r="S2229" s="229">
        <v>0</v>
      </c>
      <c r="T2229" s="230">
        <f>S2229*H2229</f>
        <v>0</v>
      </c>
      <c r="U2229" s="39"/>
      <c r="V2229" s="39"/>
      <c r="W2229" s="39"/>
      <c r="X2229" s="39"/>
      <c r="Y2229" s="39"/>
      <c r="Z2229" s="39"/>
      <c r="AA2229" s="39"/>
      <c r="AB2229" s="39"/>
      <c r="AC2229" s="39"/>
      <c r="AD2229" s="39"/>
      <c r="AE2229" s="39"/>
      <c r="AR2229" s="231" t="s">
        <v>279</v>
      </c>
      <c r="AT2229" s="231" t="s">
        <v>204</v>
      </c>
      <c r="AU2229" s="231" t="s">
        <v>90</v>
      </c>
      <c r="AY2229" s="18" t="s">
        <v>203</v>
      </c>
      <c r="BE2229" s="232">
        <f>IF(N2229="základní",J2229,0)</f>
        <v>0</v>
      </c>
      <c r="BF2229" s="232">
        <f>IF(N2229="snížená",J2229,0)</f>
        <v>0</v>
      </c>
      <c r="BG2229" s="232">
        <f>IF(N2229="zákl. přenesená",J2229,0)</f>
        <v>0</v>
      </c>
      <c r="BH2229" s="232">
        <f>IF(N2229="sníž. přenesená",J2229,0)</f>
        <v>0</v>
      </c>
      <c r="BI2229" s="232">
        <f>IF(N2229="nulová",J2229,0)</f>
        <v>0</v>
      </c>
      <c r="BJ2229" s="18" t="s">
        <v>88</v>
      </c>
      <c r="BK2229" s="232">
        <f>ROUND(I2229*H2229,2)</f>
        <v>0</v>
      </c>
      <c r="BL2229" s="18" t="s">
        <v>279</v>
      </c>
      <c r="BM2229" s="231" t="s">
        <v>2911</v>
      </c>
    </row>
    <row r="2230" s="2" customFormat="1">
      <c r="A2230" s="39"/>
      <c r="B2230" s="40"/>
      <c r="C2230" s="41"/>
      <c r="D2230" s="233" t="s">
        <v>209</v>
      </c>
      <c r="E2230" s="41"/>
      <c r="F2230" s="234" t="s">
        <v>2912</v>
      </c>
      <c r="G2230" s="41"/>
      <c r="H2230" s="41"/>
      <c r="I2230" s="235"/>
      <c r="J2230" s="41"/>
      <c r="K2230" s="41"/>
      <c r="L2230" s="45"/>
      <c r="M2230" s="236"/>
      <c r="N2230" s="237"/>
      <c r="O2230" s="92"/>
      <c r="P2230" s="92"/>
      <c r="Q2230" s="92"/>
      <c r="R2230" s="92"/>
      <c r="S2230" s="92"/>
      <c r="T2230" s="93"/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39"/>
      <c r="AE2230" s="39"/>
      <c r="AT2230" s="18" t="s">
        <v>209</v>
      </c>
      <c r="AU2230" s="18" t="s">
        <v>90</v>
      </c>
    </row>
    <row r="2231" s="2" customFormat="1">
      <c r="A2231" s="39"/>
      <c r="B2231" s="40"/>
      <c r="C2231" s="41"/>
      <c r="D2231" s="251" t="s">
        <v>355</v>
      </c>
      <c r="E2231" s="41"/>
      <c r="F2231" s="252" t="s">
        <v>2913</v>
      </c>
      <c r="G2231" s="41"/>
      <c r="H2231" s="41"/>
      <c r="I2231" s="235"/>
      <c r="J2231" s="41"/>
      <c r="K2231" s="41"/>
      <c r="L2231" s="45"/>
      <c r="M2231" s="236"/>
      <c r="N2231" s="237"/>
      <c r="O2231" s="92"/>
      <c r="P2231" s="92"/>
      <c r="Q2231" s="92"/>
      <c r="R2231" s="92"/>
      <c r="S2231" s="92"/>
      <c r="T2231" s="93"/>
      <c r="U2231" s="39"/>
      <c r="V2231" s="39"/>
      <c r="W2231" s="39"/>
      <c r="X2231" s="39"/>
      <c r="Y2231" s="39"/>
      <c r="Z2231" s="39"/>
      <c r="AA2231" s="39"/>
      <c r="AB2231" s="39"/>
      <c r="AC2231" s="39"/>
      <c r="AD2231" s="39"/>
      <c r="AE2231" s="39"/>
      <c r="AT2231" s="18" t="s">
        <v>355</v>
      </c>
      <c r="AU2231" s="18" t="s">
        <v>90</v>
      </c>
    </row>
    <row r="2232" s="11" customFormat="1" ht="22.8" customHeight="1">
      <c r="A2232" s="11"/>
      <c r="B2232" s="206"/>
      <c r="C2232" s="207"/>
      <c r="D2232" s="208" t="s">
        <v>80</v>
      </c>
      <c r="E2232" s="249" t="s">
        <v>2914</v>
      </c>
      <c r="F2232" s="249" t="s">
        <v>2915</v>
      </c>
      <c r="G2232" s="207"/>
      <c r="H2232" s="207"/>
      <c r="I2232" s="210"/>
      <c r="J2232" s="250">
        <f>BK2232</f>
        <v>0</v>
      </c>
      <c r="K2232" s="207"/>
      <c r="L2232" s="212"/>
      <c r="M2232" s="213"/>
      <c r="N2232" s="214"/>
      <c r="O2232" s="214"/>
      <c r="P2232" s="215">
        <f>SUM(P2233:P2268)</f>
        <v>0</v>
      </c>
      <c r="Q2232" s="214"/>
      <c r="R2232" s="215">
        <f>SUM(R2233:R2268)</f>
        <v>4.5135323999999999</v>
      </c>
      <c r="S2232" s="214"/>
      <c r="T2232" s="216">
        <f>SUM(T2233:T2268)</f>
        <v>0</v>
      </c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R2232" s="217" t="s">
        <v>90</v>
      </c>
      <c r="AT2232" s="218" t="s">
        <v>80</v>
      </c>
      <c r="AU2232" s="218" t="s">
        <v>88</v>
      </c>
      <c r="AY2232" s="217" t="s">
        <v>203</v>
      </c>
      <c r="BK2232" s="219">
        <f>SUM(BK2233:BK2268)</f>
        <v>0</v>
      </c>
    </row>
    <row r="2233" s="2" customFormat="1" ht="16.5" customHeight="1">
      <c r="A2233" s="39"/>
      <c r="B2233" s="40"/>
      <c r="C2233" s="220" t="s">
        <v>2916</v>
      </c>
      <c r="D2233" s="220" t="s">
        <v>204</v>
      </c>
      <c r="E2233" s="221" t="s">
        <v>2917</v>
      </c>
      <c r="F2233" s="222" t="s">
        <v>2918</v>
      </c>
      <c r="G2233" s="223" t="s">
        <v>290</v>
      </c>
      <c r="H2233" s="224">
        <v>126.54000000000001</v>
      </c>
      <c r="I2233" s="225"/>
      <c r="J2233" s="226">
        <f>ROUND(I2233*H2233,2)</f>
        <v>0</v>
      </c>
      <c r="K2233" s="222" t="s">
        <v>352</v>
      </c>
      <c r="L2233" s="45"/>
      <c r="M2233" s="227" t="s">
        <v>1</v>
      </c>
      <c r="N2233" s="228" t="s">
        <v>46</v>
      </c>
      <c r="O2233" s="92"/>
      <c r="P2233" s="229">
        <f>O2233*H2233</f>
        <v>0</v>
      </c>
      <c r="Q2233" s="229">
        <v>0.024</v>
      </c>
      <c r="R2233" s="229">
        <f>Q2233*H2233</f>
        <v>3.0369600000000001</v>
      </c>
      <c r="S2233" s="229">
        <v>0</v>
      </c>
      <c r="T2233" s="230">
        <f>S2233*H2233</f>
        <v>0</v>
      </c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R2233" s="231" t="s">
        <v>279</v>
      </c>
      <c r="AT2233" s="231" t="s">
        <v>204</v>
      </c>
      <c r="AU2233" s="231" t="s">
        <v>90</v>
      </c>
      <c r="AY2233" s="18" t="s">
        <v>203</v>
      </c>
      <c r="BE2233" s="232">
        <f>IF(N2233="základní",J2233,0)</f>
        <v>0</v>
      </c>
      <c r="BF2233" s="232">
        <f>IF(N2233="snížená",J2233,0)</f>
        <v>0</v>
      </c>
      <c r="BG2233" s="232">
        <f>IF(N2233="zákl. přenesená",J2233,0)</f>
        <v>0</v>
      </c>
      <c r="BH2233" s="232">
        <f>IF(N2233="sníž. přenesená",J2233,0)</f>
        <v>0</v>
      </c>
      <c r="BI2233" s="232">
        <f>IF(N2233="nulová",J2233,0)</f>
        <v>0</v>
      </c>
      <c r="BJ2233" s="18" t="s">
        <v>88</v>
      </c>
      <c r="BK2233" s="232">
        <f>ROUND(I2233*H2233,2)</f>
        <v>0</v>
      </c>
      <c r="BL2233" s="18" t="s">
        <v>279</v>
      </c>
      <c r="BM2233" s="231" t="s">
        <v>2919</v>
      </c>
    </row>
    <row r="2234" s="2" customFormat="1">
      <c r="A2234" s="39"/>
      <c r="B2234" s="40"/>
      <c r="C2234" s="41"/>
      <c r="D2234" s="233" t="s">
        <v>209</v>
      </c>
      <c r="E2234" s="41"/>
      <c r="F2234" s="234" t="s">
        <v>2920</v>
      </c>
      <c r="G2234" s="41"/>
      <c r="H2234" s="41"/>
      <c r="I2234" s="235"/>
      <c r="J2234" s="41"/>
      <c r="K2234" s="41"/>
      <c r="L2234" s="45"/>
      <c r="M2234" s="236"/>
      <c r="N2234" s="237"/>
      <c r="O2234" s="92"/>
      <c r="P2234" s="92"/>
      <c r="Q2234" s="92"/>
      <c r="R2234" s="92"/>
      <c r="S2234" s="92"/>
      <c r="T2234" s="93"/>
      <c r="U2234" s="39"/>
      <c r="V2234" s="39"/>
      <c r="W2234" s="39"/>
      <c r="X2234" s="39"/>
      <c r="Y2234" s="39"/>
      <c r="Z2234" s="39"/>
      <c r="AA2234" s="39"/>
      <c r="AB2234" s="39"/>
      <c r="AC2234" s="39"/>
      <c r="AD2234" s="39"/>
      <c r="AE2234" s="39"/>
      <c r="AT2234" s="18" t="s">
        <v>209</v>
      </c>
      <c r="AU2234" s="18" t="s">
        <v>90</v>
      </c>
    </row>
    <row r="2235" s="2" customFormat="1">
      <c r="A2235" s="39"/>
      <c r="B2235" s="40"/>
      <c r="C2235" s="41"/>
      <c r="D2235" s="251" t="s">
        <v>355</v>
      </c>
      <c r="E2235" s="41"/>
      <c r="F2235" s="252" t="s">
        <v>2921</v>
      </c>
      <c r="G2235" s="41"/>
      <c r="H2235" s="41"/>
      <c r="I2235" s="235"/>
      <c r="J2235" s="41"/>
      <c r="K2235" s="41"/>
      <c r="L2235" s="45"/>
      <c r="M2235" s="236"/>
      <c r="N2235" s="237"/>
      <c r="O2235" s="92"/>
      <c r="P2235" s="92"/>
      <c r="Q2235" s="92"/>
      <c r="R2235" s="92"/>
      <c r="S2235" s="92"/>
      <c r="T2235" s="93"/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39"/>
      <c r="AE2235" s="39"/>
      <c r="AT2235" s="18" t="s">
        <v>355</v>
      </c>
      <c r="AU2235" s="18" t="s">
        <v>90</v>
      </c>
    </row>
    <row r="2236" s="14" customFormat="1">
      <c r="A2236" s="14"/>
      <c r="B2236" s="263"/>
      <c r="C2236" s="264"/>
      <c r="D2236" s="233" t="s">
        <v>357</v>
      </c>
      <c r="E2236" s="265" t="s">
        <v>1</v>
      </c>
      <c r="F2236" s="266" t="s">
        <v>298</v>
      </c>
      <c r="G2236" s="264"/>
      <c r="H2236" s="267">
        <v>31.16</v>
      </c>
      <c r="I2236" s="268"/>
      <c r="J2236" s="264"/>
      <c r="K2236" s="264"/>
      <c r="L2236" s="269"/>
      <c r="M2236" s="270"/>
      <c r="N2236" s="271"/>
      <c r="O2236" s="271"/>
      <c r="P2236" s="271"/>
      <c r="Q2236" s="271"/>
      <c r="R2236" s="271"/>
      <c r="S2236" s="271"/>
      <c r="T2236" s="27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73" t="s">
        <v>357</v>
      </c>
      <c r="AU2236" s="273" t="s">
        <v>90</v>
      </c>
      <c r="AV2236" s="14" t="s">
        <v>90</v>
      </c>
      <c r="AW2236" s="14" t="s">
        <v>36</v>
      </c>
      <c r="AX2236" s="14" t="s">
        <v>81</v>
      </c>
      <c r="AY2236" s="273" t="s">
        <v>203</v>
      </c>
    </row>
    <row r="2237" s="14" customFormat="1">
      <c r="A2237" s="14"/>
      <c r="B2237" s="263"/>
      <c r="C2237" s="264"/>
      <c r="D2237" s="233" t="s">
        <v>357</v>
      </c>
      <c r="E2237" s="265" t="s">
        <v>1</v>
      </c>
      <c r="F2237" s="266" t="s">
        <v>301</v>
      </c>
      <c r="G2237" s="264"/>
      <c r="H2237" s="267">
        <v>95.379999999999995</v>
      </c>
      <c r="I2237" s="268"/>
      <c r="J2237" s="264"/>
      <c r="K2237" s="264"/>
      <c r="L2237" s="269"/>
      <c r="M2237" s="270"/>
      <c r="N2237" s="271"/>
      <c r="O2237" s="271"/>
      <c r="P2237" s="271"/>
      <c r="Q2237" s="271"/>
      <c r="R2237" s="271"/>
      <c r="S2237" s="271"/>
      <c r="T2237" s="272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73" t="s">
        <v>357</v>
      </c>
      <c r="AU2237" s="273" t="s">
        <v>90</v>
      </c>
      <c r="AV2237" s="14" t="s">
        <v>90</v>
      </c>
      <c r="AW2237" s="14" t="s">
        <v>36</v>
      </c>
      <c r="AX2237" s="14" t="s">
        <v>81</v>
      </c>
      <c r="AY2237" s="273" t="s">
        <v>203</v>
      </c>
    </row>
    <row r="2238" s="16" customFormat="1">
      <c r="A2238" s="16"/>
      <c r="B2238" s="285"/>
      <c r="C2238" s="286"/>
      <c r="D2238" s="233" t="s">
        <v>357</v>
      </c>
      <c r="E2238" s="287" t="s">
        <v>1</v>
      </c>
      <c r="F2238" s="288" t="s">
        <v>366</v>
      </c>
      <c r="G2238" s="286"/>
      <c r="H2238" s="289">
        <v>126.54000000000001</v>
      </c>
      <c r="I2238" s="290"/>
      <c r="J2238" s="286"/>
      <c r="K2238" s="286"/>
      <c r="L2238" s="291"/>
      <c r="M2238" s="292"/>
      <c r="N2238" s="293"/>
      <c r="O2238" s="293"/>
      <c r="P2238" s="293"/>
      <c r="Q2238" s="293"/>
      <c r="R2238" s="293"/>
      <c r="S2238" s="293"/>
      <c r="T2238" s="294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295" t="s">
        <v>357</v>
      </c>
      <c r="AU2238" s="295" t="s">
        <v>90</v>
      </c>
      <c r="AV2238" s="16" t="s">
        <v>202</v>
      </c>
      <c r="AW2238" s="16" t="s">
        <v>36</v>
      </c>
      <c r="AX2238" s="16" t="s">
        <v>88</v>
      </c>
      <c r="AY2238" s="295" t="s">
        <v>203</v>
      </c>
    </row>
    <row r="2239" s="2" customFormat="1" ht="16.5" customHeight="1">
      <c r="A2239" s="39"/>
      <c r="B2239" s="40"/>
      <c r="C2239" s="220" t="s">
        <v>2922</v>
      </c>
      <c r="D2239" s="220" t="s">
        <v>204</v>
      </c>
      <c r="E2239" s="221" t="s">
        <v>2923</v>
      </c>
      <c r="F2239" s="222" t="s">
        <v>2924</v>
      </c>
      <c r="G2239" s="223" t="s">
        <v>290</v>
      </c>
      <c r="H2239" s="224">
        <v>126.54000000000001</v>
      </c>
      <c r="I2239" s="225"/>
      <c r="J2239" s="226">
        <f>ROUND(I2239*H2239,2)</f>
        <v>0</v>
      </c>
      <c r="K2239" s="222" t="s">
        <v>352</v>
      </c>
      <c r="L2239" s="45"/>
      <c r="M2239" s="227" t="s">
        <v>1</v>
      </c>
      <c r="N2239" s="228" t="s">
        <v>46</v>
      </c>
      <c r="O2239" s="92"/>
      <c r="P2239" s="229">
        <f>O2239*H2239</f>
        <v>0</v>
      </c>
      <c r="Q2239" s="229">
        <v>0</v>
      </c>
      <c r="R2239" s="229">
        <f>Q2239*H2239</f>
        <v>0</v>
      </c>
      <c r="S2239" s="229">
        <v>0</v>
      </c>
      <c r="T2239" s="230">
        <f>S2239*H2239</f>
        <v>0</v>
      </c>
      <c r="U2239" s="39"/>
      <c r="V2239" s="39"/>
      <c r="W2239" s="39"/>
      <c r="X2239" s="39"/>
      <c r="Y2239" s="39"/>
      <c r="Z2239" s="39"/>
      <c r="AA2239" s="39"/>
      <c r="AB2239" s="39"/>
      <c r="AC2239" s="39"/>
      <c r="AD2239" s="39"/>
      <c r="AE2239" s="39"/>
      <c r="AR2239" s="231" t="s">
        <v>279</v>
      </c>
      <c r="AT2239" s="231" t="s">
        <v>204</v>
      </c>
      <c r="AU2239" s="231" t="s">
        <v>90</v>
      </c>
      <c r="AY2239" s="18" t="s">
        <v>203</v>
      </c>
      <c r="BE2239" s="232">
        <f>IF(N2239="základní",J2239,0)</f>
        <v>0</v>
      </c>
      <c r="BF2239" s="232">
        <f>IF(N2239="snížená",J2239,0)</f>
        <v>0</v>
      </c>
      <c r="BG2239" s="232">
        <f>IF(N2239="zákl. přenesená",J2239,0)</f>
        <v>0</v>
      </c>
      <c r="BH2239" s="232">
        <f>IF(N2239="sníž. přenesená",J2239,0)</f>
        <v>0</v>
      </c>
      <c r="BI2239" s="232">
        <f>IF(N2239="nulová",J2239,0)</f>
        <v>0</v>
      </c>
      <c r="BJ2239" s="18" t="s">
        <v>88</v>
      </c>
      <c r="BK2239" s="232">
        <f>ROUND(I2239*H2239,2)</f>
        <v>0</v>
      </c>
      <c r="BL2239" s="18" t="s">
        <v>279</v>
      </c>
      <c r="BM2239" s="231" t="s">
        <v>2925</v>
      </c>
    </row>
    <row r="2240" s="2" customFormat="1">
      <c r="A2240" s="39"/>
      <c r="B2240" s="40"/>
      <c r="C2240" s="41"/>
      <c r="D2240" s="233" t="s">
        <v>209</v>
      </c>
      <c r="E2240" s="41"/>
      <c r="F2240" s="234" t="s">
        <v>2926</v>
      </c>
      <c r="G2240" s="41"/>
      <c r="H2240" s="41"/>
      <c r="I2240" s="235"/>
      <c r="J2240" s="41"/>
      <c r="K2240" s="41"/>
      <c r="L2240" s="45"/>
      <c r="M2240" s="236"/>
      <c r="N2240" s="237"/>
      <c r="O2240" s="92"/>
      <c r="P2240" s="92"/>
      <c r="Q2240" s="92"/>
      <c r="R2240" s="92"/>
      <c r="S2240" s="92"/>
      <c r="T2240" s="93"/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T2240" s="18" t="s">
        <v>209</v>
      </c>
      <c r="AU2240" s="18" t="s">
        <v>90</v>
      </c>
    </row>
    <row r="2241" s="2" customFormat="1">
      <c r="A2241" s="39"/>
      <c r="B2241" s="40"/>
      <c r="C2241" s="41"/>
      <c r="D2241" s="251" t="s">
        <v>355</v>
      </c>
      <c r="E2241" s="41"/>
      <c r="F2241" s="252" t="s">
        <v>2927</v>
      </c>
      <c r="G2241" s="41"/>
      <c r="H2241" s="41"/>
      <c r="I2241" s="235"/>
      <c r="J2241" s="41"/>
      <c r="K2241" s="41"/>
      <c r="L2241" s="45"/>
      <c r="M2241" s="236"/>
      <c r="N2241" s="237"/>
      <c r="O2241" s="92"/>
      <c r="P2241" s="92"/>
      <c r="Q2241" s="92"/>
      <c r="R2241" s="92"/>
      <c r="S2241" s="92"/>
      <c r="T2241" s="93"/>
      <c r="U2241" s="39"/>
      <c r="V2241" s="39"/>
      <c r="W2241" s="39"/>
      <c r="X2241" s="39"/>
      <c r="Y2241" s="39"/>
      <c r="Z2241" s="39"/>
      <c r="AA2241" s="39"/>
      <c r="AB2241" s="39"/>
      <c r="AC2241" s="39"/>
      <c r="AD2241" s="39"/>
      <c r="AE2241" s="39"/>
      <c r="AT2241" s="18" t="s">
        <v>355</v>
      </c>
      <c r="AU2241" s="18" t="s">
        <v>90</v>
      </c>
    </row>
    <row r="2242" s="2" customFormat="1" ht="33" customHeight="1">
      <c r="A2242" s="39"/>
      <c r="B2242" s="40"/>
      <c r="C2242" s="220" t="s">
        <v>2928</v>
      </c>
      <c r="D2242" s="220" t="s">
        <v>204</v>
      </c>
      <c r="E2242" s="221" t="s">
        <v>2929</v>
      </c>
      <c r="F2242" s="222" t="s">
        <v>2930</v>
      </c>
      <c r="G2242" s="223" t="s">
        <v>415</v>
      </c>
      <c r="H2242" s="224">
        <v>142.86000000000001</v>
      </c>
      <c r="I2242" s="225"/>
      <c r="J2242" s="226">
        <f>ROUND(I2242*H2242,2)</f>
        <v>0</v>
      </c>
      <c r="K2242" s="222" t="s">
        <v>352</v>
      </c>
      <c r="L2242" s="45"/>
      <c r="M2242" s="227" t="s">
        <v>1</v>
      </c>
      <c r="N2242" s="228" t="s">
        <v>46</v>
      </c>
      <c r="O2242" s="92"/>
      <c r="P2242" s="229">
        <f>O2242*H2242</f>
        <v>0</v>
      </c>
      <c r="Q2242" s="229">
        <v>2.0000000000000002E-05</v>
      </c>
      <c r="R2242" s="229">
        <f>Q2242*H2242</f>
        <v>0.0028572000000000007</v>
      </c>
      <c r="S2242" s="229">
        <v>0</v>
      </c>
      <c r="T2242" s="230">
        <f>S2242*H2242</f>
        <v>0</v>
      </c>
      <c r="U2242" s="39"/>
      <c r="V2242" s="39"/>
      <c r="W2242" s="39"/>
      <c r="X2242" s="39"/>
      <c r="Y2242" s="39"/>
      <c r="Z2242" s="39"/>
      <c r="AA2242" s="39"/>
      <c r="AB2242" s="39"/>
      <c r="AC2242" s="39"/>
      <c r="AD2242" s="39"/>
      <c r="AE2242" s="39"/>
      <c r="AR2242" s="231" t="s">
        <v>279</v>
      </c>
      <c r="AT2242" s="231" t="s">
        <v>204</v>
      </c>
      <c r="AU2242" s="231" t="s">
        <v>90</v>
      </c>
      <c r="AY2242" s="18" t="s">
        <v>203</v>
      </c>
      <c r="BE2242" s="232">
        <f>IF(N2242="základní",J2242,0)</f>
        <v>0</v>
      </c>
      <c r="BF2242" s="232">
        <f>IF(N2242="snížená",J2242,0)</f>
        <v>0</v>
      </c>
      <c r="BG2242" s="232">
        <f>IF(N2242="zákl. přenesená",J2242,0)</f>
        <v>0</v>
      </c>
      <c r="BH2242" s="232">
        <f>IF(N2242="sníž. přenesená",J2242,0)</f>
        <v>0</v>
      </c>
      <c r="BI2242" s="232">
        <f>IF(N2242="nulová",J2242,0)</f>
        <v>0</v>
      </c>
      <c r="BJ2242" s="18" t="s">
        <v>88</v>
      </c>
      <c r="BK2242" s="232">
        <f>ROUND(I2242*H2242,2)</f>
        <v>0</v>
      </c>
      <c r="BL2242" s="18" t="s">
        <v>279</v>
      </c>
      <c r="BM2242" s="231" t="s">
        <v>2931</v>
      </c>
    </row>
    <row r="2243" s="2" customFormat="1">
      <c r="A2243" s="39"/>
      <c r="B2243" s="40"/>
      <c r="C2243" s="41"/>
      <c r="D2243" s="233" t="s">
        <v>209</v>
      </c>
      <c r="E2243" s="41"/>
      <c r="F2243" s="234" t="s">
        <v>2932</v>
      </c>
      <c r="G2243" s="41"/>
      <c r="H2243" s="41"/>
      <c r="I2243" s="235"/>
      <c r="J2243" s="41"/>
      <c r="K2243" s="41"/>
      <c r="L2243" s="45"/>
      <c r="M2243" s="236"/>
      <c r="N2243" s="237"/>
      <c r="O2243" s="92"/>
      <c r="P2243" s="92"/>
      <c r="Q2243" s="92"/>
      <c r="R2243" s="92"/>
      <c r="S2243" s="92"/>
      <c r="T2243" s="93"/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39"/>
      <c r="AE2243" s="39"/>
      <c r="AT2243" s="18" t="s">
        <v>209</v>
      </c>
      <c r="AU2243" s="18" t="s">
        <v>90</v>
      </c>
    </row>
    <row r="2244" s="2" customFormat="1">
      <c r="A2244" s="39"/>
      <c r="B2244" s="40"/>
      <c r="C2244" s="41"/>
      <c r="D2244" s="251" t="s">
        <v>355</v>
      </c>
      <c r="E2244" s="41"/>
      <c r="F2244" s="252" t="s">
        <v>2933</v>
      </c>
      <c r="G2244" s="41"/>
      <c r="H2244" s="41"/>
      <c r="I2244" s="235"/>
      <c r="J2244" s="41"/>
      <c r="K2244" s="41"/>
      <c r="L2244" s="45"/>
      <c r="M2244" s="236"/>
      <c r="N2244" s="237"/>
      <c r="O2244" s="92"/>
      <c r="P2244" s="92"/>
      <c r="Q2244" s="92"/>
      <c r="R2244" s="92"/>
      <c r="S2244" s="92"/>
      <c r="T2244" s="93"/>
      <c r="U2244" s="39"/>
      <c r="V2244" s="39"/>
      <c r="W2244" s="39"/>
      <c r="X2244" s="39"/>
      <c r="Y2244" s="39"/>
      <c r="Z2244" s="39"/>
      <c r="AA2244" s="39"/>
      <c r="AB2244" s="39"/>
      <c r="AC2244" s="39"/>
      <c r="AD2244" s="39"/>
      <c r="AE2244" s="39"/>
      <c r="AT2244" s="18" t="s">
        <v>355</v>
      </c>
      <c r="AU2244" s="18" t="s">
        <v>90</v>
      </c>
    </row>
    <row r="2245" s="13" customFormat="1">
      <c r="A2245" s="13"/>
      <c r="B2245" s="253"/>
      <c r="C2245" s="254"/>
      <c r="D2245" s="233" t="s">
        <v>357</v>
      </c>
      <c r="E2245" s="255" t="s">
        <v>1</v>
      </c>
      <c r="F2245" s="256" t="s">
        <v>1258</v>
      </c>
      <c r="G2245" s="254"/>
      <c r="H2245" s="255" t="s">
        <v>1</v>
      </c>
      <c r="I2245" s="257"/>
      <c r="J2245" s="254"/>
      <c r="K2245" s="254"/>
      <c r="L2245" s="258"/>
      <c r="M2245" s="259"/>
      <c r="N2245" s="260"/>
      <c r="O2245" s="260"/>
      <c r="P2245" s="260"/>
      <c r="Q2245" s="260"/>
      <c r="R2245" s="260"/>
      <c r="S2245" s="260"/>
      <c r="T2245" s="261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62" t="s">
        <v>357</v>
      </c>
      <c r="AU2245" s="262" t="s">
        <v>90</v>
      </c>
      <c r="AV2245" s="13" t="s">
        <v>88</v>
      </c>
      <c r="AW2245" s="13" t="s">
        <v>36</v>
      </c>
      <c r="AX2245" s="13" t="s">
        <v>81</v>
      </c>
      <c r="AY2245" s="262" t="s">
        <v>203</v>
      </c>
    </row>
    <row r="2246" s="14" customFormat="1">
      <c r="A2246" s="14"/>
      <c r="B2246" s="263"/>
      <c r="C2246" s="264"/>
      <c r="D2246" s="233" t="s">
        <v>357</v>
      </c>
      <c r="E2246" s="265" t="s">
        <v>1</v>
      </c>
      <c r="F2246" s="266" t="s">
        <v>1606</v>
      </c>
      <c r="G2246" s="264"/>
      <c r="H2246" s="267">
        <v>34.100000000000001</v>
      </c>
      <c r="I2246" s="268"/>
      <c r="J2246" s="264"/>
      <c r="K2246" s="264"/>
      <c r="L2246" s="269"/>
      <c r="M2246" s="270"/>
      <c r="N2246" s="271"/>
      <c r="O2246" s="271"/>
      <c r="P2246" s="271"/>
      <c r="Q2246" s="271"/>
      <c r="R2246" s="271"/>
      <c r="S2246" s="271"/>
      <c r="T2246" s="272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73" t="s">
        <v>357</v>
      </c>
      <c r="AU2246" s="273" t="s">
        <v>90</v>
      </c>
      <c r="AV2246" s="14" t="s">
        <v>90</v>
      </c>
      <c r="AW2246" s="14" t="s">
        <v>36</v>
      </c>
      <c r="AX2246" s="14" t="s">
        <v>81</v>
      </c>
      <c r="AY2246" s="273" t="s">
        <v>203</v>
      </c>
    </row>
    <row r="2247" s="14" customFormat="1">
      <c r="A2247" s="14"/>
      <c r="B2247" s="263"/>
      <c r="C2247" s="264"/>
      <c r="D2247" s="233" t="s">
        <v>357</v>
      </c>
      <c r="E2247" s="265" t="s">
        <v>1</v>
      </c>
      <c r="F2247" s="266" t="s">
        <v>2934</v>
      </c>
      <c r="G2247" s="264"/>
      <c r="H2247" s="267">
        <v>-0.5</v>
      </c>
      <c r="I2247" s="268"/>
      <c r="J2247" s="264"/>
      <c r="K2247" s="264"/>
      <c r="L2247" s="269"/>
      <c r="M2247" s="270"/>
      <c r="N2247" s="271"/>
      <c r="O2247" s="271"/>
      <c r="P2247" s="271"/>
      <c r="Q2247" s="271"/>
      <c r="R2247" s="271"/>
      <c r="S2247" s="271"/>
      <c r="T2247" s="27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73" t="s">
        <v>357</v>
      </c>
      <c r="AU2247" s="273" t="s">
        <v>90</v>
      </c>
      <c r="AV2247" s="14" t="s">
        <v>90</v>
      </c>
      <c r="AW2247" s="14" t="s">
        <v>36</v>
      </c>
      <c r="AX2247" s="14" t="s">
        <v>81</v>
      </c>
      <c r="AY2247" s="273" t="s">
        <v>203</v>
      </c>
    </row>
    <row r="2248" s="14" customFormat="1">
      <c r="A2248" s="14"/>
      <c r="B2248" s="263"/>
      <c r="C2248" s="264"/>
      <c r="D2248" s="233" t="s">
        <v>357</v>
      </c>
      <c r="E2248" s="265" t="s">
        <v>1</v>
      </c>
      <c r="F2248" s="266" t="s">
        <v>2935</v>
      </c>
      <c r="G2248" s="264"/>
      <c r="H2248" s="267">
        <v>-2.8999999999999999</v>
      </c>
      <c r="I2248" s="268"/>
      <c r="J2248" s="264"/>
      <c r="K2248" s="264"/>
      <c r="L2248" s="269"/>
      <c r="M2248" s="270"/>
      <c r="N2248" s="271"/>
      <c r="O2248" s="271"/>
      <c r="P2248" s="271"/>
      <c r="Q2248" s="271"/>
      <c r="R2248" s="271"/>
      <c r="S2248" s="271"/>
      <c r="T2248" s="272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73" t="s">
        <v>357</v>
      </c>
      <c r="AU2248" s="273" t="s">
        <v>90</v>
      </c>
      <c r="AV2248" s="14" t="s">
        <v>90</v>
      </c>
      <c r="AW2248" s="14" t="s">
        <v>36</v>
      </c>
      <c r="AX2248" s="14" t="s">
        <v>81</v>
      </c>
      <c r="AY2248" s="273" t="s">
        <v>203</v>
      </c>
    </row>
    <row r="2249" s="13" customFormat="1">
      <c r="A2249" s="13"/>
      <c r="B2249" s="253"/>
      <c r="C2249" s="254"/>
      <c r="D2249" s="233" t="s">
        <v>357</v>
      </c>
      <c r="E2249" s="255" t="s">
        <v>1</v>
      </c>
      <c r="F2249" s="256" t="s">
        <v>1020</v>
      </c>
      <c r="G2249" s="254"/>
      <c r="H2249" s="255" t="s">
        <v>1</v>
      </c>
      <c r="I2249" s="257"/>
      <c r="J2249" s="254"/>
      <c r="K2249" s="254"/>
      <c r="L2249" s="258"/>
      <c r="M2249" s="259"/>
      <c r="N2249" s="260"/>
      <c r="O2249" s="260"/>
      <c r="P2249" s="260"/>
      <c r="Q2249" s="260"/>
      <c r="R2249" s="260"/>
      <c r="S2249" s="260"/>
      <c r="T2249" s="261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62" t="s">
        <v>357</v>
      </c>
      <c r="AU2249" s="262" t="s">
        <v>90</v>
      </c>
      <c r="AV2249" s="13" t="s">
        <v>88</v>
      </c>
      <c r="AW2249" s="13" t="s">
        <v>36</v>
      </c>
      <c r="AX2249" s="13" t="s">
        <v>81</v>
      </c>
      <c r="AY2249" s="262" t="s">
        <v>203</v>
      </c>
    </row>
    <row r="2250" s="14" customFormat="1">
      <c r="A2250" s="14"/>
      <c r="B2250" s="263"/>
      <c r="C2250" s="264"/>
      <c r="D2250" s="233" t="s">
        <v>357</v>
      </c>
      <c r="E2250" s="265" t="s">
        <v>1</v>
      </c>
      <c r="F2250" s="266" t="s">
        <v>1607</v>
      </c>
      <c r="G2250" s="264"/>
      <c r="H2250" s="267">
        <v>34.380000000000003</v>
      </c>
      <c r="I2250" s="268"/>
      <c r="J2250" s="264"/>
      <c r="K2250" s="264"/>
      <c r="L2250" s="269"/>
      <c r="M2250" s="270"/>
      <c r="N2250" s="271"/>
      <c r="O2250" s="271"/>
      <c r="P2250" s="271"/>
      <c r="Q2250" s="271"/>
      <c r="R2250" s="271"/>
      <c r="S2250" s="271"/>
      <c r="T2250" s="272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73" t="s">
        <v>357</v>
      </c>
      <c r="AU2250" s="273" t="s">
        <v>90</v>
      </c>
      <c r="AV2250" s="14" t="s">
        <v>90</v>
      </c>
      <c r="AW2250" s="14" t="s">
        <v>36</v>
      </c>
      <c r="AX2250" s="14" t="s">
        <v>81</v>
      </c>
      <c r="AY2250" s="273" t="s">
        <v>203</v>
      </c>
    </row>
    <row r="2251" s="14" customFormat="1">
      <c r="A2251" s="14"/>
      <c r="B2251" s="263"/>
      <c r="C2251" s="264"/>
      <c r="D2251" s="233" t="s">
        <v>357</v>
      </c>
      <c r="E2251" s="265" t="s">
        <v>1</v>
      </c>
      <c r="F2251" s="266" t="s">
        <v>2936</v>
      </c>
      <c r="G2251" s="264"/>
      <c r="H2251" s="267">
        <v>-2.8999999999999999</v>
      </c>
      <c r="I2251" s="268"/>
      <c r="J2251" s="264"/>
      <c r="K2251" s="264"/>
      <c r="L2251" s="269"/>
      <c r="M2251" s="270"/>
      <c r="N2251" s="271"/>
      <c r="O2251" s="271"/>
      <c r="P2251" s="271"/>
      <c r="Q2251" s="271"/>
      <c r="R2251" s="271"/>
      <c r="S2251" s="271"/>
      <c r="T2251" s="272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73" t="s">
        <v>357</v>
      </c>
      <c r="AU2251" s="273" t="s">
        <v>90</v>
      </c>
      <c r="AV2251" s="14" t="s">
        <v>90</v>
      </c>
      <c r="AW2251" s="14" t="s">
        <v>36</v>
      </c>
      <c r="AX2251" s="14" t="s">
        <v>81</v>
      </c>
      <c r="AY2251" s="273" t="s">
        <v>203</v>
      </c>
    </row>
    <row r="2252" s="13" customFormat="1">
      <c r="A2252" s="13"/>
      <c r="B2252" s="253"/>
      <c r="C2252" s="254"/>
      <c r="D2252" s="233" t="s">
        <v>357</v>
      </c>
      <c r="E2252" s="255" t="s">
        <v>1</v>
      </c>
      <c r="F2252" s="256" t="s">
        <v>1266</v>
      </c>
      <c r="G2252" s="254"/>
      <c r="H2252" s="255" t="s">
        <v>1</v>
      </c>
      <c r="I2252" s="257"/>
      <c r="J2252" s="254"/>
      <c r="K2252" s="254"/>
      <c r="L2252" s="258"/>
      <c r="M2252" s="259"/>
      <c r="N2252" s="260"/>
      <c r="O2252" s="260"/>
      <c r="P2252" s="260"/>
      <c r="Q2252" s="260"/>
      <c r="R2252" s="260"/>
      <c r="S2252" s="260"/>
      <c r="T2252" s="261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62" t="s">
        <v>357</v>
      </c>
      <c r="AU2252" s="262" t="s">
        <v>90</v>
      </c>
      <c r="AV2252" s="13" t="s">
        <v>88</v>
      </c>
      <c r="AW2252" s="13" t="s">
        <v>36</v>
      </c>
      <c r="AX2252" s="13" t="s">
        <v>81</v>
      </c>
      <c r="AY2252" s="262" t="s">
        <v>203</v>
      </c>
    </row>
    <row r="2253" s="14" customFormat="1">
      <c r="A2253" s="14"/>
      <c r="B2253" s="263"/>
      <c r="C2253" s="264"/>
      <c r="D2253" s="233" t="s">
        <v>357</v>
      </c>
      <c r="E2253" s="265" t="s">
        <v>1</v>
      </c>
      <c r="F2253" s="266" t="s">
        <v>1608</v>
      </c>
      <c r="G2253" s="264"/>
      <c r="H2253" s="267">
        <v>90.579999999999998</v>
      </c>
      <c r="I2253" s="268"/>
      <c r="J2253" s="264"/>
      <c r="K2253" s="264"/>
      <c r="L2253" s="269"/>
      <c r="M2253" s="270"/>
      <c r="N2253" s="271"/>
      <c r="O2253" s="271"/>
      <c r="P2253" s="271"/>
      <c r="Q2253" s="271"/>
      <c r="R2253" s="271"/>
      <c r="S2253" s="271"/>
      <c r="T2253" s="27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73" t="s">
        <v>357</v>
      </c>
      <c r="AU2253" s="273" t="s">
        <v>90</v>
      </c>
      <c r="AV2253" s="14" t="s">
        <v>90</v>
      </c>
      <c r="AW2253" s="14" t="s">
        <v>36</v>
      </c>
      <c r="AX2253" s="14" t="s">
        <v>81</v>
      </c>
      <c r="AY2253" s="273" t="s">
        <v>203</v>
      </c>
    </row>
    <row r="2254" s="14" customFormat="1">
      <c r="A2254" s="14"/>
      <c r="B2254" s="263"/>
      <c r="C2254" s="264"/>
      <c r="D2254" s="233" t="s">
        <v>357</v>
      </c>
      <c r="E2254" s="265" t="s">
        <v>1</v>
      </c>
      <c r="F2254" s="266" t="s">
        <v>2934</v>
      </c>
      <c r="G2254" s="264"/>
      <c r="H2254" s="267">
        <v>-0.5</v>
      </c>
      <c r="I2254" s="268"/>
      <c r="J2254" s="264"/>
      <c r="K2254" s="264"/>
      <c r="L2254" s="269"/>
      <c r="M2254" s="270"/>
      <c r="N2254" s="271"/>
      <c r="O2254" s="271"/>
      <c r="P2254" s="271"/>
      <c r="Q2254" s="271"/>
      <c r="R2254" s="271"/>
      <c r="S2254" s="271"/>
      <c r="T2254" s="272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73" t="s">
        <v>357</v>
      </c>
      <c r="AU2254" s="273" t="s">
        <v>90</v>
      </c>
      <c r="AV2254" s="14" t="s">
        <v>90</v>
      </c>
      <c r="AW2254" s="14" t="s">
        <v>36</v>
      </c>
      <c r="AX2254" s="14" t="s">
        <v>81</v>
      </c>
      <c r="AY2254" s="273" t="s">
        <v>203</v>
      </c>
    </row>
    <row r="2255" s="14" customFormat="1">
      <c r="A2255" s="14"/>
      <c r="B2255" s="263"/>
      <c r="C2255" s="264"/>
      <c r="D2255" s="233" t="s">
        <v>357</v>
      </c>
      <c r="E2255" s="265" t="s">
        <v>1</v>
      </c>
      <c r="F2255" s="266" t="s">
        <v>2937</v>
      </c>
      <c r="G2255" s="264"/>
      <c r="H2255" s="267">
        <v>-0.69999999999999996</v>
      </c>
      <c r="I2255" s="268"/>
      <c r="J2255" s="264"/>
      <c r="K2255" s="264"/>
      <c r="L2255" s="269"/>
      <c r="M2255" s="270"/>
      <c r="N2255" s="271"/>
      <c r="O2255" s="271"/>
      <c r="P2255" s="271"/>
      <c r="Q2255" s="271"/>
      <c r="R2255" s="271"/>
      <c r="S2255" s="271"/>
      <c r="T2255" s="272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73" t="s">
        <v>357</v>
      </c>
      <c r="AU2255" s="273" t="s">
        <v>90</v>
      </c>
      <c r="AV2255" s="14" t="s">
        <v>90</v>
      </c>
      <c r="AW2255" s="14" t="s">
        <v>36</v>
      </c>
      <c r="AX2255" s="14" t="s">
        <v>81</v>
      </c>
      <c r="AY2255" s="273" t="s">
        <v>203</v>
      </c>
    </row>
    <row r="2256" s="14" customFormat="1">
      <c r="A2256" s="14"/>
      <c r="B2256" s="263"/>
      <c r="C2256" s="264"/>
      <c r="D2256" s="233" t="s">
        <v>357</v>
      </c>
      <c r="E2256" s="265" t="s">
        <v>1</v>
      </c>
      <c r="F2256" s="266" t="s">
        <v>2896</v>
      </c>
      <c r="G2256" s="264"/>
      <c r="H2256" s="267">
        <v>-2.7000000000000002</v>
      </c>
      <c r="I2256" s="268"/>
      <c r="J2256" s="264"/>
      <c r="K2256" s="264"/>
      <c r="L2256" s="269"/>
      <c r="M2256" s="270"/>
      <c r="N2256" s="271"/>
      <c r="O2256" s="271"/>
      <c r="P2256" s="271"/>
      <c r="Q2256" s="271"/>
      <c r="R2256" s="271"/>
      <c r="S2256" s="271"/>
      <c r="T2256" s="272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73" t="s">
        <v>357</v>
      </c>
      <c r="AU2256" s="273" t="s">
        <v>90</v>
      </c>
      <c r="AV2256" s="14" t="s">
        <v>90</v>
      </c>
      <c r="AW2256" s="14" t="s">
        <v>36</v>
      </c>
      <c r="AX2256" s="14" t="s">
        <v>81</v>
      </c>
      <c r="AY2256" s="273" t="s">
        <v>203</v>
      </c>
    </row>
    <row r="2257" s="14" customFormat="1">
      <c r="A2257" s="14"/>
      <c r="B2257" s="263"/>
      <c r="C2257" s="264"/>
      <c r="D2257" s="233" t="s">
        <v>357</v>
      </c>
      <c r="E2257" s="265" t="s">
        <v>1</v>
      </c>
      <c r="F2257" s="266" t="s">
        <v>1348</v>
      </c>
      <c r="G2257" s="264"/>
      <c r="H2257" s="267">
        <v>-6</v>
      </c>
      <c r="I2257" s="268"/>
      <c r="J2257" s="264"/>
      <c r="K2257" s="264"/>
      <c r="L2257" s="269"/>
      <c r="M2257" s="270"/>
      <c r="N2257" s="271"/>
      <c r="O2257" s="271"/>
      <c r="P2257" s="271"/>
      <c r="Q2257" s="271"/>
      <c r="R2257" s="271"/>
      <c r="S2257" s="271"/>
      <c r="T2257" s="272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73" t="s">
        <v>357</v>
      </c>
      <c r="AU2257" s="273" t="s">
        <v>90</v>
      </c>
      <c r="AV2257" s="14" t="s">
        <v>90</v>
      </c>
      <c r="AW2257" s="14" t="s">
        <v>36</v>
      </c>
      <c r="AX2257" s="14" t="s">
        <v>81</v>
      </c>
      <c r="AY2257" s="273" t="s">
        <v>203</v>
      </c>
    </row>
    <row r="2258" s="16" customFormat="1">
      <c r="A2258" s="16"/>
      <c r="B2258" s="285"/>
      <c r="C2258" s="286"/>
      <c r="D2258" s="233" t="s">
        <v>357</v>
      </c>
      <c r="E2258" s="287" t="s">
        <v>1</v>
      </c>
      <c r="F2258" s="288" t="s">
        <v>366</v>
      </c>
      <c r="G2258" s="286"/>
      <c r="H2258" s="289">
        <v>142.86000000000001</v>
      </c>
      <c r="I2258" s="290"/>
      <c r="J2258" s="286"/>
      <c r="K2258" s="286"/>
      <c r="L2258" s="291"/>
      <c r="M2258" s="292"/>
      <c r="N2258" s="293"/>
      <c r="O2258" s="293"/>
      <c r="P2258" s="293"/>
      <c r="Q2258" s="293"/>
      <c r="R2258" s="293"/>
      <c r="S2258" s="293"/>
      <c r="T2258" s="294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T2258" s="295" t="s">
        <v>357</v>
      </c>
      <c r="AU2258" s="295" t="s">
        <v>90</v>
      </c>
      <c r="AV2258" s="16" t="s">
        <v>202</v>
      </c>
      <c r="AW2258" s="16" t="s">
        <v>36</v>
      </c>
      <c r="AX2258" s="16" t="s">
        <v>88</v>
      </c>
      <c r="AY2258" s="295" t="s">
        <v>203</v>
      </c>
    </row>
    <row r="2259" s="2" customFormat="1" ht="24.15" customHeight="1">
      <c r="A2259" s="39"/>
      <c r="B2259" s="40"/>
      <c r="C2259" s="220" t="s">
        <v>2938</v>
      </c>
      <c r="D2259" s="220" t="s">
        <v>204</v>
      </c>
      <c r="E2259" s="221" t="s">
        <v>2939</v>
      </c>
      <c r="F2259" s="222" t="s">
        <v>2940</v>
      </c>
      <c r="G2259" s="223" t="s">
        <v>290</v>
      </c>
      <c r="H2259" s="224">
        <v>126.54000000000001</v>
      </c>
      <c r="I2259" s="225"/>
      <c r="J2259" s="226">
        <f>ROUND(I2259*H2259,2)</f>
        <v>0</v>
      </c>
      <c r="K2259" s="222" t="s">
        <v>352</v>
      </c>
      <c r="L2259" s="45"/>
      <c r="M2259" s="227" t="s">
        <v>1</v>
      </c>
      <c r="N2259" s="228" t="s">
        <v>46</v>
      </c>
      <c r="O2259" s="92"/>
      <c r="P2259" s="229">
        <f>O2259*H2259</f>
        <v>0</v>
      </c>
      <c r="Q2259" s="229">
        <v>0.00054000000000000001</v>
      </c>
      <c r="R2259" s="229">
        <f>Q2259*H2259</f>
        <v>0.068331600000000006</v>
      </c>
      <c r="S2259" s="229">
        <v>0</v>
      </c>
      <c r="T2259" s="230">
        <f>S2259*H2259</f>
        <v>0</v>
      </c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39"/>
      <c r="AE2259" s="39"/>
      <c r="AR2259" s="231" t="s">
        <v>279</v>
      </c>
      <c r="AT2259" s="231" t="s">
        <v>204</v>
      </c>
      <c r="AU2259" s="231" t="s">
        <v>90</v>
      </c>
      <c r="AY2259" s="18" t="s">
        <v>203</v>
      </c>
      <c r="BE2259" s="232">
        <f>IF(N2259="základní",J2259,0)</f>
        <v>0</v>
      </c>
      <c r="BF2259" s="232">
        <f>IF(N2259="snížená",J2259,0)</f>
        <v>0</v>
      </c>
      <c r="BG2259" s="232">
        <f>IF(N2259="zákl. přenesená",J2259,0)</f>
        <v>0</v>
      </c>
      <c r="BH2259" s="232">
        <f>IF(N2259="sníž. přenesená",J2259,0)</f>
        <v>0</v>
      </c>
      <c r="BI2259" s="232">
        <f>IF(N2259="nulová",J2259,0)</f>
        <v>0</v>
      </c>
      <c r="BJ2259" s="18" t="s">
        <v>88</v>
      </c>
      <c r="BK2259" s="232">
        <f>ROUND(I2259*H2259,2)</f>
        <v>0</v>
      </c>
      <c r="BL2259" s="18" t="s">
        <v>279</v>
      </c>
      <c r="BM2259" s="231" t="s">
        <v>2941</v>
      </c>
    </row>
    <row r="2260" s="2" customFormat="1">
      <c r="A2260" s="39"/>
      <c r="B2260" s="40"/>
      <c r="C2260" s="41"/>
      <c r="D2260" s="233" t="s">
        <v>209</v>
      </c>
      <c r="E2260" s="41"/>
      <c r="F2260" s="234" t="s">
        <v>2942</v>
      </c>
      <c r="G2260" s="41"/>
      <c r="H2260" s="41"/>
      <c r="I2260" s="235"/>
      <c r="J2260" s="41"/>
      <c r="K2260" s="41"/>
      <c r="L2260" s="45"/>
      <c r="M2260" s="236"/>
      <c r="N2260" s="237"/>
      <c r="O2260" s="92"/>
      <c r="P2260" s="92"/>
      <c r="Q2260" s="92"/>
      <c r="R2260" s="92"/>
      <c r="S2260" s="92"/>
      <c r="T2260" s="93"/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T2260" s="18" t="s">
        <v>209</v>
      </c>
      <c r="AU2260" s="18" t="s">
        <v>90</v>
      </c>
    </row>
    <row r="2261" s="2" customFormat="1">
      <c r="A2261" s="39"/>
      <c r="B2261" s="40"/>
      <c r="C2261" s="41"/>
      <c r="D2261" s="251" t="s">
        <v>355</v>
      </c>
      <c r="E2261" s="41"/>
      <c r="F2261" s="252" t="s">
        <v>2943</v>
      </c>
      <c r="G2261" s="41"/>
      <c r="H2261" s="41"/>
      <c r="I2261" s="235"/>
      <c r="J2261" s="41"/>
      <c r="K2261" s="41"/>
      <c r="L2261" s="45"/>
      <c r="M2261" s="236"/>
      <c r="N2261" s="237"/>
      <c r="O2261" s="92"/>
      <c r="P2261" s="92"/>
      <c r="Q2261" s="92"/>
      <c r="R2261" s="92"/>
      <c r="S2261" s="92"/>
      <c r="T2261" s="93"/>
      <c r="U2261" s="39"/>
      <c r="V2261" s="39"/>
      <c r="W2261" s="39"/>
      <c r="X2261" s="39"/>
      <c r="Y2261" s="39"/>
      <c r="Z2261" s="39"/>
      <c r="AA2261" s="39"/>
      <c r="AB2261" s="39"/>
      <c r="AC2261" s="39"/>
      <c r="AD2261" s="39"/>
      <c r="AE2261" s="39"/>
      <c r="AT2261" s="18" t="s">
        <v>355</v>
      </c>
      <c r="AU2261" s="18" t="s">
        <v>90</v>
      </c>
    </row>
    <row r="2262" s="2" customFormat="1" ht="24.15" customHeight="1">
      <c r="A2262" s="39"/>
      <c r="B2262" s="40"/>
      <c r="C2262" s="220" t="s">
        <v>2944</v>
      </c>
      <c r="D2262" s="220" t="s">
        <v>204</v>
      </c>
      <c r="E2262" s="221" t="s">
        <v>2945</v>
      </c>
      <c r="F2262" s="222" t="s">
        <v>2946</v>
      </c>
      <c r="G2262" s="223" t="s">
        <v>290</v>
      </c>
      <c r="H2262" s="224">
        <v>126.54000000000001</v>
      </c>
      <c r="I2262" s="225"/>
      <c r="J2262" s="226">
        <f>ROUND(I2262*H2262,2)</f>
        <v>0</v>
      </c>
      <c r="K2262" s="222" t="s">
        <v>1</v>
      </c>
      <c r="L2262" s="45"/>
      <c r="M2262" s="227" t="s">
        <v>1</v>
      </c>
      <c r="N2262" s="228" t="s">
        <v>46</v>
      </c>
      <c r="O2262" s="92"/>
      <c r="P2262" s="229">
        <f>O2262*H2262</f>
        <v>0</v>
      </c>
      <c r="Q2262" s="229">
        <v>0.0071999999999999998</v>
      </c>
      <c r="R2262" s="229">
        <f>Q2262*H2262</f>
        <v>0.91108800000000001</v>
      </c>
      <c r="S2262" s="229">
        <v>0</v>
      </c>
      <c r="T2262" s="230">
        <f>S2262*H2262</f>
        <v>0</v>
      </c>
      <c r="U2262" s="39"/>
      <c r="V2262" s="39"/>
      <c r="W2262" s="39"/>
      <c r="X2262" s="39"/>
      <c r="Y2262" s="39"/>
      <c r="Z2262" s="39"/>
      <c r="AA2262" s="39"/>
      <c r="AB2262" s="39"/>
      <c r="AC2262" s="39"/>
      <c r="AD2262" s="39"/>
      <c r="AE2262" s="39"/>
      <c r="AR2262" s="231" t="s">
        <v>279</v>
      </c>
      <c r="AT2262" s="231" t="s">
        <v>204</v>
      </c>
      <c r="AU2262" s="231" t="s">
        <v>90</v>
      </c>
      <c r="AY2262" s="18" t="s">
        <v>203</v>
      </c>
      <c r="BE2262" s="232">
        <f>IF(N2262="základní",J2262,0)</f>
        <v>0</v>
      </c>
      <c r="BF2262" s="232">
        <f>IF(N2262="snížená",J2262,0)</f>
        <v>0</v>
      </c>
      <c r="BG2262" s="232">
        <f>IF(N2262="zákl. přenesená",J2262,0)</f>
        <v>0</v>
      </c>
      <c r="BH2262" s="232">
        <f>IF(N2262="sníž. přenesená",J2262,0)</f>
        <v>0</v>
      </c>
      <c r="BI2262" s="232">
        <f>IF(N2262="nulová",J2262,0)</f>
        <v>0</v>
      </c>
      <c r="BJ2262" s="18" t="s">
        <v>88</v>
      </c>
      <c r="BK2262" s="232">
        <f>ROUND(I2262*H2262,2)</f>
        <v>0</v>
      </c>
      <c r="BL2262" s="18" t="s">
        <v>279</v>
      </c>
      <c r="BM2262" s="231" t="s">
        <v>2947</v>
      </c>
    </row>
    <row r="2263" s="2" customFormat="1">
      <c r="A2263" s="39"/>
      <c r="B2263" s="40"/>
      <c r="C2263" s="41"/>
      <c r="D2263" s="233" t="s">
        <v>209</v>
      </c>
      <c r="E2263" s="41"/>
      <c r="F2263" s="234" t="s">
        <v>2948</v>
      </c>
      <c r="G2263" s="41"/>
      <c r="H2263" s="41"/>
      <c r="I2263" s="235"/>
      <c r="J2263" s="41"/>
      <c r="K2263" s="41"/>
      <c r="L2263" s="45"/>
      <c r="M2263" s="236"/>
      <c r="N2263" s="237"/>
      <c r="O2263" s="92"/>
      <c r="P2263" s="92"/>
      <c r="Q2263" s="92"/>
      <c r="R2263" s="92"/>
      <c r="S2263" s="92"/>
      <c r="T2263" s="93"/>
      <c r="U2263" s="39"/>
      <c r="V2263" s="39"/>
      <c r="W2263" s="39"/>
      <c r="X2263" s="39"/>
      <c r="Y2263" s="39"/>
      <c r="Z2263" s="39"/>
      <c r="AA2263" s="39"/>
      <c r="AB2263" s="39"/>
      <c r="AC2263" s="39"/>
      <c r="AD2263" s="39"/>
      <c r="AE2263" s="39"/>
      <c r="AT2263" s="18" t="s">
        <v>209</v>
      </c>
      <c r="AU2263" s="18" t="s">
        <v>90</v>
      </c>
    </row>
    <row r="2264" s="2" customFormat="1" ht="21.75" customHeight="1">
      <c r="A2264" s="39"/>
      <c r="B2264" s="40"/>
      <c r="C2264" s="220" t="s">
        <v>2949</v>
      </c>
      <c r="D2264" s="220" t="s">
        <v>204</v>
      </c>
      <c r="E2264" s="221" t="s">
        <v>2950</v>
      </c>
      <c r="F2264" s="222" t="s">
        <v>2951</v>
      </c>
      <c r="G2264" s="223" t="s">
        <v>415</v>
      </c>
      <c r="H2264" s="224">
        <v>142.86000000000001</v>
      </c>
      <c r="I2264" s="225"/>
      <c r="J2264" s="226">
        <f>ROUND(I2264*H2264,2)</f>
        <v>0</v>
      </c>
      <c r="K2264" s="222" t="s">
        <v>352</v>
      </c>
      <c r="L2264" s="45"/>
      <c r="M2264" s="227" t="s">
        <v>1</v>
      </c>
      <c r="N2264" s="228" t="s">
        <v>46</v>
      </c>
      <c r="O2264" s="92"/>
      <c r="P2264" s="229">
        <f>O2264*H2264</f>
        <v>0</v>
      </c>
      <c r="Q2264" s="229">
        <v>0.00346</v>
      </c>
      <c r="R2264" s="229">
        <f>Q2264*H2264</f>
        <v>0.49429560000000006</v>
      </c>
      <c r="S2264" s="229">
        <v>0</v>
      </c>
      <c r="T2264" s="230">
        <f>S2264*H2264</f>
        <v>0</v>
      </c>
      <c r="U2264" s="39"/>
      <c r="V2264" s="39"/>
      <c r="W2264" s="39"/>
      <c r="X2264" s="39"/>
      <c r="Y2264" s="39"/>
      <c r="Z2264" s="39"/>
      <c r="AA2264" s="39"/>
      <c r="AB2264" s="39"/>
      <c r="AC2264" s="39"/>
      <c r="AD2264" s="39"/>
      <c r="AE2264" s="39"/>
      <c r="AR2264" s="231" t="s">
        <v>279</v>
      </c>
      <c r="AT2264" s="231" t="s">
        <v>204</v>
      </c>
      <c r="AU2264" s="231" t="s">
        <v>90</v>
      </c>
      <c r="AY2264" s="18" t="s">
        <v>203</v>
      </c>
      <c r="BE2264" s="232">
        <f>IF(N2264="základní",J2264,0)</f>
        <v>0</v>
      </c>
      <c r="BF2264" s="232">
        <f>IF(N2264="snížená",J2264,0)</f>
        <v>0</v>
      </c>
      <c r="BG2264" s="232">
        <f>IF(N2264="zákl. přenesená",J2264,0)</f>
        <v>0</v>
      </c>
      <c r="BH2264" s="232">
        <f>IF(N2264="sníž. přenesená",J2264,0)</f>
        <v>0</v>
      </c>
      <c r="BI2264" s="232">
        <f>IF(N2264="nulová",J2264,0)</f>
        <v>0</v>
      </c>
      <c r="BJ2264" s="18" t="s">
        <v>88</v>
      </c>
      <c r="BK2264" s="232">
        <f>ROUND(I2264*H2264,2)</f>
        <v>0</v>
      </c>
      <c r="BL2264" s="18" t="s">
        <v>279</v>
      </c>
      <c r="BM2264" s="231" t="s">
        <v>2952</v>
      </c>
    </row>
    <row r="2265" s="2" customFormat="1">
      <c r="A2265" s="39"/>
      <c r="B2265" s="40"/>
      <c r="C2265" s="41"/>
      <c r="D2265" s="251" t="s">
        <v>355</v>
      </c>
      <c r="E2265" s="41"/>
      <c r="F2265" s="252" t="s">
        <v>2953</v>
      </c>
      <c r="G2265" s="41"/>
      <c r="H2265" s="41"/>
      <c r="I2265" s="235"/>
      <c r="J2265" s="41"/>
      <c r="K2265" s="41"/>
      <c r="L2265" s="45"/>
      <c r="M2265" s="236"/>
      <c r="N2265" s="237"/>
      <c r="O2265" s="92"/>
      <c r="P2265" s="92"/>
      <c r="Q2265" s="92"/>
      <c r="R2265" s="92"/>
      <c r="S2265" s="92"/>
      <c r="T2265" s="93"/>
      <c r="U2265" s="39"/>
      <c r="V2265" s="39"/>
      <c r="W2265" s="39"/>
      <c r="X2265" s="39"/>
      <c r="Y2265" s="39"/>
      <c r="Z2265" s="39"/>
      <c r="AA2265" s="39"/>
      <c r="AB2265" s="39"/>
      <c r="AC2265" s="39"/>
      <c r="AD2265" s="39"/>
      <c r="AE2265" s="39"/>
      <c r="AT2265" s="18" t="s">
        <v>355</v>
      </c>
      <c r="AU2265" s="18" t="s">
        <v>90</v>
      </c>
    </row>
    <row r="2266" s="2" customFormat="1" ht="24.15" customHeight="1">
      <c r="A2266" s="39"/>
      <c r="B2266" s="40"/>
      <c r="C2266" s="220" t="s">
        <v>2954</v>
      </c>
      <c r="D2266" s="220" t="s">
        <v>204</v>
      </c>
      <c r="E2266" s="221" t="s">
        <v>2955</v>
      </c>
      <c r="F2266" s="222" t="s">
        <v>2956</v>
      </c>
      <c r="G2266" s="223" t="s">
        <v>493</v>
      </c>
      <c r="H2266" s="224">
        <v>4.5140000000000002</v>
      </c>
      <c r="I2266" s="225"/>
      <c r="J2266" s="226">
        <f>ROUND(I2266*H2266,2)</f>
        <v>0</v>
      </c>
      <c r="K2266" s="222" t="s">
        <v>352</v>
      </c>
      <c r="L2266" s="45"/>
      <c r="M2266" s="227" t="s">
        <v>1</v>
      </c>
      <c r="N2266" s="228" t="s">
        <v>46</v>
      </c>
      <c r="O2266" s="92"/>
      <c r="P2266" s="229">
        <f>O2266*H2266</f>
        <v>0</v>
      </c>
      <c r="Q2266" s="229">
        <v>0</v>
      </c>
      <c r="R2266" s="229">
        <f>Q2266*H2266</f>
        <v>0</v>
      </c>
      <c r="S2266" s="229">
        <v>0</v>
      </c>
      <c r="T2266" s="230">
        <f>S2266*H2266</f>
        <v>0</v>
      </c>
      <c r="U2266" s="39"/>
      <c r="V2266" s="39"/>
      <c r="W2266" s="39"/>
      <c r="X2266" s="39"/>
      <c r="Y2266" s="39"/>
      <c r="Z2266" s="39"/>
      <c r="AA2266" s="39"/>
      <c r="AB2266" s="39"/>
      <c r="AC2266" s="39"/>
      <c r="AD2266" s="39"/>
      <c r="AE2266" s="39"/>
      <c r="AR2266" s="231" t="s">
        <v>279</v>
      </c>
      <c r="AT2266" s="231" t="s">
        <v>204</v>
      </c>
      <c r="AU2266" s="231" t="s">
        <v>90</v>
      </c>
      <c r="AY2266" s="18" t="s">
        <v>203</v>
      </c>
      <c r="BE2266" s="232">
        <f>IF(N2266="základní",J2266,0)</f>
        <v>0</v>
      </c>
      <c r="BF2266" s="232">
        <f>IF(N2266="snížená",J2266,0)</f>
        <v>0</v>
      </c>
      <c r="BG2266" s="232">
        <f>IF(N2266="zákl. přenesená",J2266,0)</f>
        <v>0</v>
      </c>
      <c r="BH2266" s="232">
        <f>IF(N2266="sníž. přenesená",J2266,0)</f>
        <v>0</v>
      </c>
      <c r="BI2266" s="232">
        <f>IF(N2266="nulová",J2266,0)</f>
        <v>0</v>
      </c>
      <c r="BJ2266" s="18" t="s">
        <v>88</v>
      </c>
      <c r="BK2266" s="232">
        <f>ROUND(I2266*H2266,2)</f>
        <v>0</v>
      </c>
      <c r="BL2266" s="18" t="s">
        <v>279</v>
      </c>
      <c r="BM2266" s="231" t="s">
        <v>2957</v>
      </c>
    </row>
    <row r="2267" s="2" customFormat="1">
      <c r="A2267" s="39"/>
      <c r="B2267" s="40"/>
      <c r="C2267" s="41"/>
      <c r="D2267" s="233" t="s">
        <v>209</v>
      </c>
      <c r="E2267" s="41"/>
      <c r="F2267" s="234" t="s">
        <v>2958</v>
      </c>
      <c r="G2267" s="41"/>
      <c r="H2267" s="41"/>
      <c r="I2267" s="235"/>
      <c r="J2267" s="41"/>
      <c r="K2267" s="41"/>
      <c r="L2267" s="45"/>
      <c r="M2267" s="236"/>
      <c r="N2267" s="237"/>
      <c r="O2267" s="92"/>
      <c r="P2267" s="92"/>
      <c r="Q2267" s="92"/>
      <c r="R2267" s="92"/>
      <c r="S2267" s="92"/>
      <c r="T2267" s="93"/>
      <c r="U2267" s="39"/>
      <c r="V2267" s="39"/>
      <c r="W2267" s="39"/>
      <c r="X2267" s="39"/>
      <c r="Y2267" s="39"/>
      <c r="Z2267" s="39"/>
      <c r="AA2267" s="39"/>
      <c r="AB2267" s="39"/>
      <c r="AC2267" s="39"/>
      <c r="AD2267" s="39"/>
      <c r="AE2267" s="39"/>
      <c r="AT2267" s="18" t="s">
        <v>209</v>
      </c>
      <c r="AU2267" s="18" t="s">
        <v>90</v>
      </c>
    </row>
    <row r="2268" s="2" customFormat="1">
      <c r="A2268" s="39"/>
      <c r="B2268" s="40"/>
      <c r="C2268" s="41"/>
      <c r="D2268" s="251" t="s">
        <v>355</v>
      </c>
      <c r="E2268" s="41"/>
      <c r="F2268" s="252" t="s">
        <v>2959</v>
      </c>
      <c r="G2268" s="41"/>
      <c r="H2268" s="41"/>
      <c r="I2268" s="235"/>
      <c r="J2268" s="41"/>
      <c r="K2268" s="41"/>
      <c r="L2268" s="45"/>
      <c r="M2268" s="236"/>
      <c r="N2268" s="237"/>
      <c r="O2268" s="92"/>
      <c r="P2268" s="92"/>
      <c r="Q2268" s="92"/>
      <c r="R2268" s="92"/>
      <c r="S2268" s="92"/>
      <c r="T2268" s="93"/>
      <c r="U2268" s="39"/>
      <c r="V2268" s="39"/>
      <c r="W2268" s="39"/>
      <c r="X2268" s="39"/>
      <c r="Y2268" s="39"/>
      <c r="Z2268" s="39"/>
      <c r="AA2268" s="39"/>
      <c r="AB2268" s="39"/>
      <c r="AC2268" s="39"/>
      <c r="AD2268" s="39"/>
      <c r="AE2268" s="39"/>
      <c r="AT2268" s="18" t="s">
        <v>355</v>
      </c>
      <c r="AU2268" s="18" t="s">
        <v>90</v>
      </c>
    </row>
    <row r="2269" s="11" customFormat="1" ht="22.8" customHeight="1">
      <c r="A2269" s="11"/>
      <c r="B2269" s="206"/>
      <c r="C2269" s="207"/>
      <c r="D2269" s="208" t="s">
        <v>80</v>
      </c>
      <c r="E2269" s="249" t="s">
        <v>2960</v>
      </c>
      <c r="F2269" s="249" t="s">
        <v>2961</v>
      </c>
      <c r="G2269" s="207"/>
      <c r="H2269" s="207"/>
      <c r="I2269" s="210"/>
      <c r="J2269" s="250">
        <f>BK2269</f>
        <v>0</v>
      </c>
      <c r="K2269" s="207"/>
      <c r="L2269" s="212"/>
      <c r="M2269" s="213"/>
      <c r="N2269" s="214"/>
      <c r="O2269" s="214"/>
      <c r="P2269" s="215">
        <f>SUM(P2270:P2378)</f>
        <v>0</v>
      </c>
      <c r="Q2269" s="214"/>
      <c r="R2269" s="215">
        <f>SUM(R2270:R2378)</f>
        <v>5.2028067200000008</v>
      </c>
      <c r="S2269" s="214"/>
      <c r="T2269" s="216">
        <f>SUM(T2270:T2378)</f>
        <v>0</v>
      </c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R2269" s="217" t="s">
        <v>90</v>
      </c>
      <c r="AT2269" s="218" t="s">
        <v>80</v>
      </c>
      <c r="AU2269" s="218" t="s">
        <v>88</v>
      </c>
      <c r="AY2269" s="217" t="s">
        <v>203</v>
      </c>
      <c r="BK2269" s="219">
        <f>SUM(BK2270:BK2378)</f>
        <v>0</v>
      </c>
    </row>
    <row r="2270" s="2" customFormat="1" ht="16.5" customHeight="1">
      <c r="A2270" s="39"/>
      <c r="B2270" s="40"/>
      <c r="C2270" s="220" t="s">
        <v>2962</v>
      </c>
      <c r="D2270" s="220" t="s">
        <v>204</v>
      </c>
      <c r="E2270" s="221" t="s">
        <v>2963</v>
      </c>
      <c r="F2270" s="222" t="s">
        <v>2964</v>
      </c>
      <c r="G2270" s="223" t="s">
        <v>290</v>
      </c>
      <c r="H2270" s="224">
        <v>152.74000000000001</v>
      </c>
      <c r="I2270" s="225"/>
      <c r="J2270" s="226">
        <f>ROUND(I2270*H2270,2)</f>
        <v>0</v>
      </c>
      <c r="K2270" s="222" t="s">
        <v>352</v>
      </c>
      <c r="L2270" s="45"/>
      <c r="M2270" s="227" t="s">
        <v>1</v>
      </c>
      <c r="N2270" s="228" t="s">
        <v>46</v>
      </c>
      <c r="O2270" s="92"/>
      <c r="P2270" s="229">
        <f>O2270*H2270</f>
        <v>0</v>
      </c>
      <c r="Q2270" s="229">
        <v>0.00029999999999999997</v>
      </c>
      <c r="R2270" s="229">
        <f>Q2270*H2270</f>
        <v>0.045822000000000002</v>
      </c>
      <c r="S2270" s="229">
        <v>0</v>
      </c>
      <c r="T2270" s="230">
        <f>S2270*H2270</f>
        <v>0</v>
      </c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39"/>
      <c r="AE2270" s="39"/>
      <c r="AR2270" s="231" t="s">
        <v>279</v>
      </c>
      <c r="AT2270" s="231" t="s">
        <v>204</v>
      </c>
      <c r="AU2270" s="231" t="s">
        <v>90</v>
      </c>
      <c r="AY2270" s="18" t="s">
        <v>203</v>
      </c>
      <c r="BE2270" s="232">
        <f>IF(N2270="základní",J2270,0)</f>
        <v>0</v>
      </c>
      <c r="BF2270" s="232">
        <f>IF(N2270="snížená",J2270,0)</f>
        <v>0</v>
      </c>
      <c r="BG2270" s="232">
        <f>IF(N2270="zákl. přenesená",J2270,0)</f>
        <v>0</v>
      </c>
      <c r="BH2270" s="232">
        <f>IF(N2270="sníž. přenesená",J2270,0)</f>
        <v>0</v>
      </c>
      <c r="BI2270" s="232">
        <f>IF(N2270="nulová",J2270,0)</f>
        <v>0</v>
      </c>
      <c r="BJ2270" s="18" t="s">
        <v>88</v>
      </c>
      <c r="BK2270" s="232">
        <f>ROUND(I2270*H2270,2)</f>
        <v>0</v>
      </c>
      <c r="BL2270" s="18" t="s">
        <v>279</v>
      </c>
      <c r="BM2270" s="231" t="s">
        <v>2965</v>
      </c>
    </row>
    <row r="2271" s="2" customFormat="1">
      <c r="A2271" s="39"/>
      <c r="B2271" s="40"/>
      <c r="C2271" s="41"/>
      <c r="D2271" s="233" t="s">
        <v>209</v>
      </c>
      <c r="E2271" s="41"/>
      <c r="F2271" s="234" t="s">
        <v>2966</v>
      </c>
      <c r="G2271" s="41"/>
      <c r="H2271" s="41"/>
      <c r="I2271" s="235"/>
      <c r="J2271" s="41"/>
      <c r="K2271" s="41"/>
      <c r="L2271" s="45"/>
      <c r="M2271" s="236"/>
      <c r="N2271" s="237"/>
      <c r="O2271" s="92"/>
      <c r="P2271" s="92"/>
      <c r="Q2271" s="92"/>
      <c r="R2271" s="92"/>
      <c r="S2271" s="92"/>
      <c r="T2271" s="93"/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T2271" s="18" t="s">
        <v>209</v>
      </c>
      <c r="AU2271" s="18" t="s">
        <v>90</v>
      </c>
    </row>
    <row r="2272" s="2" customFormat="1">
      <c r="A2272" s="39"/>
      <c r="B2272" s="40"/>
      <c r="C2272" s="41"/>
      <c r="D2272" s="251" t="s">
        <v>355</v>
      </c>
      <c r="E2272" s="41"/>
      <c r="F2272" s="252" t="s">
        <v>2967</v>
      </c>
      <c r="G2272" s="41"/>
      <c r="H2272" s="41"/>
      <c r="I2272" s="235"/>
      <c r="J2272" s="41"/>
      <c r="K2272" s="41"/>
      <c r="L2272" s="45"/>
      <c r="M2272" s="236"/>
      <c r="N2272" s="237"/>
      <c r="O2272" s="92"/>
      <c r="P2272" s="92"/>
      <c r="Q2272" s="92"/>
      <c r="R2272" s="92"/>
      <c r="S2272" s="92"/>
      <c r="T2272" s="93"/>
      <c r="U2272" s="39"/>
      <c r="V2272" s="39"/>
      <c r="W2272" s="39"/>
      <c r="X2272" s="39"/>
      <c r="Y2272" s="39"/>
      <c r="Z2272" s="39"/>
      <c r="AA2272" s="39"/>
      <c r="AB2272" s="39"/>
      <c r="AC2272" s="39"/>
      <c r="AD2272" s="39"/>
      <c r="AE2272" s="39"/>
      <c r="AT2272" s="18" t="s">
        <v>355</v>
      </c>
      <c r="AU2272" s="18" t="s">
        <v>90</v>
      </c>
    </row>
    <row r="2273" s="13" customFormat="1">
      <c r="A2273" s="13"/>
      <c r="B2273" s="253"/>
      <c r="C2273" s="254"/>
      <c r="D2273" s="233" t="s">
        <v>357</v>
      </c>
      <c r="E2273" s="255" t="s">
        <v>1</v>
      </c>
      <c r="F2273" s="256" t="s">
        <v>733</v>
      </c>
      <c r="G2273" s="254"/>
      <c r="H2273" s="255" t="s">
        <v>1</v>
      </c>
      <c r="I2273" s="257"/>
      <c r="J2273" s="254"/>
      <c r="K2273" s="254"/>
      <c r="L2273" s="258"/>
      <c r="M2273" s="259"/>
      <c r="N2273" s="260"/>
      <c r="O2273" s="260"/>
      <c r="P2273" s="260"/>
      <c r="Q2273" s="260"/>
      <c r="R2273" s="260"/>
      <c r="S2273" s="260"/>
      <c r="T2273" s="261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62" t="s">
        <v>357</v>
      </c>
      <c r="AU2273" s="262" t="s">
        <v>90</v>
      </c>
      <c r="AV2273" s="13" t="s">
        <v>88</v>
      </c>
      <c r="AW2273" s="13" t="s">
        <v>36</v>
      </c>
      <c r="AX2273" s="13" t="s">
        <v>81</v>
      </c>
      <c r="AY2273" s="262" t="s">
        <v>203</v>
      </c>
    </row>
    <row r="2274" s="13" customFormat="1">
      <c r="A2274" s="13"/>
      <c r="B2274" s="253"/>
      <c r="C2274" s="254"/>
      <c r="D2274" s="233" t="s">
        <v>357</v>
      </c>
      <c r="E2274" s="255" t="s">
        <v>1</v>
      </c>
      <c r="F2274" s="256" t="s">
        <v>2968</v>
      </c>
      <c r="G2274" s="254"/>
      <c r="H2274" s="255" t="s">
        <v>1</v>
      </c>
      <c r="I2274" s="257"/>
      <c r="J2274" s="254"/>
      <c r="K2274" s="254"/>
      <c r="L2274" s="258"/>
      <c r="M2274" s="259"/>
      <c r="N2274" s="260"/>
      <c r="O2274" s="260"/>
      <c r="P2274" s="260"/>
      <c r="Q2274" s="260"/>
      <c r="R2274" s="260"/>
      <c r="S2274" s="260"/>
      <c r="T2274" s="261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62" t="s">
        <v>357</v>
      </c>
      <c r="AU2274" s="262" t="s">
        <v>90</v>
      </c>
      <c r="AV2274" s="13" t="s">
        <v>88</v>
      </c>
      <c r="AW2274" s="13" t="s">
        <v>36</v>
      </c>
      <c r="AX2274" s="13" t="s">
        <v>81</v>
      </c>
      <c r="AY2274" s="262" t="s">
        <v>203</v>
      </c>
    </row>
    <row r="2275" s="14" customFormat="1">
      <c r="A2275" s="14"/>
      <c r="B2275" s="263"/>
      <c r="C2275" s="264"/>
      <c r="D2275" s="233" t="s">
        <v>357</v>
      </c>
      <c r="E2275" s="265" t="s">
        <v>1</v>
      </c>
      <c r="F2275" s="266" t="s">
        <v>2969</v>
      </c>
      <c r="G2275" s="264"/>
      <c r="H2275" s="267">
        <v>3.4500000000000002</v>
      </c>
      <c r="I2275" s="268"/>
      <c r="J2275" s="264"/>
      <c r="K2275" s="264"/>
      <c r="L2275" s="269"/>
      <c r="M2275" s="270"/>
      <c r="N2275" s="271"/>
      <c r="O2275" s="271"/>
      <c r="P2275" s="271"/>
      <c r="Q2275" s="271"/>
      <c r="R2275" s="271"/>
      <c r="S2275" s="271"/>
      <c r="T2275" s="272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73" t="s">
        <v>357</v>
      </c>
      <c r="AU2275" s="273" t="s">
        <v>90</v>
      </c>
      <c r="AV2275" s="14" t="s">
        <v>90</v>
      </c>
      <c r="AW2275" s="14" t="s">
        <v>36</v>
      </c>
      <c r="AX2275" s="14" t="s">
        <v>81</v>
      </c>
      <c r="AY2275" s="273" t="s">
        <v>203</v>
      </c>
    </row>
    <row r="2276" s="14" customFormat="1">
      <c r="A2276" s="14"/>
      <c r="B2276" s="263"/>
      <c r="C2276" s="264"/>
      <c r="D2276" s="233" t="s">
        <v>357</v>
      </c>
      <c r="E2276" s="265" t="s">
        <v>1</v>
      </c>
      <c r="F2276" s="266" t="s">
        <v>2970</v>
      </c>
      <c r="G2276" s="264"/>
      <c r="H2276" s="267">
        <v>2.25</v>
      </c>
      <c r="I2276" s="268"/>
      <c r="J2276" s="264"/>
      <c r="K2276" s="264"/>
      <c r="L2276" s="269"/>
      <c r="M2276" s="270"/>
      <c r="N2276" s="271"/>
      <c r="O2276" s="271"/>
      <c r="P2276" s="271"/>
      <c r="Q2276" s="271"/>
      <c r="R2276" s="271"/>
      <c r="S2276" s="271"/>
      <c r="T2276" s="272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73" t="s">
        <v>357</v>
      </c>
      <c r="AU2276" s="273" t="s">
        <v>90</v>
      </c>
      <c r="AV2276" s="14" t="s">
        <v>90</v>
      </c>
      <c r="AW2276" s="14" t="s">
        <v>36</v>
      </c>
      <c r="AX2276" s="14" t="s">
        <v>81</v>
      </c>
      <c r="AY2276" s="273" t="s">
        <v>203</v>
      </c>
    </row>
    <row r="2277" s="13" customFormat="1">
      <c r="A2277" s="13"/>
      <c r="B2277" s="253"/>
      <c r="C2277" s="254"/>
      <c r="D2277" s="233" t="s">
        <v>357</v>
      </c>
      <c r="E2277" s="255" t="s">
        <v>1</v>
      </c>
      <c r="F2277" s="256" t="s">
        <v>1250</v>
      </c>
      <c r="G2277" s="254"/>
      <c r="H2277" s="255" t="s">
        <v>1</v>
      </c>
      <c r="I2277" s="257"/>
      <c r="J2277" s="254"/>
      <c r="K2277" s="254"/>
      <c r="L2277" s="258"/>
      <c r="M2277" s="259"/>
      <c r="N2277" s="260"/>
      <c r="O2277" s="260"/>
      <c r="P2277" s="260"/>
      <c r="Q2277" s="260"/>
      <c r="R2277" s="260"/>
      <c r="S2277" s="260"/>
      <c r="T2277" s="261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62" t="s">
        <v>357</v>
      </c>
      <c r="AU2277" s="262" t="s">
        <v>90</v>
      </c>
      <c r="AV2277" s="13" t="s">
        <v>88</v>
      </c>
      <c r="AW2277" s="13" t="s">
        <v>36</v>
      </c>
      <c r="AX2277" s="13" t="s">
        <v>81</v>
      </c>
      <c r="AY2277" s="262" t="s">
        <v>203</v>
      </c>
    </row>
    <row r="2278" s="14" customFormat="1">
      <c r="A2278" s="14"/>
      <c r="B2278" s="263"/>
      <c r="C2278" s="264"/>
      <c r="D2278" s="233" t="s">
        <v>357</v>
      </c>
      <c r="E2278" s="265" t="s">
        <v>1</v>
      </c>
      <c r="F2278" s="266" t="s">
        <v>2971</v>
      </c>
      <c r="G2278" s="264"/>
      <c r="H2278" s="267">
        <v>23.600000000000001</v>
      </c>
      <c r="I2278" s="268"/>
      <c r="J2278" s="264"/>
      <c r="K2278" s="264"/>
      <c r="L2278" s="269"/>
      <c r="M2278" s="270"/>
      <c r="N2278" s="271"/>
      <c r="O2278" s="271"/>
      <c r="P2278" s="271"/>
      <c r="Q2278" s="271"/>
      <c r="R2278" s="271"/>
      <c r="S2278" s="271"/>
      <c r="T2278" s="272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73" t="s">
        <v>357</v>
      </c>
      <c r="AU2278" s="273" t="s">
        <v>90</v>
      </c>
      <c r="AV2278" s="14" t="s">
        <v>90</v>
      </c>
      <c r="AW2278" s="14" t="s">
        <v>36</v>
      </c>
      <c r="AX2278" s="14" t="s">
        <v>81</v>
      </c>
      <c r="AY2278" s="273" t="s">
        <v>203</v>
      </c>
    </row>
    <row r="2279" s="14" customFormat="1">
      <c r="A2279" s="14"/>
      <c r="B2279" s="263"/>
      <c r="C2279" s="264"/>
      <c r="D2279" s="233" t="s">
        <v>357</v>
      </c>
      <c r="E2279" s="265" t="s">
        <v>1</v>
      </c>
      <c r="F2279" s="266" t="s">
        <v>2972</v>
      </c>
      <c r="G2279" s="264"/>
      <c r="H2279" s="267">
        <v>34</v>
      </c>
      <c r="I2279" s="268"/>
      <c r="J2279" s="264"/>
      <c r="K2279" s="264"/>
      <c r="L2279" s="269"/>
      <c r="M2279" s="270"/>
      <c r="N2279" s="271"/>
      <c r="O2279" s="271"/>
      <c r="P2279" s="271"/>
      <c r="Q2279" s="271"/>
      <c r="R2279" s="271"/>
      <c r="S2279" s="271"/>
      <c r="T2279" s="272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73" t="s">
        <v>357</v>
      </c>
      <c r="AU2279" s="273" t="s">
        <v>90</v>
      </c>
      <c r="AV2279" s="14" t="s">
        <v>90</v>
      </c>
      <c r="AW2279" s="14" t="s">
        <v>36</v>
      </c>
      <c r="AX2279" s="14" t="s">
        <v>81</v>
      </c>
      <c r="AY2279" s="273" t="s">
        <v>203</v>
      </c>
    </row>
    <row r="2280" s="14" customFormat="1">
      <c r="A2280" s="14"/>
      <c r="B2280" s="263"/>
      <c r="C2280" s="264"/>
      <c r="D2280" s="233" t="s">
        <v>357</v>
      </c>
      <c r="E2280" s="265" t="s">
        <v>1</v>
      </c>
      <c r="F2280" s="266" t="s">
        <v>2973</v>
      </c>
      <c r="G2280" s="264"/>
      <c r="H2280" s="267">
        <v>28.640000000000001</v>
      </c>
      <c r="I2280" s="268"/>
      <c r="J2280" s="264"/>
      <c r="K2280" s="264"/>
      <c r="L2280" s="269"/>
      <c r="M2280" s="270"/>
      <c r="N2280" s="271"/>
      <c r="O2280" s="271"/>
      <c r="P2280" s="271"/>
      <c r="Q2280" s="271"/>
      <c r="R2280" s="271"/>
      <c r="S2280" s="271"/>
      <c r="T2280" s="27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73" t="s">
        <v>357</v>
      </c>
      <c r="AU2280" s="273" t="s">
        <v>90</v>
      </c>
      <c r="AV2280" s="14" t="s">
        <v>90</v>
      </c>
      <c r="AW2280" s="14" t="s">
        <v>36</v>
      </c>
      <c r="AX2280" s="14" t="s">
        <v>81</v>
      </c>
      <c r="AY2280" s="273" t="s">
        <v>203</v>
      </c>
    </row>
    <row r="2281" s="14" customFormat="1">
      <c r="A2281" s="14"/>
      <c r="B2281" s="263"/>
      <c r="C2281" s="264"/>
      <c r="D2281" s="233" t="s">
        <v>357</v>
      </c>
      <c r="E2281" s="265" t="s">
        <v>1</v>
      </c>
      <c r="F2281" s="266" t="s">
        <v>2974</v>
      </c>
      <c r="G2281" s="264"/>
      <c r="H2281" s="267">
        <v>-16</v>
      </c>
      <c r="I2281" s="268"/>
      <c r="J2281" s="264"/>
      <c r="K2281" s="264"/>
      <c r="L2281" s="269"/>
      <c r="M2281" s="270"/>
      <c r="N2281" s="271"/>
      <c r="O2281" s="271"/>
      <c r="P2281" s="271"/>
      <c r="Q2281" s="271"/>
      <c r="R2281" s="271"/>
      <c r="S2281" s="271"/>
      <c r="T2281" s="272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73" t="s">
        <v>357</v>
      </c>
      <c r="AU2281" s="273" t="s">
        <v>90</v>
      </c>
      <c r="AV2281" s="14" t="s">
        <v>90</v>
      </c>
      <c r="AW2281" s="14" t="s">
        <v>36</v>
      </c>
      <c r="AX2281" s="14" t="s">
        <v>81</v>
      </c>
      <c r="AY2281" s="273" t="s">
        <v>203</v>
      </c>
    </row>
    <row r="2282" s="14" customFormat="1">
      <c r="A2282" s="14"/>
      <c r="B2282" s="263"/>
      <c r="C2282" s="264"/>
      <c r="D2282" s="233" t="s">
        <v>357</v>
      </c>
      <c r="E2282" s="265" t="s">
        <v>1</v>
      </c>
      <c r="F2282" s="266" t="s">
        <v>2975</v>
      </c>
      <c r="G2282" s="264"/>
      <c r="H2282" s="267">
        <v>-1.6000000000000001</v>
      </c>
      <c r="I2282" s="268"/>
      <c r="J2282" s="264"/>
      <c r="K2282" s="264"/>
      <c r="L2282" s="269"/>
      <c r="M2282" s="270"/>
      <c r="N2282" s="271"/>
      <c r="O2282" s="271"/>
      <c r="P2282" s="271"/>
      <c r="Q2282" s="271"/>
      <c r="R2282" s="271"/>
      <c r="S2282" s="271"/>
      <c r="T2282" s="272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73" t="s">
        <v>357</v>
      </c>
      <c r="AU2282" s="273" t="s">
        <v>90</v>
      </c>
      <c r="AV2282" s="14" t="s">
        <v>90</v>
      </c>
      <c r="AW2282" s="14" t="s">
        <v>36</v>
      </c>
      <c r="AX2282" s="14" t="s">
        <v>81</v>
      </c>
      <c r="AY2282" s="273" t="s">
        <v>203</v>
      </c>
    </row>
    <row r="2283" s="13" customFormat="1">
      <c r="A2283" s="13"/>
      <c r="B2283" s="253"/>
      <c r="C2283" s="254"/>
      <c r="D2283" s="233" t="s">
        <v>357</v>
      </c>
      <c r="E2283" s="255" t="s">
        <v>1</v>
      </c>
      <c r="F2283" s="256" t="s">
        <v>1049</v>
      </c>
      <c r="G2283" s="254"/>
      <c r="H2283" s="255" t="s">
        <v>1</v>
      </c>
      <c r="I2283" s="257"/>
      <c r="J2283" s="254"/>
      <c r="K2283" s="254"/>
      <c r="L2283" s="258"/>
      <c r="M2283" s="259"/>
      <c r="N2283" s="260"/>
      <c r="O2283" s="260"/>
      <c r="P2283" s="260"/>
      <c r="Q2283" s="260"/>
      <c r="R2283" s="260"/>
      <c r="S2283" s="260"/>
      <c r="T2283" s="261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62" t="s">
        <v>357</v>
      </c>
      <c r="AU2283" s="262" t="s">
        <v>90</v>
      </c>
      <c r="AV2283" s="13" t="s">
        <v>88</v>
      </c>
      <c r="AW2283" s="13" t="s">
        <v>36</v>
      </c>
      <c r="AX2283" s="13" t="s">
        <v>81</v>
      </c>
      <c r="AY2283" s="262" t="s">
        <v>203</v>
      </c>
    </row>
    <row r="2284" s="14" customFormat="1">
      <c r="A2284" s="14"/>
      <c r="B2284" s="263"/>
      <c r="C2284" s="264"/>
      <c r="D2284" s="233" t="s">
        <v>357</v>
      </c>
      <c r="E2284" s="265" t="s">
        <v>1</v>
      </c>
      <c r="F2284" s="266" t="s">
        <v>2976</v>
      </c>
      <c r="G2284" s="264"/>
      <c r="H2284" s="267">
        <v>37</v>
      </c>
      <c r="I2284" s="268"/>
      <c r="J2284" s="264"/>
      <c r="K2284" s="264"/>
      <c r="L2284" s="269"/>
      <c r="M2284" s="270"/>
      <c r="N2284" s="271"/>
      <c r="O2284" s="271"/>
      <c r="P2284" s="271"/>
      <c r="Q2284" s="271"/>
      <c r="R2284" s="271"/>
      <c r="S2284" s="271"/>
      <c r="T2284" s="272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73" t="s">
        <v>357</v>
      </c>
      <c r="AU2284" s="273" t="s">
        <v>90</v>
      </c>
      <c r="AV2284" s="14" t="s">
        <v>90</v>
      </c>
      <c r="AW2284" s="14" t="s">
        <v>36</v>
      </c>
      <c r="AX2284" s="14" t="s">
        <v>81</v>
      </c>
      <c r="AY2284" s="273" t="s">
        <v>203</v>
      </c>
    </row>
    <row r="2285" s="14" customFormat="1">
      <c r="A2285" s="14"/>
      <c r="B2285" s="263"/>
      <c r="C2285" s="264"/>
      <c r="D2285" s="233" t="s">
        <v>357</v>
      </c>
      <c r="E2285" s="265" t="s">
        <v>1</v>
      </c>
      <c r="F2285" s="266" t="s">
        <v>2977</v>
      </c>
      <c r="G2285" s="264"/>
      <c r="H2285" s="267">
        <v>-1</v>
      </c>
      <c r="I2285" s="268"/>
      <c r="J2285" s="264"/>
      <c r="K2285" s="264"/>
      <c r="L2285" s="269"/>
      <c r="M2285" s="270"/>
      <c r="N2285" s="271"/>
      <c r="O2285" s="271"/>
      <c r="P2285" s="271"/>
      <c r="Q2285" s="271"/>
      <c r="R2285" s="271"/>
      <c r="S2285" s="271"/>
      <c r="T2285" s="272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73" t="s">
        <v>357</v>
      </c>
      <c r="AU2285" s="273" t="s">
        <v>90</v>
      </c>
      <c r="AV2285" s="14" t="s">
        <v>90</v>
      </c>
      <c r="AW2285" s="14" t="s">
        <v>36</v>
      </c>
      <c r="AX2285" s="14" t="s">
        <v>81</v>
      </c>
      <c r="AY2285" s="273" t="s">
        <v>203</v>
      </c>
    </row>
    <row r="2286" s="14" customFormat="1">
      <c r="A2286" s="14"/>
      <c r="B2286" s="263"/>
      <c r="C2286" s="264"/>
      <c r="D2286" s="233" t="s">
        <v>357</v>
      </c>
      <c r="E2286" s="265" t="s">
        <v>1</v>
      </c>
      <c r="F2286" s="266" t="s">
        <v>2978</v>
      </c>
      <c r="G2286" s="264"/>
      <c r="H2286" s="267">
        <v>-5.7999999999999998</v>
      </c>
      <c r="I2286" s="268"/>
      <c r="J2286" s="264"/>
      <c r="K2286" s="264"/>
      <c r="L2286" s="269"/>
      <c r="M2286" s="270"/>
      <c r="N2286" s="271"/>
      <c r="O2286" s="271"/>
      <c r="P2286" s="271"/>
      <c r="Q2286" s="271"/>
      <c r="R2286" s="271"/>
      <c r="S2286" s="271"/>
      <c r="T2286" s="27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73" t="s">
        <v>357</v>
      </c>
      <c r="AU2286" s="273" t="s">
        <v>90</v>
      </c>
      <c r="AV2286" s="14" t="s">
        <v>90</v>
      </c>
      <c r="AW2286" s="14" t="s">
        <v>36</v>
      </c>
      <c r="AX2286" s="14" t="s">
        <v>81</v>
      </c>
      <c r="AY2286" s="273" t="s">
        <v>203</v>
      </c>
    </row>
    <row r="2287" s="13" customFormat="1">
      <c r="A2287" s="13"/>
      <c r="B2287" s="253"/>
      <c r="C2287" s="254"/>
      <c r="D2287" s="233" t="s">
        <v>357</v>
      </c>
      <c r="E2287" s="255" t="s">
        <v>1</v>
      </c>
      <c r="F2287" s="256" t="s">
        <v>2979</v>
      </c>
      <c r="G2287" s="254"/>
      <c r="H2287" s="255" t="s">
        <v>1</v>
      </c>
      <c r="I2287" s="257"/>
      <c r="J2287" s="254"/>
      <c r="K2287" s="254"/>
      <c r="L2287" s="258"/>
      <c r="M2287" s="259"/>
      <c r="N2287" s="260"/>
      <c r="O2287" s="260"/>
      <c r="P2287" s="260"/>
      <c r="Q2287" s="260"/>
      <c r="R2287" s="260"/>
      <c r="S2287" s="260"/>
      <c r="T2287" s="261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62" t="s">
        <v>357</v>
      </c>
      <c r="AU2287" s="262" t="s">
        <v>90</v>
      </c>
      <c r="AV2287" s="13" t="s">
        <v>88</v>
      </c>
      <c r="AW2287" s="13" t="s">
        <v>36</v>
      </c>
      <c r="AX2287" s="13" t="s">
        <v>81</v>
      </c>
      <c r="AY2287" s="262" t="s">
        <v>203</v>
      </c>
    </row>
    <row r="2288" s="14" customFormat="1">
      <c r="A2288" s="14"/>
      <c r="B2288" s="263"/>
      <c r="C2288" s="264"/>
      <c r="D2288" s="233" t="s">
        <v>357</v>
      </c>
      <c r="E2288" s="265" t="s">
        <v>1</v>
      </c>
      <c r="F2288" s="266" t="s">
        <v>2980</v>
      </c>
      <c r="G2288" s="264"/>
      <c r="H2288" s="267">
        <v>31.199999999999999</v>
      </c>
      <c r="I2288" s="268"/>
      <c r="J2288" s="264"/>
      <c r="K2288" s="264"/>
      <c r="L2288" s="269"/>
      <c r="M2288" s="270"/>
      <c r="N2288" s="271"/>
      <c r="O2288" s="271"/>
      <c r="P2288" s="271"/>
      <c r="Q2288" s="271"/>
      <c r="R2288" s="271"/>
      <c r="S2288" s="271"/>
      <c r="T2288" s="272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73" t="s">
        <v>357</v>
      </c>
      <c r="AU2288" s="273" t="s">
        <v>90</v>
      </c>
      <c r="AV2288" s="14" t="s">
        <v>90</v>
      </c>
      <c r="AW2288" s="14" t="s">
        <v>36</v>
      </c>
      <c r="AX2288" s="14" t="s">
        <v>81</v>
      </c>
      <c r="AY2288" s="273" t="s">
        <v>203</v>
      </c>
    </row>
    <row r="2289" s="14" customFormat="1">
      <c r="A2289" s="14"/>
      <c r="B2289" s="263"/>
      <c r="C2289" s="264"/>
      <c r="D2289" s="233" t="s">
        <v>357</v>
      </c>
      <c r="E2289" s="265" t="s">
        <v>1</v>
      </c>
      <c r="F2289" s="266" t="s">
        <v>1019</v>
      </c>
      <c r="G2289" s="264"/>
      <c r="H2289" s="267">
        <v>-2.2000000000000002</v>
      </c>
      <c r="I2289" s="268"/>
      <c r="J2289" s="264"/>
      <c r="K2289" s="264"/>
      <c r="L2289" s="269"/>
      <c r="M2289" s="270"/>
      <c r="N2289" s="271"/>
      <c r="O2289" s="271"/>
      <c r="P2289" s="271"/>
      <c r="Q2289" s="271"/>
      <c r="R2289" s="271"/>
      <c r="S2289" s="271"/>
      <c r="T2289" s="272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73" t="s">
        <v>357</v>
      </c>
      <c r="AU2289" s="273" t="s">
        <v>90</v>
      </c>
      <c r="AV2289" s="14" t="s">
        <v>90</v>
      </c>
      <c r="AW2289" s="14" t="s">
        <v>36</v>
      </c>
      <c r="AX2289" s="14" t="s">
        <v>81</v>
      </c>
      <c r="AY2289" s="273" t="s">
        <v>203</v>
      </c>
    </row>
    <row r="2290" s="13" customFormat="1">
      <c r="A2290" s="13"/>
      <c r="B2290" s="253"/>
      <c r="C2290" s="254"/>
      <c r="D2290" s="233" t="s">
        <v>357</v>
      </c>
      <c r="E2290" s="255" t="s">
        <v>1</v>
      </c>
      <c r="F2290" s="256" t="s">
        <v>2981</v>
      </c>
      <c r="G2290" s="254"/>
      <c r="H2290" s="255" t="s">
        <v>1</v>
      </c>
      <c r="I2290" s="257"/>
      <c r="J2290" s="254"/>
      <c r="K2290" s="254"/>
      <c r="L2290" s="258"/>
      <c r="M2290" s="259"/>
      <c r="N2290" s="260"/>
      <c r="O2290" s="260"/>
      <c r="P2290" s="260"/>
      <c r="Q2290" s="260"/>
      <c r="R2290" s="260"/>
      <c r="S2290" s="260"/>
      <c r="T2290" s="261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62" t="s">
        <v>357</v>
      </c>
      <c r="AU2290" s="262" t="s">
        <v>90</v>
      </c>
      <c r="AV2290" s="13" t="s">
        <v>88</v>
      </c>
      <c r="AW2290" s="13" t="s">
        <v>36</v>
      </c>
      <c r="AX2290" s="13" t="s">
        <v>81</v>
      </c>
      <c r="AY2290" s="262" t="s">
        <v>203</v>
      </c>
    </row>
    <row r="2291" s="14" customFormat="1">
      <c r="A2291" s="14"/>
      <c r="B2291" s="263"/>
      <c r="C2291" s="264"/>
      <c r="D2291" s="233" t="s">
        <v>357</v>
      </c>
      <c r="E2291" s="265" t="s">
        <v>1</v>
      </c>
      <c r="F2291" s="266" t="s">
        <v>2982</v>
      </c>
      <c r="G2291" s="264"/>
      <c r="H2291" s="267">
        <v>21.399999999999999</v>
      </c>
      <c r="I2291" s="268"/>
      <c r="J2291" s="264"/>
      <c r="K2291" s="264"/>
      <c r="L2291" s="269"/>
      <c r="M2291" s="270"/>
      <c r="N2291" s="271"/>
      <c r="O2291" s="271"/>
      <c r="P2291" s="271"/>
      <c r="Q2291" s="271"/>
      <c r="R2291" s="271"/>
      <c r="S2291" s="271"/>
      <c r="T2291" s="27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73" t="s">
        <v>357</v>
      </c>
      <c r="AU2291" s="273" t="s">
        <v>90</v>
      </c>
      <c r="AV2291" s="14" t="s">
        <v>90</v>
      </c>
      <c r="AW2291" s="14" t="s">
        <v>36</v>
      </c>
      <c r="AX2291" s="14" t="s">
        <v>81</v>
      </c>
      <c r="AY2291" s="273" t="s">
        <v>203</v>
      </c>
    </row>
    <row r="2292" s="14" customFormat="1">
      <c r="A2292" s="14"/>
      <c r="B2292" s="263"/>
      <c r="C2292" s="264"/>
      <c r="D2292" s="233" t="s">
        <v>357</v>
      </c>
      <c r="E2292" s="265" t="s">
        <v>1</v>
      </c>
      <c r="F2292" s="266" t="s">
        <v>1247</v>
      </c>
      <c r="G2292" s="264"/>
      <c r="H2292" s="267">
        <v>-1.6000000000000001</v>
      </c>
      <c r="I2292" s="268"/>
      <c r="J2292" s="264"/>
      <c r="K2292" s="264"/>
      <c r="L2292" s="269"/>
      <c r="M2292" s="270"/>
      <c r="N2292" s="271"/>
      <c r="O2292" s="271"/>
      <c r="P2292" s="271"/>
      <c r="Q2292" s="271"/>
      <c r="R2292" s="271"/>
      <c r="S2292" s="271"/>
      <c r="T2292" s="272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73" t="s">
        <v>357</v>
      </c>
      <c r="AU2292" s="273" t="s">
        <v>90</v>
      </c>
      <c r="AV2292" s="14" t="s">
        <v>90</v>
      </c>
      <c r="AW2292" s="14" t="s">
        <v>36</v>
      </c>
      <c r="AX2292" s="14" t="s">
        <v>81</v>
      </c>
      <c r="AY2292" s="273" t="s">
        <v>203</v>
      </c>
    </row>
    <row r="2293" s="14" customFormat="1">
      <c r="A2293" s="14"/>
      <c r="B2293" s="263"/>
      <c r="C2293" s="264"/>
      <c r="D2293" s="233" t="s">
        <v>357</v>
      </c>
      <c r="E2293" s="265" t="s">
        <v>1</v>
      </c>
      <c r="F2293" s="266" t="s">
        <v>2983</v>
      </c>
      <c r="G2293" s="264"/>
      <c r="H2293" s="267">
        <v>-0.59999999999999998</v>
      </c>
      <c r="I2293" s="268"/>
      <c r="J2293" s="264"/>
      <c r="K2293" s="264"/>
      <c r="L2293" s="269"/>
      <c r="M2293" s="270"/>
      <c r="N2293" s="271"/>
      <c r="O2293" s="271"/>
      <c r="P2293" s="271"/>
      <c r="Q2293" s="271"/>
      <c r="R2293" s="271"/>
      <c r="S2293" s="271"/>
      <c r="T2293" s="272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73" t="s">
        <v>357</v>
      </c>
      <c r="AU2293" s="273" t="s">
        <v>90</v>
      </c>
      <c r="AV2293" s="14" t="s">
        <v>90</v>
      </c>
      <c r="AW2293" s="14" t="s">
        <v>36</v>
      </c>
      <c r="AX2293" s="14" t="s">
        <v>81</v>
      </c>
      <c r="AY2293" s="273" t="s">
        <v>203</v>
      </c>
    </row>
    <row r="2294" s="16" customFormat="1">
      <c r="A2294" s="16"/>
      <c r="B2294" s="285"/>
      <c r="C2294" s="286"/>
      <c r="D2294" s="233" t="s">
        <v>357</v>
      </c>
      <c r="E2294" s="287" t="s">
        <v>1</v>
      </c>
      <c r="F2294" s="288" t="s">
        <v>366</v>
      </c>
      <c r="G2294" s="286"/>
      <c r="H2294" s="289">
        <v>152.74000000000001</v>
      </c>
      <c r="I2294" s="290"/>
      <c r="J2294" s="286"/>
      <c r="K2294" s="286"/>
      <c r="L2294" s="291"/>
      <c r="M2294" s="292"/>
      <c r="N2294" s="293"/>
      <c r="O2294" s="293"/>
      <c r="P2294" s="293"/>
      <c r="Q2294" s="293"/>
      <c r="R2294" s="293"/>
      <c r="S2294" s="293"/>
      <c r="T2294" s="294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T2294" s="295" t="s">
        <v>357</v>
      </c>
      <c r="AU2294" s="295" t="s">
        <v>90</v>
      </c>
      <c r="AV2294" s="16" t="s">
        <v>202</v>
      </c>
      <c r="AW2294" s="16" t="s">
        <v>36</v>
      </c>
      <c r="AX2294" s="16" t="s">
        <v>88</v>
      </c>
      <c r="AY2294" s="295" t="s">
        <v>203</v>
      </c>
    </row>
    <row r="2295" s="2" customFormat="1" ht="24.15" customHeight="1">
      <c r="A2295" s="39"/>
      <c r="B2295" s="40"/>
      <c r="C2295" s="220" t="s">
        <v>2984</v>
      </c>
      <c r="D2295" s="220" t="s">
        <v>204</v>
      </c>
      <c r="E2295" s="221" t="s">
        <v>2985</v>
      </c>
      <c r="F2295" s="222" t="s">
        <v>2986</v>
      </c>
      <c r="G2295" s="223" t="s">
        <v>290</v>
      </c>
      <c r="H2295" s="224">
        <v>152.74000000000001</v>
      </c>
      <c r="I2295" s="225"/>
      <c r="J2295" s="226">
        <f>ROUND(I2295*H2295,2)</f>
        <v>0</v>
      </c>
      <c r="K2295" s="222" t="s">
        <v>352</v>
      </c>
      <c r="L2295" s="45"/>
      <c r="M2295" s="227" t="s">
        <v>1</v>
      </c>
      <c r="N2295" s="228" t="s">
        <v>46</v>
      </c>
      <c r="O2295" s="92"/>
      <c r="P2295" s="229">
        <f>O2295*H2295</f>
        <v>0</v>
      </c>
      <c r="Q2295" s="229">
        <v>0.0015</v>
      </c>
      <c r="R2295" s="229">
        <f>Q2295*H2295</f>
        <v>0.22911000000000001</v>
      </c>
      <c r="S2295" s="229">
        <v>0</v>
      </c>
      <c r="T2295" s="230">
        <f>S2295*H2295</f>
        <v>0</v>
      </c>
      <c r="U2295" s="39"/>
      <c r="V2295" s="39"/>
      <c r="W2295" s="39"/>
      <c r="X2295" s="39"/>
      <c r="Y2295" s="39"/>
      <c r="Z2295" s="39"/>
      <c r="AA2295" s="39"/>
      <c r="AB2295" s="39"/>
      <c r="AC2295" s="39"/>
      <c r="AD2295" s="39"/>
      <c r="AE2295" s="39"/>
      <c r="AR2295" s="231" t="s">
        <v>279</v>
      </c>
      <c r="AT2295" s="231" t="s">
        <v>204</v>
      </c>
      <c r="AU2295" s="231" t="s">
        <v>90</v>
      </c>
      <c r="AY2295" s="18" t="s">
        <v>203</v>
      </c>
      <c r="BE2295" s="232">
        <f>IF(N2295="základní",J2295,0)</f>
        <v>0</v>
      </c>
      <c r="BF2295" s="232">
        <f>IF(N2295="snížená",J2295,0)</f>
        <v>0</v>
      </c>
      <c r="BG2295" s="232">
        <f>IF(N2295="zákl. přenesená",J2295,0)</f>
        <v>0</v>
      </c>
      <c r="BH2295" s="232">
        <f>IF(N2295="sníž. přenesená",J2295,0)</f>
        <v>0</v>
      </c>
      <c r="BI2295" s="232">
        <f>IF(N2295="nulová",J2295,0)</f>
        <v>0</v>
      </c>
      <c r="BJ2295" s="18" t="s">
        <v>88</v>
      </c>
      <c r="BK2295" s="232">
        <f>ROUND(I2295*H2295,2)</f>
        <v>0</v>
      </c>
      <c r="BL2295" s="18" t="s">
        <v>279</v>
      </c>
      <c r="BM2295" s="231" t="s">
        <v>2987</v>
      </c>
    </row>
    <row r="2296" s="2" customFormat="1">
      <c r="A2296" s="39"/>
      <c r="B2296" s="40"/>
      <c r="C2296" s="41"/>
      <c r="D2296" s="233" t="s">
        <v>209</v>
      </c>
      <c r="E2296" s="41"/>
      <c r="F2296" s="234" t="s">
        <v>2988</v>
      </c>
      <c r="G2296" s="41"/>
      <c r="H2296" s="41"/>
      <c r="I2296" s="235"/>
      <c r="J2296" s="41"/>
      <c r="K2296" s="41"/>
      <c r="L2296" s="45"/>
      <c r="M2296" s="236"/>
      <c r="N2296" s="237"/>
      <c r="O2296" s="92"/>
      <c r="P2296" s="92"/>
      <c r="Q2296" s="92"/>
      <c r="R2296" s="92"/>
      <c r="S2296" s="92"/>
      <c r="T2296" s="93"/>
      <c r="U2296" s="39"/>
      <c r="V2296" s="39"/>
      <c r="W2296" s="39"/>
      <c r="X2296" s="39"/>
      <c r="Y2296" s="39"/>
      <c r="Z2296" s="39"/>
      <c r="AA2296" s="39"/>
      <c r="AB2296" s="39"/>
      <c r="AC2296" s="39"/>
      <c r="AD2296" s="39"/>
      <c r="AE2296" s="39"/>
      <c r="AT2296" s="18" t="s">
        <v>209</v>
      </c>
      <c r="AU2296" s="18" t="s">
        <v>90</v>
      </c>
    </row>
    <row r="2297" s="2" customFormat="1">
      <c r="A2297" s="39"/>
      <c r="B2297" s="40"/>
      <c r="C2297" s="41"/>
      <c r="D2297" s="251" t="s">
        <v>355</v>
      </c>
      <c r="E2297" s="41"/>
      <c r="F2297" s="252" t="s">
        <v>2989</v>
      </c>
      <c r="G2297" s="41"/>
      <c r="H2297" s="41"/>
      <c r="I2297" s="235"/>
      <c r="J2297" s="41"/>
      <c r="K2297" s="41"/>
      <c r="L2297" s="45"/>
      <c r="M2297" s="236"/>
      <c r="N2297" s="237"/>
      <c r="O2297" s="92"/>
      <c r="P2297" s="92"/>
      <c r="Q2297" s="92"/>
      <c r="R2297" s="92"/>
      <c r="S2297" s="92"/>
      <c r="T2297" s="93"/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T2297" s="18" t="s">
        <v>355</v>
      </c>
      <c r="AU2297" s="18" t="s">
        <v>90</v>
      </c>
    </row>
    <row r="2298" s="2" customFormat="1" ht="37.8" customHeight="1">
      <c r="A2298" s="39"/>
      <c r="B2298" s="40"/>
      <c r="C2298" s="220" t="s">
        <v>2990</v>
      </c>
      <c r="D2298" s="220" t="s">
        <v>204</v>
      </c>
      <c r="E2298" s="221" t="s">
        <v>2991</v>
      </c>
      <c r="F2298" s="222" t="s">
        <v>2992</v>
      </c>
      <c r="G2298" s="223" t="s">
        <v>290</v>
      </c>
      <c r="H2298" s="224">
        <v>152.74000000000001</v>
      </c>
      <c r="I2298" s="225"/>
      <c r="J2298" s="226">
        <f>ROUND(I2298*H2298,2)</f>
        <v>0</v>
      </c>
      <c r="K2298" s="222" t="s">
        <v>352</v>
      </c>
      <c r="L2298" s="45"/>
      <c r="M2298" s="227" t="s">
        <v>1</v>
      </c>
      <c r="N2298" s="228" t="s">
        <v>46</v>
      </c>
      <c r="O2298" s="92"/>
      <c r="P2298" s="229">
        <f>O2298*H2298</f>
        <v>0</v>
      </c>
      <c r="Q2298" s="229">
        <v>0.0089999999999999993</v>
      </c>
      <c r="R2298" s="229">
        <f>Q2298*H2298</f>
        <v>1.37466</v>
      </c>
      <c r="S2298" s="229">
        <v>0</v>
      </c>
      <c r="T2298" s="230">
        <f>S2298*H2298</f>
        <v>0</v>
      </c>
      <c r="U2298" s="39"/>
      <c r="V2298" s="39"/>
      <c r="W2298" s="39"/>
      <c r="X2298" s="39"/>
      <c r="Y2298" s="39"/>
      <c r="Z2298" s="39"/>
      <c r="AA2298" s="39"/>
      <c r="AB2298" s="39"/>
      <c r="AC2298" s="39"/>
      <c r="AD2298" s="39"/>
      <c r="AE2298" s="39"/>
      <c r="AR2298" s="231" t="s">
        <v>279</v>
      </c>
      <c r="AT2298" s="231" t="s">
        <v>204</v>
      </c>
      <c r="AU2298" s="231" t="s">
        <v>90</v>
      </c>
      <c r="AY2298" s="18" t="s">
        <v>203</v>
      </c>
      <c r="BE2298" s="232">
        <f>IF(N2298="základní",J2298,0)</f>
        <v>0</v>
      </c>
      <c r="BF2298" s="232">
        <f>IF(N2298="snížená",J2298,0)</f>
        <v>0</v>
      </c>
      <c r="BG2298" s="232">
        <f>IF(N2298="zákl. přenesená",J2298,0)</f>
        <v>0</v>
      </c>
      <c r="BH2298" s="232">
        <f>IF(N2298="sníž. přenesená",J2298,0)</f>
        <v>0</v>
      </c>
      <c r="BI2298" s="232">
        <f>IF(N2298="nulová",J2298,0)</f>
        <v>0</v>
      </c>
      <c r="BJ2298" s="18" t="s">
        <v>88</v>
      </c>
      <c r="BK2298" s="232">
        <f>ROUND(I2298*H2298,2)</f>
        <v>0</v>
      </c>
      <c r="BL2298" s="18" t="s">
        <v>279</v>
      </c>
      <c r="BM2298" s="231" t="s">
        <v>2993</v>
      </c>
    </row>
    <row r="2299" s="2" customFormat="1">
      <c r="A2299" s="39"/>
      <c r="B2299" s="40"/>
      <c r="C2299" s="41"/>
      <c r="D2299" s="233" t="s">
        <v>209</v>
      </c>
      <c r="E2299" s="41"/>
      <c r="F2299" s="234" t="s">
        <v>2994</v>
      </c>
      <c r="G2299" s="41"/>
      <c r="H2299" s="41"/>
      <c r="I2299" s="235"/>
      <c r="J2299" s="41"/>
      <c r="K2299" s="41"/>
      <c r="L2299" s="45"/>
      <c r="M2299" s="236"/>
      <c r="N2299" s="237"/>
      <c r="O2299" s="92"/>
      <c r="P2299" s="92"/>
      <c r="Q2299" s="92"/>
      <c r="R2299" s="92"/>
      <c r="S2299" s="92"/>
      <c r="T2299" s="93"/>
      <c r="U2299" s="39"/>
      <c r="V2299" s="39"/>
      <c r="W2299" s="39"/>
      <c r="X2299" s="39"/>
      <c r="Y2299" s="39"/>
      <c r="Z2299" s="39"/>
      <c r="AA2299" s="39"/>
      <c r="AB2299" s="39"/>
      <c r="AC2299" s="39"/>
      <c r="AD2299" s="39"/>
      <c r="AE2299" s="39"/>
      <c r="AT2299" s="18" t="s">
        <v>209</v>
      </c>
      <c r="AU2299" s="18" t="s">
        <v>90</v>
      </c>
    </row>
    <row r="2300" s="2" customFormat="1">
      <c r="A2300" s="39"/>
      <c r="B2300" s="40"/>
      <c r="C2300" s="41"/>
      <c r="D2300" s="251" t="s">
        <v>355</v>
      </c>
      <c r="E2300" s="41"/>
      <c r="F2300" s="252" t="s">
        <v>2995</v>
      </c>
      <c r="G2300" s="41"/>
      <c r="H2300" s="41"/>
      <c r="I2300" s="235"/>
      <c r="J2300" s="41"/>
      <c r="K2300" s="41"/>
      <c r="L2300" s="45"/>
      <c r="M2300" s="236"/>
      <c r="N2300" s="237"/>
      <c r="O2300" s="92"/>
      <c r="P2300" s="92"/>
      <c r="Q2300" s="92"/>
      <c r="R2300" s="92"/>
      <c r="S2300" s="92"/>
      <c r="T2300" s="93"/>
      <c r="U2300" s="39"/>
      <c r="V2300" s="39"/>
      <c r="W2300" s="39"/>
      <c r="X2300" s="39"/>
      <c r="Y2300" s="39"/>
      <c r="Z2300" s="39"/>
      <c r="AA2300" s="39"/>
      <c r="AB2300" s="39"/>
      <c r="AC2300" s="39"/>
      <c r="AD2300" s="39"/>
      <c r="AE2300" s="39"/>
      <c r="AT2300" s="18" t="s">
        <v>355</v>
      </c>
      <c r="AU2300" s="18" t="s">
        <v>90</v>
      </c>
    </row>
    <row r="2301" s="2" customFormat="1" ht="24.15" customHeight="1">
      <c r="A2301" s="39"/>
      <c r="B2301" s="40"/>
      <c r="C2301" s="296" t="s">
        <v>2996</v>
      </c>
      <c r="D2301" s="296" t="s">
        <v>553</v>
      </c>
      <c r="E2301" s="297" t="s">
        <v>2997</v>
      </c>
      <c r="F2301" s="298" t="s">
        <v>2998</v>
      </c>
      <c r="G2301" s="299" t="s">
        <v>290</v>
      </c>
      <c r="H2301" s="300">
        <v>175.65100000000001</v>
      </c>
      <c r="I2301" s="301"/>
      <c r="J2301" s="302">
        <f>ROUND(I2301*H2301,2)</f>
        <v>0</v>
      </c>
      <c r="K2301" s="298" t="s">
        <v>352</v>
      </c>
      <c r="L2301" s="303"/>
      <c r="M2301" s="304" t="s">
        <v>1</v>
      </c>
      <c r="N2301" s="305" t="s">
        <v>46</v>
      </c>
      <c r="O2301" s="92"/>
      <c r="P2301" s="229">
        <f>O2301*H2301</f>
        <v>0</v>
      </c>
      <c r="Q2301" s="229">
        <v>0.02</v>
      </c>
      <c r="R2301" s="229">
        <f>Q2301*H2301</f>
        <v>3.5130200000000005</v>
      </c>
      <c r="S2301" s="229">
        <v>0</v>
      </c>
      <c r="T2301" s="230">
        <f>S2301*H2301</f>
        <v>0</v>
      </c>
      <c r="U2301" s="39"/>
      <c r="V2301" s="39"/>
      <c r="W2301" s="39"/>
      <c r="X2301" s="39"/>
      <c r="Y2301" s="39"/>
      <c r="Z2301" s="39"/>
      <c r="AA2301" s="39"/>
      <c r="AB2301" s="39"/>
      <c r="AC2301" s="39"/>
      <c r="AD2301" s="39"/>
      <c r="AE2301" s="39"/>
      <c r="AR2301" s="231" t="s">
        <v>581</v>
      </c>
      <c r="AT2301" s="231" t="s">
        <v>553</v>
      </c>
      <c r="AU2301" s="231" t="s">
        <v>90</v>
      </c>
      <c r="AY2301" s="18" t="s">
        <v>203</v>
      </c>
      <c r="BE2301" s="232">
        <f>IF(N2301="základní",J2301,0)</f>
        <v>0</v>
      </c>
      <c r="BF2301" s="232">
        <f>IF(N2301="snížená",J2301,0)</f>
        <v>0</v>
      </c>
      <c r="BG2301" s="232">
        <f>IF(N2301="zákl. přenesená",J2301,0)</f>
        <v>0</v>
      </c>
      <c r="BH2301" s="232">
        <f>IF(N2301="sníž. přenesená",J2301,0)</f>
        <v>0</v>
      </c>
      <c r="BI2301" s="232">
        <f>IF(N2301="nulová",J2301,0)</f>
        <v>0</v>
      </c>
      <c r="BJ2301" s="18" t="s">
        <v>88</v>
      </c>
      <c r="BK2301" s="232">
        <f>ROUND(I2301*H2301,2)</f>
        <v>0</v>
      </c>
      <c r="BL2301" s="18" t="s">
        <v>279</v>
      </c>
      <c r="BM2301" s="231" t="s">
        <v>2999</v>
      </c>
    </row>
    <row r="2302" s="2" customFormat="1">
      <c r="A2302" s="39"/>
      <c r="B2302" s="40"/>
      <c r="C2302" s="41"/>
      <c r="D2302" s="233" t="s">
        <v>209</v>
      </c>
      <c r="E2302" s="41"/>
      <c r="F2302" s="234" t="s">
        <v>2998</v>
      </c>
      <c r="G2302" s="41"/>
      <c r="H2302" s="41"/>
      <c r="I2302" s="235"/>
      <c r="J2302" s="41"/>
      <c r="K2302" s="41"/>
      <c r="L2302" s="45"/>
      <c r="M2302" s="236"/>
      <c r="N2302" s="237"/>
      <c r="O2302" s="92"/>
      <c r="P2302" s="92"/>
      <c r="Q2302" s="92"/>
      <c r="R2302" s="92"/>
      <c r="S2302" s="92"/>
      <c r="T2302" s="93"/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T2302" s="18" t="s">
        <v>209</v>
      </c>
      <c r="AU2302" s="18" t="s">
        <v>90</v>
      </c>
    </row>
    <row r="2303" s="14" customFormat="1">
      <c r="A2303" s="14"/>
      <c r="B2303" s="263"/>
      <c r="C2303" s="264"/>
      <c r="D2303" s="233" t="s">
        <v>357</v>
      </c>
      <c r="E2303" s="265" t="s">
        <v>1</v>
      </c>
      <c r="F2303" s="266" t="s">
        <v>3000</v>
      </c>
      <c r="G2303" s="264"/>
      <c r="H2303" s="267">
        <v>175.65100000000001</v>
      </c>
      <c r="I2303" s="268"/>
      <c r="J2303" s="264"/>
      <c r="K2303" s="264"/>
      <c r="L2303" s="269"/>
      <c r="M2303" s="270"/>
      <c r="N2303" s="271"/>
      <c r="O2303" s="271"/>
      <c r="P2303" s="271"/>
      <c r="Q2303" s="271"/>
      <c r="R2303" s="271"/>
      <c r="S2303" s="271"/>
      <c r="T2303" s="272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73" t="s">
        <v>357</v>
      </c>
      <c r="AU2303" s="273" t="s">
        <v>90</v>
      </c>
      <c r="AV2303" s="14" t="s">
        <v>90</v>
      </c>
      <c r="AW2303" s="14" t="s">
        <v>36</v>
      </c>
      <c r="AX2303" s="14" t="s">
        <v>81</v>
      </c>
      <c r="AY2303" s="273" t="s">
        <v>203</v>
      </c>
    </row>
    <row r="2304" s="16" customFormat="1">
      <c r="A2304" s="16"/>
      <c r="B2304" s="285"/>
      <c r="C2304" s="286"/>
      <c r="D2304" s="233" t="s">
        <v>357</v>
      </c>
      <c r="E2304" s="287" t="s">
        <v>1</v>
      </c>
      <c r="F2304" s="288" t="s">
        <v>366</v>
      </c>
      <c r="G2304" s="286"/>
      <c r="H2304" s="289">
        <v>175.65100000000001</v>
      </c>
      <c r="I2304" s="290"/>
      <c r="J2304" s="286"/>
      <c r="K2304" s="286"/>
      <c r="L2304" s="291"/>
      <c r="M2304" s="292"/>
      <c r="N2304" s="293"/>
      <c r="O2304" s="293"/>
      <c r="P2304" s="293"/>
      <c r="Q2304" s="293"/>
      <c r="R2304" s="293"/>
      <c r="S2304" s="293"/>
      <c r="T2304" s="294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T2304" s="295" t="s">
        <v>357</v>
      </c>
      <c r="AU2304" s="295" t="s">
        <v>90</v>
      </c>
      <c r="AV2304" s="16" t="s">
        <v>202</v>
      </c>
      <c r="AW2304" s="16" t="s">
        <v>36</v>
      </c>
      <c r="AX2304" s="16" t="s">
        <v>88</v>
      </c>
      <c r="AY2304" s="295" t="s">
        <v>203</v>
      </c>
    </row>
    <row r="2305" s="2" customFormat="1" ht="24.15" customHeight="1">
      <c r="A2305" s="39"/>
      <c r="B2305" s="40"/>
      <c r="C2305" s="220" t="s">
        <v>3001</v>
      </c>
      <c r="D2305" s="220" t="s">
        <v>204</v>
      </c>
      <c r="E2305" s="221" t="s">
        <v>3002</v>
      </c>
      <c r="F2305" s="222" t="s">
        <v>3003</v>
      </c>
      <c r="G2305" s="223" t="s">
        <v>290</v>
      </c>
      <c r="H2305" s="224">
        <v>5.7000000000000002</v>
      </c>
      <c r="I2305" s="225"/>
      <c r="J2305" s="226">
        <f>ROUND(I2305*H2305,2)</f>
        <v>0</v>
      </c>
      <c r="K2305" s="222" t="s">
        <v>352</v>
      </c>
      <c r="L2305" s="45"/>
      <c r="M2305" s="227" t="s">
        <v>1</v>
      </c>
      <c r="N2305" s="228" t="s">
        <v>46</v>
      </c>
      <c r="O2305" s="92"/>
      <c r="P2305" s="229">
        <f>O2305*H2305</f>
        <v>0</v>
      </c>
      <c r="Q2305" s="229">
        <v>0</v>
      </c>
      <c r="R2305" s="229">
        <f>Q2305*H2305</f>
        <v>0</v>
      </c>
      <c r="S2305" s="229">
        <v>0</v>
      </c>
      <c r="T2305" s="230">
        <f>S2305*H2305</f>
        <v>0</v>
      </c>
      <c r="U2305" s="39"/>
      <c r="V2305" s="39"/>
      <c r="W2305" s="39"/>
      <c r="X2305" s="39"/>
      <c r="Y2305" s="39"/>
      <c r="Z2305" s="39"/>
      <c r="AA2305" s="39"/>
      <c r="AB2305" s="39"/>
      <c r="AC2305" s="39"/>
      <c r="AD2305" s="39"/>
      <c r="AE2305" s="39"/>
      <c r="AR2305" s="231" t="s">
        <v>279</v>
      </c>
      <c r="AT2305" s="231" t="s">
        <v>204</v>
      </c>
      <c r="AU2305" s="231" t="s">
        <v>90</v>
      </c>
      <c r="AY2305" s="18" t="s">
        <v>203</v>
      </c>
      <c r="BE2305" s="232">
        <f>IF(N2305="základní",J2305,0)</f>
        <v>0</v>
      </c>
      <c r="BF2305" s="232">
        <f>IF(N2305="snížená",J2305,0)</f>
        <v>0</v>
      </c>
      <c r="BG2305" s="232">
        <f>IF(N2305="zákl. přenesená",J2305,0)</f>
        <v>0</v>
      </c>
      <c r="BH2305" s="232">
        <f>IF(N2305="sníž. přenesená",J2305,0)</f>
        <v>0</v>
      </c>
      <c r="BI2305" s="232">
        <f>IF(N2305="nulová",J2305,0)</f>
        <v>0</v>
      </c>
      <c r="BJ2305" s="18" t="s">
        <v>88</v>
      </c>
      <c r="BK2305" s="232">
        <f>ROUND(I2305*H2305,2)</f>
        <v>0</v>
      </c>
      <c r="BL2305" s="18" t="s">
        <v>279</v>
      </c>
      <c r="BM2305" s="231" t="s">
        <v>3004</v>
      </c>
    </row>
    <row r="2306" s="2" customFormat="1">
      <c r="A2306" s="39"/>
      <c r="B2306" s="40"/>
      <c r="C2306" s="41"/>
      <c r="D2306" s="233" t="s">
        <v>209</v>
      </c>
      <c r="E2306" s="41"/>
      <c r="F2306" s="234" t="s">
        <v>3005</v>
      </c>
      <c r="G2306" s="41"/>
      <c r="H2306" s="41"/>
      <c r="I2306" s="235"/>
      <c r="J2306" s="41"/>
      <c r="K2306" s="41"/>
      <c r="L2306" s="45"/>
      <c r="M2306" s="236"/>
      <c r="N2306" s="237"/>
      <c r="O2306" s="92"/>
      <c r="P2306" s="92"/>
      <c r="Q2306" s="92"/>
      <c r="R2306" s="92"/>
      <c r="S2306" s="92"/>
      <c r="T2306" s="93"/>
      <c r="U2306" s="39"/>
      <c r="V2306" s="39"/>
      <c r="W2306" s="39"/>
      <c r="X2306" s="39"/>
      <c r="Y2306" s="39"/>
      <c r="Z2306" s="39"/>
      <c r="AA2306" s="39"/>
      <c r="AB2306" s="39"/>
      <c r="AC2306" s="39"/>
      <c r="AD2306" s="39"/>
      <c r="AE2306" s="39"/>
      <c r="AT2306" s="18" t="s">
        <v>209</v>
      </c>
      <c r="AU2306" s="18" t="s">
        <v>90</v>
      </c>
    </row>
    <row r="2307" s="2" customFormat="1">
      <c r="A2307" s="39"/>
      <c r="B2307" s="40"/>
      <c r="C2307" s="41"/>
      <c r="D2307" s="251" t="s">
        <v>355</v>
      </c>
      <c r="E2307" s="41"/>
      <c r="F2307" s="252" t="s">
        <v>3006</v>
      </c>
      <c r="G2307" s="41"/>
      <c r="H2307" s="41"/>
      <c r="I2307" s="235"/>
      <c r="J2307" s="41"/>
      <c r="K2307" s="41"/>
      <c r="L2307" s="45"/>
      <c r="M2307" s="236"/>
      <c r="N2307" s="237"/>
      <c r="O2307" s="92"/>
      <c r="P2307" s="92"/>
      <c r="Q2307" s="92"/>
      <c r="R2307" s="92"/>
      <c r="S2307" s="92"/>
      <c r="T2307" s="93"/>
      <c r="U2307" s="39"/>
      <c r="V2307" s="39"/>
      <c r="W2307" s="39"/>
      <c r="X2307" s="39"/>
      <c r="Y2307" s="39"/>
      <c r="Z2307" s="39"/>
      <c r="AA2307" s="39"/>
      <c r="AB2307" s="39"/>
      <c r="AC2307" s="39"/>
      <c r="AD2307" s="39"/>
      <c r="AE2307" s="39"/>
      <c r="AT2307" s="18" t="s">
        <v>355</v>
      </c>
      <c r="AU2307" s="18" t="s">
        <v>90</v>
      </c>
    </row>
    <row r="2308" s="13" customFormat="1">
      <c r="A2308" s="13"/>
      <c r="B2308" s="253"/>
      <c r="C2308" s="254"/>
      <c r="D2308" s="233" t="s">
        <v>357</v>
      </c>
      <c r="E2308" s="255" t="s">
        <v>1</v>
      </c>
      <c r="F2308" s="256" t="s">
        <v>733</v>
      </c>
      <c r="G2308" s="254"/>
      <c r="H2308" s="255" t="s">
        <v>1</v>
      </c>
      <c r="I2308" s="257"/>
      <c r="J2308" s="254"/>
      <c r="K2308" s="254"/>
      <c r="L2308" s="258"/>
      <c r="M2308" s="259"/>
      <c r="N2308" s="260"/>
      <c r="O2308" s="260"/>
      <c r="P2308" s="260"/>
      <c r="Q2308" s="260"/>
      <c r="R2308" s="260"/>
      <c r="S2308" s="260"/>
      <c r="T2308" s="261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62" t="s">
        <v>357</v>
      </c>
      <c r="AU2308" s="262" t="s">
        <v>90</v>
      </c>
      <c r="AV2308" s="13" t="s">
        <v>88</v>
      </c>
      <c r="AW2308" s="13" t="s">
        <v>36</v>
      </c>
      <c r="AX2308" s="13" t="s">
        <v>81</v>
      </c>
      <c r="AY2308" s="262" t="s">
        <v>203</v>
      </c>
    </row>
    <row r="2309" s="13" customFormat="1">
      <c r="A2309" s="13"/>
      <c r="B2309" s="253"/>
      <c r="C2309" s="254"/>
      <c r="D2309" s="233" t="s">
        <v>357</v>
      </c>
      <c r="E2309" s="255" t="s">
        <v>1</v>
      </c>
      <c r="F2309" s="256" t="s">
        <v>2968</v>
      </c>
      <c r="G2309" s="254"/>
      <c r="H2309" s="255" t="s">
        <v>1</v>
      </c>
      <c r="I2309" s="257"/>
      <c r="J2309" s="254"/>
      <c r="K2309" s="254"/>
      <c r="L2309" s="258"/>
      <c r="M2309" s="259"/>
      <c r="N2309" s="260"/>
      <c r="O2309" s="260"/>
      <c r="P2309" s="260"/>
      <c r="Q2309" s="260"/>
      <c r="R2309" s="260"/>
      <c r="S2309" s="260"/>
      <c r="T2309" s="261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62" t="s">
        <v>357</v>
      </c>
      <c r="AU2309" s="262" t="s">
        <v>90</v>
      </c>
      <c r="AV2309" s="13" t="s">
        <v>88</v>
      </c>
      <c r="AW2309" s="13" t="s">
        <v>36</v>
      </c>
      <c r="AX2309" s="13" t="s">
        <v>81</v>
      </c>
      <c r="AY2309" s="262" t="s">
        <v>203</v>
      </c>
    </row>
    <row r="2310" s="14" customFormat="1">
      <c r="A2310" s="14"/>
      <c r="B2310" s="263"/>
      <c r="C2310" s="264"/>
      <c r="D2310" s="233" t="s">
        <v>357</v>
      </c>
      <c r="E2310" s="265" t="s">
        <v>1</v>
      </c>
      <c r="F2310" s="266" t="s">
        <v>2969</v>
      </c>
      <c r="G2310" s="264"/>
      <c r="H2310" s="267">
        <v>3.4500000000000002</v>
      </c>
      <c r="I2310" s="268"/>
      <c r="J2310" s="264"/>
      <c r="K2310" s="264"/>
      <c r="L2310" s="269"/>
      <c r="M2310" s="270"/>
      <c r="N2310" s="271"/>
      <c r="O2310" s="271"/>
      <c r="P2310" s="271"/>
      <c r="Q2310" s="271"/>
      <c r="R2310" s="271"/>
      <c r="S2310" s="271"/>
      <c r="T2310" s="272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73" t="s">
        <v>357</v>
      </c>
      <c r="AU2310" s="273" t="s">
        <v>90</v>
      </c>
      <c r="AV2310" s="14" t="s">
        <v>90</v>
      </c>
      <c r="AW2310" s="14" t="s">
        <v>36</v>
      </c>
      <c r="AX2310" s="14" t="s">
        <v>81</v>
      </c>
      <c r="AY2310" s="273" t="s">
        <v>203</v>
      </c>
    </row>
    <row r="2311" s="14" customFormat="1">
      <c r="A2311" s="14"/>
      <c r="B2311" s="263"/>
      <c r="C2311" s="264"/>
      <c r="D2311" s="233" t="s">
        <v>357</v>
      </c>
      <c r="E2311" s="265" t="s">
        <v>1</v>
      </c>
      <c r="F2311" s="266" t="s">
        <v>2970</v>
      </c>
      <c r="G2311" s="264"/>
      <c r="H2311" s="267">
        <v>2.25</v>
      </c>
      <c r="I2311" s="268"/>
      <c r="J2311" s="264"/>
      <c r="K2311" s="264"/>
      <c r="L2311" s="269"/>
      <c r="M2311" s="270"/>
      <c r="N2311" s="271"/>
      <c r="O2311" s="271"/>
      <c r="P2311" s="271"/>
      <c r="Q2311" s="271"/>
      <c r="R2311" s="271"/>
      <c r="S2311" s="271"/>
      <c r="T2311" s="272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73" t="s">
        <v>357</v>
      </c>
      <c r="AU2311" s="273" t="s">
        <v>90</v>
      </c>
      <c r="AV2311" s="14" t="s">
        <v>90</v>
      </c>
      <c r="AW2311" s="14" t="s">
        <v>36</v>
      </c>
      <c r="AX2311" s="14" t="s">
        <v>81</v>
      </c>
      <c r="AY2311" s="273" t="s">
        <v>203</v>
      </c>
    </row>
    <row r="2312" s="16" customFormat="1">
      <c r="A2312" s="16"/>
      <c r="B2312" s="285"/>
      <c r="C2312" s="286"/>
      <c r="D2312" s="233" t="s">
        <v>357</v>
      </c>
      <c r="E2312" s="287" t="s">
        <v>1</v>
      </c>
      <c r="F2312" s="288" t="s">
        <v>366</v>
      </c>
      <c r="G2312" s="286"/>
      <c r="H2312" s="289">
        <v>5.7000000000000002</v>
      </c>
      <c r="I2312" s="290"/>
      <c r="J2312" s="286"/>
      <c r="K2312" s="286"/>
      <c r="L2312" s="291"/>
      <c r="M2312" s="292"/>
      <c r="N2312" s="293"/>
      <c r="O2312" s="293"/>
      <c r="P2312" s="293"/>
      <c r="Q2312" s="293"/>
      <c r="R2312" s="293"/>
      <c r="S2312" s="293"/>
      <c r="T2312" s="294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T2312" s="295" t="s">
        <v>357</v>
      </c>
      <c r="AU2312" s="295" t="s">
        <v>90</v>
      </c>
      <c r="AV2312" s="16" t="s">
        <v>202</v>
      </c>
      <c r="AW2312" s="16" t="s">
        <v>36</v>
      </c>
      <c r="AX2312" s="16" t="s">
        <v>88</v>
      </c>
      <c r="AY2312" s="295" t="s">
        <v>203</v>
      </c>
    </row>
    <row r="2313" s="2" customFormat="1" ht="24.15" customHeight="1">
      <c r="A2313" s="39"/>
      <c r="B2313" s="40"/>
      <c r="C2313" s="220" t="s">
        <v>3007</v>
      </c>
      <c r="D2313" s="220" t="s">
        <v>204</v>
      </c>
      <c r="E2313" s="221" t="s">
        <v>3008</v>
      </c>
      <c r="F2313" s="222" t="s">
        <v>3009</v>
      </c>
      <c r="G2313" s="223" t="s">
        <v>415</v>
      </c>
      <c r="H2313" s="224">
        <v>114.97</v>
      </c>
      <c r="I2313" s="225"/>
      <c r="J2313" s="226">
        <f>ROUND(I2313*H2313,2)</f>
        <v>0</v>
      </c>
      <c r="K2313" s="222" t="s">
        <v>352</v>
      </c>
      <c r="L2313" s="45"/>
      <c r="M2313" s="227" t="s">
        <v>1</v>
      </c>
      <c r="N2313" s="228" t="s">
        <v>46</v>
      </c>
      <c r="O2313" s="92"/>
      <c r="P2313" s="229">
        <f>O2313*H2313</f>
        <v>0</v>
      </c>
      <c r="Q2313" s="229">
        <v>0.00018000000000000001</v>
      </c>
      <c r="R2313" s="229">
        <f>Q2313*H2313</f>
        <v>0.0206946</v>
      </c>
      <c r="S2313" s="229">
        <v>0</v>
      </c>
      <c r="T2313" s="230">
        <f>S2313*H2313</f>
        <v>0</v>
      </c>
      <c r="U2313" s="39"/>
      <c r="V2313" s="39"/>
      <c r="W2313" s="39"/>
      <c r="X2313" s="39"/>
      <c r="Y2313" s="39"/>
      <c r="Z2313" s="39"/>
      <c r="AA2313" s="39"/>
      <c r="AB2313" s="39"/>
      <c r="AC2313" s="39"/>
      <c r="AD2313" s="39"/>
      <c r="AE2313" s="39"/>
      <c r="AR2313" s="231" t="s">
        <v>279</v>
      </c>
      <c r="AT2313" s="231" t="s">
        <v>204</v>
      </c>
      <c r="AU2313" s="231" t="s">
        <v>90</v>
      </c>
      <c r="AY2313" s="18" t="s">
        <v>203</v>
      </c>
      <c r="BE2313" s="232">
        <f>IF(N2313="základní",J2313,0)</f>
        <v>0</v>
      </c>
      <c r="BF2313" s="232">
        <f>IF(N2313="snížená",J2313,0)</f>
        <v>0</v>
      </c>
      <c r="BG2313" s="232">
        <f>IF(N2313="zákl. přenesená",J2313,0)</f>
        <v>0</v>
      </c>
      <c r="BH2313" s="232">
        <f>IF(N2313="sníž. přenesená",J2313,0)</f>
        <v>0</v>
      </c>
      <c r="BI2313" s="232">
        <f>IF(N2313="nulová",J2313,0)</f>
        <v>0</v>
      </c>
      <c r="BJ2313" s="18" t="s">
        <v>88</v>
      </c>
      <c r="BK2313" s="232">
        <f>ROUND(I2313*H2313,2)</f>
        <v>0</v>
      </c>
      <c r="BL2313" s="18" t="s">
        <v>279</v>
      </c>
      <c r="BM2313" s="231" t="s">
        <v>3010</v>
      </c>
    </row>
    <row r="2314" s="2" customFormat="1">
      <c r="A2314" s="39"/>
      <c r="B2314" s="40"/>
      <c r="C2314" s="41"/>
      <c r="D2314" s="233" t="s">
        <v>209</v>
      </c>
      <c r="E2314" s="41"/>
      <c r="F2314" s="234" t="s">
        <v>3011</v>
      </c>
      <c r="G2314" s="41"/>
      <c r="H2314" s="41"/>
      <c r="I2314" s="235"/>
      <c r="J2314" s="41"/>
      <c r="K2314" s="41"/>
      <c r="L2314" s="45"/>
      <c r="M2314" s="236"/>
      <c r="N2314" s="237"/>
      <c r="O2314" s="92"/>
      <c r="P2314" s="92"/>
      <c r="Q2314" s="92"/>
      <c r="R2314" s="92"/>
      <c r="S2314" s="92"/>
      <c r="T2314" s="93"/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39"/>
      <c r="AE2314" s="39"/>
      <c r="AT2314" s="18" t="s">
        <v>209</v>
      </c>
      <c r="AU2314" s="18" t="s">
        <v>90</v>
      </c>
    </row>
    <row r="2315" s="2" customFormat="1">
      <c r="A2315" s="39"/>
      <c r="B2315" s="40"/>
      <c r="C2315" s="41"/>
      <c r="D2315" s="251" t="s">
        <v>355</v>
      </c>
      <c r="E2315" s="41"/>
      <c r="F2315" s="252" t="s">
        <v>3012</v>
      </c>
      <c r="G2315" s="41"/>
      <c r="H2315" s="41"/>
      <c r="I2315" s="235"/>
      <c r="J2315" s="41"/>
      <c r="K2315" s="41"/>
      <c r="L2315" s="45"/>
      <c r="M2315" s="236"/>
      <c r="N2315" s="237"/>
      <c r="O2315" s="92"/>
      <c r="P2315" s="92"/>
      <c r="Q2315" s="92"/>
      <c r="R2315" s="92"/>
      <c r="S2315" s="92"/>
      <c r="T2315" s="93"/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T2315" s="18" t="s">
        <v>355</v>
      </c>
      <c r="AU2315" s="18" t="s">
        <v>90</v>
      </c>
    </row>
    <row r="2316" s="13" customFormat="1">
      <c r="A2316" s="13"/>
      <c r="B2316" s="253"/>
      <c r="C2316" s="254"/>
      <c r="D2316" s="233" t="s">
        <v>357</v>
      </c>
      <c r="E2316" s="255" t="s">
        <v>1</v>
      </c>
      <c r="F2316" s="256" t="s">
        <v>733</v>
      </c>
      <c r="G2316" s="254"/>
      <c r="H2316" s="255" t="s">
        <v>1</v>
      </c>
      <c r="I2316" s="257"/>
      <c r="J2316" s="254"/>
      <c r="K2316" s="254"/>
      <c r="L2316" s="258"/>
      <c r="M2316" s="259"/>
      <c r="N2316" s="260"/>
      <c r="O2316" s="260"/>
      <c r="P2316" s="260"/>
      <c r="Q2316" s="260"/>
      <c r="R2316" s="260"/>
      <c r="S2316" s="260"/>
      <c r="T2316" s="261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62" t="s">
        <v>357</v>
      </c>
      <c r="AU2316" s="262" t="s">
        <v>90</v>
      </c>
      <c r="AV2316" s="13" t="s">
        <v>88</v>
      </c>
      <c r="AW2316" s="13" t="s">
        <v>36</v>
      </c>
      <c r="AX2316" s="13" t="s">
        <v>81</v>
      </c>
      <c r="AY2316" s="262" t="s">
        <v>203</v>
      </c>
    </row>
    <row r="2317" s="13" customFormat="1">
      <c r="A2317" s="13"/>
      <c r="B2317" s="253"/>
      <c r="C2317" s="254"/>
      <c r="D2317" s="233" t="s">
        <v>357</v>
      </c>
      <c r="E2317" s="255" t="s">
        <v>1</v>
      </c>
      <c r="F2317" s="256" t="s">
        <v>2968</v>
      </c>
      <c r="G2317" s="254"/>
      <c r="H2317" s="255" t="s">
        <v>1</v>
      </c>
      <c r="I2317" s="257"/>
      <c r="J2317" s="254"/>
      <c r="K2317" s="254"/>
      <c r="L2317" s="258"/>
      <c r="M2317" s="259"/>
      <c r="N2317" s="260"/>
      <c r="O2317" s="260"/>
      <c r="P2317" s="260"/>
      <c r="Q2317" s="260"/>
      <c r="R2317" s="260"/>
      <c r="S2317" s="260"/>
      <c r="T2317" s="261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62" t="s">
        <v>357</v>
      </c>
      <c r="AU2317" s="262" t="s">
        <v>90</v>
      </c>
      <c r="AV2317" s="13" t="s">
        <v>88</v>
      </c>
      <c r="AW2317" s="13" t="s">
        <v>36</v>
      </c>
      <c r="AX2317" s="13" t="s">
        <v>81</v>
      </c>
      <c r="AY2317" s="262" t="s">
        <v>203</v>
      </c>
    </row>
    <row r="2318" s="14" customFormat="1">
      <c r="A2318" s="14"/>
      <c r="B2318" s="263"/>
      <c r="C2318" s="264"/>
      <c r="D2318" s="233" t="s">
        <v>357</v>
      </c>
      <c r="E2318" s="265" t="s">
        <v>1</v>
      </c>
      <c r="F2318" s="266" t="s">
        <v>3013</v>
      </c>
      <c r="G2318" s="264"/>
      <c r="H2318" s="267">
        <v>6.9500000000000002</v>
      </c>
      <c r="I2318" s="268"/>
      <c r="J2318" s="264"/>
      <c r="K2318" s="264"/>
      <c r="L2318" s="269"/>
      <c r="M2318" s="270"/>
      <c r="N2318" s="271"/>
      <c r="O2318" s="271"/>
      <c r="P2318" s="271"/>
      <c r="Q2318" s="271"/>
      <c r="R2318" s="271"/>
      <c r="S2318" s="271"/>
      <c r="T2318" s="272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73" t="s">
        <v>357</v>
      </c>
      <c r="AU2318" s="273" t="s">
        <v>90</v>
      </c>
      <c r="AV2318" s="14" t="s">
        <v>90</v>
      </c>
      <c r="AW2318" s="14" t="s">
        <v>36</v>
      </c>
      <c r="AX2318" s="14" t="s">
        <v>81</v>
      </c>
      <c r="AY2318" s="273" t="s">
        <v>203</v>
      </c>
    </row>
    <row r="2319" s="14" customFormat="1">
      <c r="A2319" s="14"/>
      <c r="B2319" s="263"/>
      <c r="C2319" s="264"/>
      <c r="D2319" s="233" t="s">
        <v>357</v>
      </c>
      <c r="E2319" s="265" t="s">
        <v>1</v>
      </c>
      <c r="F2319" s="266" t="s">
        <v>3014</v>
      </c>
      <c r="G2319" s="264"/>
      <c r="H2319" s="267">
        <v>4.5</v>
      </c>
      <c r="I2319" s="268"/>
      <c r="J2319" s="264"/>
      <c r="K2319" s="264"/>
      <c r="L2319" s="269"/>
      <c r="M2319" s="270"/>
      <c r="N2319" s="271"/>
      <c r="O2319" s="271"/>
      <c r="P2319" s="271"/>
      <c r="Q2319" s="271"/>
      <c r="R2319" s="271"/>
      <c r="S2319" s="271"/>
      <c r="T2319" s="272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73" t="s">
        <v>357</v>
      </c>
      <c r="AU2319" s="273" t="s">
        <v>90</v>
      </c>
      <c r="AV2319" s="14" t="s">
        <v>90</v>
      </c>
      <c r="AW2319" s="14" t="s">
        <v>36</v>
      </c>
      <c r="AX2319" s="14" t="s">
        <v>81</v>
      </c>
      <c r="AY2319" s="273" t="s">
        <v>203</v>
      </c>
    </row>
    <row r="2320" s="13" customFormat="1">
      <c r="A2320" s="13"/>
      <c r="B2320" s="253"/>
      <c r="C2320" s="254"/>
      <c r="D2320" s="233" t="s">
        <v>357</v>
      </c>
      <c r="E2320" s="255" t="s">
        <v>1</v>
      </c>
      <c r="F2320" s="256" t="s">
        <v>1250</v>
      </c>
      <c r="G2320" s="254"/>
      <c r="H2320" s="255" t="s">
        <v>1</v>
      </c>
      <c r="I2320" s="257"/>
      <c r="J2320" s="254"/>
      <c r="K2320" s="254"/>
      <c r="L2320" s="258"/>
      <c r="M2320" s="259"/>
      <c r="N2320" s="260"/>
      <c r="O2320" s="260"/>
      <c r="P2320" s="260"/>
      <c r="Q2320" s="260"/>
      <c r="R2320" s="260"/>
      <c r="S2320" s="260"/>
      <c r="T2320" s="261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62" t="s">
        <v>357</v>
      </c>
      <c r="AU2320" s="262" t="s">
        <v>90</v>
      </c>
      <c r="AV2320" s="13" t="s">
        <v>88</v>
      </c>
      <c r="AW2320" s="13" t="s">
        <v>36</v>
      </c>
      <c r="AX2320" s="13" t="s">
        <v>81</v>
      </c>
      <c r="AY2320" s="262" t="s">
        <v>203</v>
      </c>
    </row>
    <row r="2321" s="14" customFormat="1">
      <c r="A2321" s="14"/>
      <c r="B2321" s="263"/>
      <c r="C2321" s="264"/>
      <c r="D2321" s="233" t="s">
        <v>357</v>
      </c>
      <c r="E2321" s="265" t="s">
        <v>1</v>
      </c>
      <c r="F2321" s="266" t="s">
        <v>1603</v>
      </c>
      <c r="G2321" s="264"/>
      <c r="H2321" s="267">
        <v>11.800000000000001</v>
      </c>
      <c r="I2321" s="268"/>
      <c r="J2321" s="264"/>
      <c r="K2321" s="264"/>
      <c r="L2321" s="269"/>
      <c r="M2321" s="270"/>
      <c r="N2321" s="271"/>
      <c r="O2321" s="271"/>
      <c r="P2321" s="271"/>
      <c r="Q2321" s="271"/>
      <c r="R2321" s="271"/>
      <c r="S2321" s="271"/>
      <c r="T2321" s="272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73" t="s">
        <v>357</v>
      </c>
      <c r="AU2321" s="273" t="s">
        <v>90</v>
      </c>
      <c r="AV2321" s="14" t="s">
        <v>90</v>
      </c>
      <c r="AW2321" s="14" t="s">
        <v>36</v>
      </c>
      <c r="AX2321" s="14" t="s">
        <v>81</v>
      </c>
      <c r="AY2321" s="273" t="s">
        <v>203</v>
      </c>
    </row>
    <row r="2322" s="14" customFormat="1">
      <c r="A2322" s="14"/>
      <c r="B2322" s="263"/>
      <c r="C2322" s="264"/>
      <c r="D2322" s="233" t="s">
        <v>357</v>
      </c>
      <c r="E2322" s="265" t="s">
        <v>1</v>
      </c>
      <c r="F2322" s="266" t="s">
        <v>1604</v>
      </c>
      <c r="G2322" s="264"/>
      <c r="H2322" s="267">
        <v>17</v>
      </c>
      <c r="I2322" s="268"/>
      <c r="J2322" s="264"/>
      <c r="K2322" s="264"/>
      <c r="L2322" s="269"/>
      <c r="M2322" s="270"/>
      <c r="N2322" s="271"/>
      <c r="O2322" s="271"/>
      <c r="P2322" s="271"/>
      <c r="Q2322" s="271"/>
      <c r="R2322" s="271"/>
      <c r="S2322" s="271"/>
      <c r="T2322" s="272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73" t="s">
        <v>357</v>
      </c>
      <c r="AU2322" s="273" t="s">
        <v>90</v>
      </c>
      <c r="AV2322" s="14" t="s">
        <v>90</v>
      </c>
      <c r="AW2322" s="14" t="s">
        <v>36</v>
      </c>
      <c r="AX2322" s="14" t="s">
        <v>81</v>
      </c>
      <c r="AY2322" s="273" t="s">
        <v>203</v>
      </c>
    </row>
    <row r="2323" s="14" customFormat="1">
      <c r="A2323" s="14"/>
      <c r="B2323" s="263"/>
      <c r="C2323" s="264"/>
      <c r="D2323" s="233" t="s">
        <v>357</v>
      </c>
      <c r="E2323" s="265" t="s">
        <v>1</v>
      </c>
      <c r="F2323" s="266" t="s">
        <v>1605</v>
      </c>
      <c r="G2323" s="264"/>
      <c r="H2323" s="267">
        <v>14.32</v>
      </c>
      <c r="I2323" s="268"/>
      <c r="J2323" s="264"/>
      <c r="K2323" s="264"/>
      <c r="L2323" s="269"/>
      <c r="M2323" s="270"/>
      <c r="N2323" s="271"/>
      <c r="O2323" s="271"/>
      <c r="P2323" s="271"/>
      <c r="Q2323" s="271"/>
      <c r="R2323" s="271"/>
      <c r="S2323" s="271"/>
      <c r="T2323" s="272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73" t="s">
        <v>357</v>
      </c>
      <c r="AU2323" s="273" t="s">
        <v>90</v>
      </c>
      <c r="AV2323" s="14" t="s">
        <v>90</v>
      </c>
      <c r="AW2323" s="14" t="s">
        <v>36</v>
      </c>
      <c r="AX2323" s="14" t="s">
        <v>81</v>
      </c>
      <c r="AY2323" s="273" t="s">
        <v>203</v>
      </c>
    </row>
    <row r="2324" s="14" customFormat="1">
      <c r="A2324" s="14"/>
      <c r="B2324" s="263"/>
      <c r="C2324" s="264"/>
      <c r="D2324" s="233" t="s">
        <v>357</v>
      </c>
      <c r="E2324" s="265" t="s">
        <v>1</v>
      </c>
      <c r="F2324" s="266" t="s">
        <v>3015</v>
      </c>
      <c r="G2324" s="264"/>
      <c r="H2324" s="267">
        <v>-8</v>
      </c>
      <c r="I2324" s="268"/>
      <c r="J2324" s="264"/>
      <c r="K2324" s="264"/>
      <c r="L2324" s="269"/>
      <c r="M2324" s="270"/>
      <c r="N2324" s="271"/>
      <c r="O2324" s="271"/>
      <c r="P2324" s="271"/>
      <c r="Q2324" s="271"/>
      <c r="R2324" s="271"/>
      <c r="S2324" s="271"/>
      <c r="T2324" s="272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73" t="s">
        <v>357</v>
      </c>
      <c r="AU2324" s="273" t="s">
        <v>90</v>
      </c>
      <c r="AV2324" s="14" t="s">
        <v>90</v>
      </c>
      <c r="AW2324" s="14" t="s">
        <v>36</v>
      </c>
      <c r="AX2324" s="14" t="s">
        <v>81</v>
      </c>
      <c r="AY2324" s="273" t="s">
        <v>203</v>
      </c>
    </row>
    <row r="2325" s="14" customFormat="1">
      <c r="A2325" s="14"/>
      <c r="B2325" s="263"/>
      <c r="C2325" s="264"/>
      <c r="D2325" s="233" t="s">
        <v>357</v>
      </c>
      <c r="E2325" s="265" t="s">
        <v>1</v>
      </c>
      <c r="F2325" s="266" t="s">
        <v>3016</v>
      </c>
      <c r="G2325" s="264"/>
      <c r="H2325" s="267">
        <v>11.199999999999999</v>
      </c>
      <c r="I2325" s="268"/>
      <c r="J2325" s="264"/>
      <c r="K2325" s="264"/>
      <c r="L2325" s="269"/>
      <c r="M2325" s="270"/>
      <c r="N2325" s="271"/>
      <c r="O2325" s="271"/>
      <c r="P2325" s="271"/>
      <c r="Q2325" s="271"/>
      <c r="R2325" s="271"/>
      <c r="S2325" s="271"/>
      <c r="T2325" s="27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73" t="s">
        <v>357</v>
      </c>
      <c r="AU2325" s="273" t="s">
        <v>90</v>
      </c>
      <c r="AV2325" s="14" t="s">
        <v>90</v>
      </c>
      <c r="AW2325" s="14" t="s">
        <v>36</v>
      </c>
      <c r="AX2325" s="14" t="s">
        <v>81</v>
      </c>
      <c r="AY2325" s="273" t="s">
        <v>203</v>
      </c>
    </row>
    <row r="2326" s="13" customFormat="1">
      <c r="A2326" s="13"/>
      <c r="B2326" s="253"/>
      <c r="C2326" s="254"/>
      <c r="D2326" s="233" t="s">
        <v>357</v>
      </c>
      <c r="E2326" s="255" t="s">
        <v>1</v>
      </c>
      <c r="F2326" s="256" t="s">
        <v>1049</v>
      </c>
      <c r="G2326" s="254"/>
      <c r="H2326" s="255" t="s">
        <v>1</v>
      </c>
      <c r="I2326" s="257"/>
      <c r="J2326" s="254"/>
      <c r="K2326" s="254"/>
      <c r="L2326" s="258"/>
      <c r="M2326" s="259"/>
      <c r="N2326" s="260"/>
      <c r="O2326" s="260"/>
      <c r="P2326" s="260"/>
      <c r="Q2326" s="260"/>
      <c r="R2326" s="260"/>
      <c r="S2326" s="260"/>
      <c r="T2326" s="261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62" t="s">
        <v>357</v>
      </c>
      <c r="AU2326" s="262" t="s">
        <v>90</v>
      </c>
      <c r="AV2326" s="13" t="s">
        <v>88</v>
      </c>
      <c r="AW2326" s="13" t="s">
        <v>36</v>
      </c>
      <c r="AX2326" s="13" t="s">
        <v>81</v>
      </c>
      <c r="AY2326" s="262" t="s">
        <v>203</v>
      </c>
    </row>
    <row r="2327" s="14" customFormat="1">
      <c r="A2327" s="14"/>
      <c r="B2327" s="263"/>
      <c r="C2327" s="264"/>
      <c r="D2327" s="233" t="s">
        <v>357</v>
      </c>
      <c r="E2327" s="265" t="s">
        <v>1</v>
      </c>
      <c r="F2327" s="266" t="s">
        <v>3017</v>
      </c>
      <c r="G2327" s="264"/>
      <c r="H2327" s="267">
        <v>18.5</v>
      </c>
      <c r="I2327" s="268"/>
      <c r="J2327" s="264"/>
      <c r="K2327" s="264"/>
      <c r="L2327" s="269"/>
      <c r="M2327" s="270"/>
      <c r="N2327" s="271"/>
      <c r="O2327" s="271"/>
      <c r="P2327" s="271"/>
      <c r="Q2327" s="271"/>
      <c r="R2327" s="271"/>
      <c r="S2327" s="271"/>
      <c r="T2327" s="272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73" t="s">
        <v>357</v>
      </c>
      <c r="AU2327" s="273" t="s">
        <v>90</v>
      </c>
      <c r="AV2327" s="14" t="s">
        <v>90</v>
      </c>
      <c r="AW2327" s="14" t="s">
        <v>36</v>
      </c>
      <c r="AX2327" s="14" t="s">
        <v>81</v>
      </c>
      <c r="AY2327" s="273" t="s">
        <v>203</v>
      </c>
    </row>
    <row r="2328" s="14" customFormat="1">
      <c r="A2328" s="14"/>
      <c r="B2328" s="263"/>
      <c r="C2328" s="264"/>
      <c r="D2328" s="233" t="s">
        <v>357</v>
      </c>
      <c r="E2328" s="265" t="s">
        <v>1</v>
      </c>
      <c r="F2328" s="266" t="s">
        <v>3018</v>
      </c>
      <c r="G2328" s="264"/>
      <c r="H2328" s="267">
        <v>3.5</v>
      </c>
      <c r="I2328" s="268"/>
      <c r="J2328" s="264"/>
      <c r="K2328" s="264"/>
      <c r="L2328" s="269"/>
      <c r="M2328" s="270"/>
      <c r="N2328" s="271"/>
      <c r="O2328" s="271"/>
      <c r="P2328" s="271"/>
      <c r="Q2328" s="271"/>
      <c r="R2328" s="271"/>
      <c r="S2328" s="271"/>
      <c r="T2328" s="272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73" t="s">
        <v>357</v>
      </c>
      <c r="AU2328" s="273" t="s">
        <v>90</v>
      </c>
      <c r="AV2328" s="14" t="s">
        <v>90</v>
      </c>
      <c r="AW2328" s="14" t="s">
        <v>36</v>
      </c>
      <c r="AX2328" s="14" t="s">
        <v>81</v>
      </c>
      <c r="AY2328" s="273" t="s">
        <v>203</v>
      </c>
    </row>
    <row r="2329" s="14" customFormat="1">
      <c r="A2329" s="14"/>
      <c r="B2329" s="263"/>
      <c r="C2329" s="264"/>
      <c r="D2329" s="233" t="s">
        <v>357</v>
      </c>
      <c r="E2329" s="265" t="s">
        <v>1</v>
      </c>
      <c r="F2329" s="266" t="s">
        <v>3019</v>
      </c>
      <c r="G2329" s="264"/>
      <c r="H2329" s="267">
        <v>5.0999999999999996</v>
      </c>
      <c r="I2329" s="268"/>
      <c r="J2329" s="264"/>
      <c r="K2329" s="264"/>
      <c r="L2329" s="269"/>
      <c r="M2329" s="270"/>
      <c r="N2329" s="271"/>
      <c r="O2329" s="271"/>
      <c r="P2329" s="271"/>
      <c r="Q2329" s="271"/>
      <c r="R2329" s="271"/>
      <c r="S2329" s="271"/>
      <c r="T2329" s="27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73" t="s">
        <v>357</v>
      </c>
      <c r="AU2329" s="273" t="s">
        <v>90</v>
      </c>
      <c r="AV2329" s="14" t="s">
        <v>90</v>
      </c>
      <c r="AW2329" s="14" t="s">
        <v>36</v>
      </c>
      <c r="AX2329" s="14" t="s">
        <v>81</v>
      </c>
      <c r="AY2329" s="273" t="s">
        <v>203</v>
      </c>
    </row>
    <row r="2330" s="13" customFormat="1">
      <c r="A2330" s="13"/>
      <c r="B2330" s="253"/>
      <c r="C2330" s="254"/>
      <c r="D2330" s="233" t="s">
        <v>357</v>
      </c>
      <c r="E2330" s="255" t="s">
        <v>1</v>
      </c>
      <c r="F2330" s="256" t="s">
        <v>2979</v>
      </c>
      <c r="G2330" s="254"/>
      <c r="H2330" s="255" t="s">
        <v>1</v>
      </c>
      <c r="I2330" s="257"/>
      <c r="J2330" s="254"/>
      <c r="K2330" s="254"/>
      <c r="L2330" s="258"/>
      <c r="M2330" s="259"/>
      <c r="N2330" s="260"/>
      <c r="O2330" s="260"/>
      <c r="P2330" s="260"/>
      <c r="Q2330" s="260"/>
      <c r="R2330" s="260"/>
      <c r="S2330" s="260"/>
      <c r="T2330" s="261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62" t="s">
        <v>357</v>
      </c>
      <c r="AU2330" s="262" t="s">
        <v>90</v>
      </c>
      <c r="AV2330" s="13" t="s">
        <v>88</v>
      </c>
      <c r="AW2330" s="13" t="s">
        <v>36</v>
      </c>
      <c r="AX2330" s="13" t="s">
        <v>81</v>
      </c>
      <c r="AY2330" s="262" t="s">
        <v>203</v>
      </c>
    </row>
    <row r="2331" s="14" customFormat="1">
      <c r="A2331" s="14"/>
      <c r="B2331" s="263"/>
      <c r="C2331" s="264"/>
      <c r="D2331" s="233" t="s">
        <v>357</v>
      </c>
      <c r="E2331" s="265" t="s">
        <v>1</v>
      </c>
      <c r="F2331" s="266" t="s">
        <v>3020</v>
      </c>
      <c r="G2331" s="264"/>
      <c r="H2331" s="267">
        <v>15.6</v>
      </c>
      <c r="I2331" s="268"/>
      <c r="J2331" s="264"/>
      <c r="K2331" s="264"/>
      <c r="L2331" s="269"/>
      <c r="M2331" s="270"/>
      <c r="N2331" s="271"/>
      <c r="O2331" s="271"/>
      <c r="P2331" s="271"/>
      <c r="Q2331" s="271"/>
      <c r="R2331" s="271"/>
      <c r="S2331" s="271"/>
      <c r="T2331" s="272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73" t="s">
        <v>357</v>
      </c>
      <c r="AU2331" s="273" t="s">
        <v>90</v>
      </c>
      <c r="AV2331" s="14" t="s">
        <v>90</v>
      </c>
      <c r="AW2331" s="14" t="s">
        <v>36</v>
      </c>
      <c r="AX2331" s="14" t="s">
        <v>81</v>
      </c>
      <c r="AY2331" s="273" t="s">
        <v>203</v>
      </c>
    </row>
    <row r="2332" s="14" customFormat="1">
      <c r="A2332" s="14"/>
      <c r="B2332" s="263"/>
      <c r="C2332" s="264"/>
      <c r="D2332" s="233" t="s">
        <v>357</v>
      </c>
      <c r="E2332" s="265" t="s">
        <v>1</v>
      </c>
      <c r="F2332" s="266" t="s">
        <v>3021</v>
      </c>
      <c r="G2332" s="264"/>
      <c r="H2332" s="267">
        <v>0.90000000000000002</v>
      </c>
      <c r="I2332" s="268"/>
      <c r="J2332" s="264"/>
      <c r="K2332" s="264"/>
      <c r="L2332" s="269"/>
      <c r="M2332" s="270"/>
      <c r="N2332" s="271"/>
      <c r="O2332" s="271"/>
      <c r="P2332" s="271"/>
      <c r="Q2332" s="271"/>
      <c r="R2332" s="271"/>
      <c r="S2332" s="271"/>
      <c r="T2332" s="272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73" t="s">
        <v>357</v>
      </c>
      <c r="AU2332" s="273" t="s">
        <v>90</v>
      </c>
      <c r="AV2332" s="14" t="s">
        <v>90</v>
      </c>
      <c r="AW2332" s="14" t="s">
        <v>36</v>
      </c>
      <c r="AX2332" s="14" t="s">
        <v>81</v>
      </c>
      <c r="AY2332" s="273" t="s">
        <v>203</v>
      </c>
    </row>
    <row r="2333" s="13" customFormat="1">
      <c r="A2333" s="13"/>
      <c r="B2333" s="253"/>
      <c r="C2333" s="254"/>
      <c r="D2333" s="233" t="s">
        <v>357</v>
      </c>
      <c r="E2333" s="255" t="s">
        <v>1</v>
      </c>
      <c r="F2333" s="256" t="s">
        <v>2981</v>
      </c>
      <c r="G2333" s="254"/>
      <c r="H2333" s="255" t="s">
        <v>1</v>
      </c>
      <c r="I2333" s="257"/>
      <c r="J2333" s="254"/>
      <c r="K2333" s="254"/>
      <c r="L2333" s="258"/>
      <c r="M2333" s="259"/>
      <c r="N2333" s="260"/>
      <c r="O2333" s="260"/>
      <c r="P2333" s="260"/>
      <c r="Q2333" s="260"/>
      <c r="R2333" s="260"/>
      <c r="S2333" s="260"/>
      <c r="T2333" s="261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62" t="s">
        <v>357</v>
      </c>
      <c r="AU2333" s="262" t="s">
        <v>90</v>
      </c>
      <c r="AV2333" s="13" t="s">
        <v>88</v>
      </c>
      <c r="AW2333" s="13" t="s">
        <v>36</v>
      </c>
      <c r="AX2333" s="13" t="s">
        <v>81</v>
      </c>
      <c r="AY2333" s="262" t="s">
        <v>203</v>
      </c>
    </row>
    <row r="2334" s="14" customFormat="1">
      <c r="A2334" s="14"/>
      <c r="B2334" s="263"/>
      <c r="C2334" s="264"/>
      <c r="D2334" s="233" t="s">
        <v>357</v>
      </c>
      <c r="E2334" s="265" t="s">
        <v>1</v>
      </c>
      <c r="F2334" s="266" t="s">
        <v>3022</v>
      </c>
      <c r="G2334" s="264"/>
      <c r="H2334" s="267">
        <v>10.699999999999999</v>
      </c>
      <c r="I2334" s="268"/>
      <c r="J2334" s="264"/>
      <c r="K2334" s="264"/>
      <c r="L2334" s="269"/>
      <c r="M2334" s="270"/>
      <c r="N2334" s="271"/>
      <c r="O2334" s="271"/>
      <c r="P2334" s="271"/>
      <c r="Q2334" s="271"/>
      <c r="R2334" s="271"/>
      <c r="S2334" s="271"/>
      <c r="T2334" s="272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73" t="s">
        <v>357</v>
      </c>
      <c r="AU2334" s="273" t="s">
        <v>90</v>
      </c>
      <c r="AV2334" s="14" t="s">
        <v>90</v>
      </c>
      <c r="AW2334" s="14" t="s">
        <v>36</v>
      </c>
      <c r="AX2334" s="14" t="s">
        <v>81</v>
      </c>
      <c r="AY2334" s="273" t="s">
        <v>203</v>
      </c>
    </row>
    <row r="2335" s="14" customFormat="1">
      <c r="A2335" s="14"/>
      <c r="B2335" s="263"/>
      <c r="C2335" s="264"/>
      <c r="D2335" s="233" t="s">
        <v>357</v>
      </c>
      <c r="E2335" s="265" t="s">
        <v>1</v>
      </c>
      <c r="F2335" s="266" t="s">
        <v>2897</v>
      </c>
      <c r="G2335" s="264"/>
      <c r="H2335" s="267">
        <v>-0.80000000000000004</v>
      </c>
      <c r="I2335" s="268"/>
      <c r="J2335" s="264"/>
      <c r="K2335" s="264"/>
      <c r="L2335" s="269"/>
      <c r="M2335" s="270"/>
      <c r="N2335" s="271"/>
      <c r="O2335" s="271"/>
      <c r="P2335" s="271"/>
      <c r="Q2335" s="271"/>
      <c r="R2335" s="271"/>
      <c r="S2335" s="271"/>
      <c r="T2335" s="272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73" t="s">
        <v>357</v>
      </c>
      <c r="AU2335" s="273" t="s">
        <v>90</v>
      </c>
      <c r="AV2335" s="14" t="s">
        <v>90</v>
      </c>
      <c r="AW2335" s="14" t="s">
        <v>36</v>
      </c>
      <c r="AX2335" s="14" t="s">
        <v>81</v>
      </c>
      <c r="AY2335" s="273" t="s">
        <v>203</v>
      </c>
    </row>
    <row r="2336" s="14" customFormat="1">
      <c r="A2336" s="14"/>
      <c r="B2336" s="263"/>
      <c r="C2336" s="264"/>
      <c r="D2336" s="233" t="s">
        <v>357</v>
      </c>
      <c r="E2336" s="265" t="s">
        <v>1</v>
      </c>
      <c r="F2336" s="266" t="s">
        <v>3023</v>
      </c>
      <c r="G2336" s="264"/>
      <c r="H2336" s="267">
        <v>3.7000000000000002</v>
      </c>
      <c r="I2336" s="268"/>
      <c r="J2336" s="264"/>
      <c r="K2336" s="264"/>
      <c r="L2336" s="269"/>
      <c r="M2336" s="270"/>
      <c r="N2336" s="271"/>
      <c r="O2336" s="271"/>
      <c r="P2336" s="271"/>
      <c r="Q2336" s="271"/>
      <c r="R2336" s="271"/>
      <c r="S2336" s="271"/>
      <c r="T2336" s="272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73" t="s">
        <v>357</v>
      </c>
      <c r="AU2336" s="273" t="s">
        <v>90</v>
      </c>
      <c r="AV2336" s="14" t="s">
        <v>90</v>
      </c>
      <c r="AW2336" s="14" t="s">
        <v>36</v>
      </c>
      <c r="AX2336" s="14" t="s">
        <v>81</v>
      </c>
      <c r="AY2336" s="273" t="s">
        <v>203</v>
      </c>
    </row>
    <row r="2337" s="16" customFormat="1">
      <c r="A2337" s="16"/>
      <c r="B2337" s="285"/>
      <c r="C2337" s="286"/>
      <c r="D2337" s="233" t="s">
        <v>357</v>
      </c>
      <c r="E2337" s="287" t="s">
        <v>1</v>
      </c>
      <c r="F2337" s="288" t="s">
        <v>366</v>
      </c>
      <c r="G2337" s="286"/>
      <c r="H2337" s="289">
        <v>114.97</v>
      </c>
      <c r="I2337" s="290"/>
      <c r="J2337" s="286"/>
      <c r="K2337" s="286"/>
      <c r="L2337" s="291"/>
      <c r="M2337" s="292"/>
      <c r="N2337" s="293"/>
      <c r="O2337" s="293"/>
      <c r="P2337" s="293"/>
      <c r="Q2337" s="293"/>
      <c r="R2337" s="293"/>
      <c r="S2337" s="293"/>
      <c r="T2337" s="294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T2337" s="295" t="s">
        <v>357</v>
      </c>
      <c r="AU2337" s="295" t="s">
        <v>90</v>
      </c>
      <c r="AV2337" s="16" t="s">
        <v>202</v>
      </c>
      <c r="AW2337" s="16" t="s">
        <v>36</v>
      </c>
      <c r="AX2337" s="16" t="s">
        <v>88</v>
      </c>
      <c r="AY2337" s="295" t="s">
        <v>203</v>
      </c>
    </row>
    <row r="2338" s="2" customFormat="1" ht="16.5" customHeight="1">
      <c r="A2338" s="39"/>
      <c r="B2338" s="40"/>
      <c r="C2338" s="296" t="s">
        <v>3024</v>
      </c>
      <c r="D2338" s="296" t="s">
        <v>553</v>
      </c>
      <c r="E2338" s="297" t="s">
        <v>3025</v>
      </c>
      <c r="F2338" s="298" t="s">
        <v>3026</v>
      </c>
      <c r="G2338" s="299" t="s">
        <v>415</v>
      </c>
      <c r="H2338" s="300">
        <v>120.71899999999999</v>
      </c>
      <c r="I2338" s="301"/>
      <c r="J2338" s="302">
        <f>ROUND(I2338*H2338,2)</f>
        <v>0</v>
      </c>
      <c r="K2338" s="298" t="s">
        <v>352</v>
      </c>
      <c r="L2338" s="303"/>
      <c r="M2338" s="304" t="s">
        <v>1</v>
      </c>
      <c r="N2338" s="305" t="s">
        <v>46</v>
      </c>
      <c r="O2338" s="92"/>
      <c r="P2338" s="229">
        <f>O2338*H2338</f>
        <v>0</v>
      </c>
      <c r="Q2338" s="229">
        <v>8.0000000000000007E-05</v>
      </c>
      <c r="R2338" s="229">
        <f>Q2338*H2338</f>
        <v>0.009657520000000001</v>
      </c>
      <c r="S2338" s="229">
        <v>0</v>
      </c>
      <c r="T2338" s="230">
        <f>S2338*H2338</f>
        <v>0</v>
      </c>
      <c r="U2338" s="39"/>
      <c r="V2338" s="39"/>
      <c r="W2338" s="39"/>
      <c r="X2338" s="39"/>
      <c r="Y2338" s="39"/>
      <c r="Z2338" s="39"/>
      <c r="AA2338" s="39"/>
      <c r="AB2338" s="39"/>
      <c r="AC2338" s="39"/>
      <c r="AD2338" s="39"/>
      <c r="AE2338" s="39"/>
      <c r="AR2338" s="231" t="s">
        <v>581</v>
      </c>
      <c r="AT2338" s="231" t="s">
        <v>553</v>
      </c>
      <c r="AU2338" s="231" t="s">
        <v>90</v>
      </c>
      <c r="AY2338" s="18" t="s">
        <v>203</v>
      </c>
      <c r="BE2338" s="232">
        <f>IF(N2338="základní",J2338,0)</f>
        <v>0</v>
      </c>
      <c r="BF2338" s="232">
        <f>IF(N2338="snížená",J2338,0)</f>
        <v>0</v>
      </c>
      <c r="BG2338" s="232">
        <f>IF(N2338="zákl. přenesená",J2338,0)</f>
        <v>0</v>
      </c>
      <c r="BH2338" s="232">
        <f>IF(N2338="sníž. přenesená",J2338,0)</f>
        <v>0</v>
      </c>
      <c r="BI2338" s="232">
        <f>IF(N2338="nulová",J2338,0)</f>
        <v>0</v>
      </c>
      <c r="BJ2338" s="18" t="s">
        <v>88</v>
      </c>
      <c r="BK2338" s="232">
        <f>ROUND(I2338*H2338,2)</f>
        <v>0</v>
      </c>
      <c r="BL2338" s="18" t="s">
        <v>279</v>
      </c>
      <c r="BM2338" s="231" t="s">
        <v>3027</v>
      </c>
    </row>
    <row r="2339" s="2" customFormat="1">
      <c r="A2339" s="39"/>
      <c r="B2339" s="40"/>
      <c r="C2339" s="41"/>
      <c r="D2339" s="233" t="s">
        <v>209</v>
      </c>
      <c r="E2339" s="41"/>
      <c r="F2339" s="234" t="s">
        <v>3026</v>
      </c>
      <c r="G2339" s="41"/>
      <c r="H2339" s="41"/>
      <c r="I2339" s="235"/>
      <c r="J2339" s="41"/>
      <c r="K2339" s="41"/>
      <c r="L2339" s="45"/>
      <c r="M2339" s="236"/>
      <c r="N2339" s="237"/>
      <c r="O2339" s="92"/>
      <c r="P2339" s="92"/>
      <c r="Q2339" s="92"/>
      <c r="R2339" s="92"/>
      <c r="S2339" s="92"/>
      <c r="T2339" s="93"/>
      <c r="U2339" s="39"/>
      <c r="V2339" s="39"/>
      <c r="W2339" s="39"/>
      <c r="X2339" s="39"/>
      <c r="Y2339" s="39"/>
      <c r="Z2339" s="39"/>
      <c r="AA2339" s="39"/>
      <c r="AB2339" s="39"/>
      <c r="AC2339" s="39"/>
      <c r="AD2339" s="39"/>
      <c r="AE2339" s="39"/>
      <c r="AT2339" s="18" t="s">
        <v>209</v>
      </c>
      <c r="AU2339" s="18" t="s">
        <v>90</v>
      </c>
    </row>
    <row r="2340" s="14" customFormat="1">
      <c r="A2340" s="14"/>
      <c r="B2340" s="263"/>
      <c r="C2340" s="264"/>
      <c r="D2340" s="233" t="s">
        <v>357</v>
      </c>
      <c r="E2340" s="265" t="s">
        <v>1</v>
      </c>
      <c r="F2340" s="266" t="s">
        <v>3028</v>
      </c>
      <c r="G2340" s="264"/>
      <c r="H2340" s="267">
        <v>120.71899999999999</v>
      </c>
      <c r="I2340" s="268"/>
      <c r="J2340" s="264"/>
      <c r="K2340" s="264"/>
      <c r="L2340" s="269"/>
      <c r="M2340" s="270"/>
      <c r="N2340" s="271"/>
      <c r="O2340" s="271"/>
      <c r="P2340" s="271"/>
      <c r="Q2340" s="271"/>
      <c r="R2340" s="271"/>
      <c r="S2340" s="271"/>
      <c r="T2340" s="27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73" t="s">
        <v>357</v>
      </c>
      <c r="AU2340" s="273" t="s">
        <v>90</v>
      </c>
      <c r="AV2340" s="14" t="s">
        <v>90</v>
      </c>
      <c r="AW2340" s="14" t="s">
        <v>36</v>
      </c>
      <c r="AX2340" s="14" t="s">
        <v>81</v>
      </c>
      <c r="AY2340" s="273" t="s">
        <v>203</v>
      </c>
    </row>
    <row r="2341" s="16" customFormat="1">
      <c r="A2341" s="16"/>
      <c r="B2341" s="285"/>
      <c r="C2341" s="286"/>
      <c r="D2341" s="233" t="s">
        <v>357</v>
      </c>
      <c r="E2341" s="287" t="s">
        <v>1</v>
      </c>
      <c r="F2341" s="288" t="s">
        <v>366</v>
      </c>
      <c r="G2341" s="286"/>
      <c r="H2341" s="289">
        <v>120.71899999999999</v>
      </c>
      <c r="I2341" s="290"/>
      <c r="J2341" s="286"/>
      <c r="K2341" s="286"/>
      <c r="L2341" s="291"/>
      <c r="M2341" s="292"/>
      <c r="N2341" s="293"/>
      <c r="O2341" s="293"/>
      <c r="P2341" s="293"/>
      <c r="Q2341" s="293"/>
      <c r="R2341" s="293"/>
      <c r="S2341" s="293"/>
      <c r="T2341" s="294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T2341" s="295" t="s">
        <v>357</v>
      </c>
      <c r="AU2341" s="295" t="s">
        <v>90</v>
      </c>
      <c r="AV2341" s="16" t="s">
        <v>202</v>
      </c>
      <c r="AW2341" s="16" t="s">
        <v>36</v>
      </c>
      <c r="AX2341" s="16" t="s">
        <v>88</v>
      </c>
      <c r="AY2341" s="295" t="s">
        <v>203</v>
      </c>
    </row>
    <row r="2342" s="2" customFormat="1" ht="16.5" customHeight="1">
      <c r="A2342" s="39"/>
      <c r="B2342" s="40"/>
      <c r="C2342" s="220" t="s">
        <v>3029</v>
      </c>
      <c r="D2342" s="220" t="s">
        <v>204</v>
      </c>
      <c r="E2342" s="221" t="s">
        <v>3030</v>
      </c>
      <c r="F2342" s="222" t="s">
        <v>3031</v>
      </c>
      <c r="G2342" s="223" t="s">
        <v>415</v>
      </c>
      <c r="H2342" s="224">
        <v>73.519999999999996</v>
      </c>
      <c r="I2342" s="225"/>
      <c r="J2342" s="226">
        <f>ROUND(I2342*H2342,2)</f>
        <v>0</v>
      </c>
      <c r="K2342" s="222" t="s">
        <v>352</v>
      </c>
      <c r="L2342" s="45"/>
      <c r="M2342" s="227" t="s">
        <v>1</v>
      </c>
      <c r="N2342" s="228" t="s">
        <v>46</v>
      </c>
      <c r="O2342" s="92"/>
      <c r="P2342" s="229">
        <f>O2342*H2342</f>
        <v>0</v>
      </c>
      <c r="Q2342" s="229">
        <v>3.0000000000000001E-05</v>
      </c>
      <c r="R2342" s="229">
        <f>Q2342*H2342</f>
        <v>0.0022055999999999998</v>
      </c>
      <c r="S2342" s="229">
        <v>0</v>
      </c>
      <c r="T2342" s="230">
        <f>S2342*H2342</f>
        <v>0</v>
      </c>
      <c r="U2342" s="39"/>
      <c r="V2342" s="39"/>
      <c r="W2342" s="39"/>
      <c r="X2342" s="39"/>
      <c r="Y2342" s="39"/>
      <c r="Z2342" s="39"/>
      <c r="AA2342" s="39"/>
      <c r="AB2342" s="39"/>
      <c r="AC2342" s="39"/>
      <c r="AD2342" s="39"/>
      <c r="AE2342" s="39"/>
      <c r="AR2342" s="231" t="s">
        <v>279</v>
      </c>
      <c r="AT2342" s="231" t="s">
        <v>204</v>
      </c>
      <c r="AU2342" s="231" t="s">
        <v>90</v>
      </c>
      <c r="AY2342" s="18" t="s">
        <v>203</v>
      </c>
      <c r="BE2342" s="232">
        <f>IF(N2342="základní",J2342,0)</f>
        <v>0</v>
      </c>
      <c r="BF2342" s="232">
        <f>IF(N2342="snížená",J2342,0)</f>
        <v>0</v>
      </c>
      <c r="BG2342" s="232">
        <f>IF(N2342="zákl. přenesená",J2342,0)</f>
        <v>0</v>
      </c>
      <c r="BH2342" s="232">
        <f>IF(N2342="sníž. přenesená",J2342,0)</f>
        <v>0</v>
      </c>
      <c r="BI2342" s="232">
        <f>IF(N2342="nulová",J2342,0)</f>
        <v>0</v>
      </c>
      <c r="BJ2342" s="18" t="s">
        <v>88</v>
      </c>
      <c r="BK2342" s="232">
        <f>ROUND(I2342*H2342,2)</f>
        <v>0</v>
      </c>
      <c r="BL2342" s="18" t="s">
        <v>279</v>
      </c>
      <c r="BM2342" s="231" t="s">
        <v>3032</v>
      </c>
    </row>
    <row r="2343" s="2" customFormat="1">
      <c r="A2343" s="39"/>
      <c r="B2343" s="40"/>
      <c r="C2343" s="41"/>
      <c r="D2343" s="233" t="s">
        <v>209</v>
      </c>
      <c r="E2343" s="41"/>
      <c r="F2343" s="234" t="s">
        <v>3033</v>
      </c>
      <c r="G2343" s="41"/>
      <c r="H2343" s="41"/>
      <c r="I2343" s="235"/>
      <c r="J2343" s="41"/>
      <c r="K2343" s="41"/>
      <c r="L2343" s="45"/>
      <c r="M2343" s="236"/>
      <c r="N2343" s="237"/>
      <c r="O2343" s="92"/>
      <c r="P2343" s="92"/>
      <c r="Q2343" s="92"/>
      <c r="R2343" s="92"/>
      <c r="S2343" s="92"/>
      <c r="T2343" s="93"/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39"/>
      <c r="AE2343" s="39"/>
      <c r="AT2343" s="18" t="s">
        <v>209</v>
      </c>
      <c r="AU2343" s="18" t="s">
        <v>90</v>
      </c>
    </row>
    <row r="2344" s="2" customFormat="1">
      <c r="A2344" s="39"/>
      <c r="B2344" s="40"/>
      <c r="C2344" s="41"/>
      <c r="D2344" s="251" t="s">
        <v>355</v>
      </c>
      <c r="E2344" s="41"/>
      <c r="F2344" s="252" t="s">
        <v>3034</v>
      </c>
      <c r="G2344" s="41"/>
      <c r="H2344" s="41"/>
      <c r="I2344" s="235"/>
      <c r="J2344" s="41"/>
      <c r="K2344" s="41"/>
      <c r="L2344" s="45"/>
      <c r="M2344" s="236"/>
      <c r="N2344" s="237"/>
      <c r="O2344" s="92"/>
      <c r="P2344" s="92"/>
      <c r="Q2344" s="92"/>
      <c r="R2344" s="92"/>
      <c r="S2344" s="92"/>
      <c r="T2344" s="93"/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39"/>
      <c r="AE2344" s="39"/>
      <c r="AT2344" s="18" t="s">
        <v>355</v>
      </c>
      <c r="AU2344" s="18" t="s">
        <v>90</v>
      </c>
    </row>
    <row r="2345" s="13" customFormat="1">
      <c r="A2345" s="13"/>
      <c r="B2345" s="253"/>
      <c r="C2345" s="254"/>
      <c r="D2345" s="233" t="s">
        <v>357</v>
      </c>
      <c r="E2345" s="255" t="s">
        <v>1</v>
      </c>
      <c r="F2345" s="256" t="s">
        <v>733</v>
      </c>
      <c r="G2345" s="254"/>
      <c r="H2345" s="255" t="s">
        <v>1</v>
      </c>
      <c r="I2345" s="257"/>
      <c r="J2345" s="254"/>
      <c r="K2345" s="254"/>
      <c r="L2345" s="258"/>
      <c r="M2345" s="259"/>
      <c r="N2345" s="260"/>
      <c r="O2345" s="260"/>
      <c r="P2345" s="260"/>
      <c r="Q2345" s="260"/>
      <c r="R2345" s="260"/>
      <c r="S2345" s="260"/>
      <c r="T2345" s="261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62" t="s">
        <v>357</v>
      </c>
      <c r="AU2345" s="262" t="s">
        <v>90</v>
      </c>
      <c r="AV2345" s="13" t="s">
        <v>88</v>
      </c>
      <c r="AW2345" s="13" t="s">
        <v>36</v>
      </c>
      <c r="AX2345" s="13" t="s">
        <v>81</v>
      </c>
      <c r="AY2345" s="262" t="s">
        <v>203</v>
      </c>
    </row>
    <row r="2346" s="13" customFormat="1">
      <c r="A2346" s="13"/>
      <c r="B2346" s="253"/>
      <c r="C2346" s="254"/>
      <c r="D2346" s="233" t="s">
        <v>357</v>
      </c>
      <c r="E2346" s="255" t="s">
        <v>1</v>
      </c>
      <c r="F2346" s="256" t="s">
        <v>1250</v>
      </c>
      <c r="G2346" s="254"/>
      <c r="H2346" s="255" t="s">
        <v>1</v>
      </c>
      <c r="I2346" s="257"/>
      <c r="J2346" s="254"/>
      <c r="K2346" s="254"/>
      <c r="L2346" s="258"/>
      <c r="M2346" s="259"/>
      <c r="N2346" s="260"/>
      <c r="O2346" s="260"/>
      <c r="P2346" s="260"/>
      <c r="Q2346" s="260"/>
      <c r="R2346" s="260"/>
      <c r="S2346" s="260"/>
      <c r="T2346" s="261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62" t="s">
        <v>357</v>
      </c>
      <c r="AU2346" s="262" t="s">
        <v>90</v>
      </c>
      <c r="AV2346" s="13" t="s">
        <v>88</v>
      </c>
      <c r="AW2346" s="13" t="s">
        <v>36</v>
      </c>
      <c r="AX2346" s="13" t="s">
        <v>81</v>
      </c>
      <c r="AY2346" s="262" t="s">
        <v>203</v>
      </c>
    </row>
    <row r="2347" s="14" customFormat="1">
      <c r="A2347" s="14"/>
      <c r="B2347" s="263"/>
      <c r="C2347" s="264"/>
      <c r="D2347" s="233" t="s">
        <v>357</v>
      </c>
      <c r="E2347" s="265" t="s">
        <v>1</v>
      </c>
      <c r="F2347" s="266" t="s">
        <v>1603</v>
      </c>
      <c r="G2347" s="264"/>
      <c r="H2347" s="267">
        <v>11.800000000000001</v>
      </c>
      <c r="I2347" s="268"/>
      <c r="J2347" s="264"/>
      <c r="K2347" s="264"/>
      <c r="L2347" s="269"/>
      <c r="M2347" s="270"/>
      <c r="N2347" s="271"/>
      <c r="O2347" s="271"/>
      <c r="P2347" s="271"/>
      <c r="Q2347" s="271"/>
      <c r="R2347" s="271"/>
      <c r="S2347" s="271"/>
      <c r="T2347" s="272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73" t="s">
        <v>357</v>
      </c>
      <c r="AU2347" s="273" t="s">
        <v>90</v>
      </c>
      <c r="AV2347" s="14" t="s">
        <v>90</v>
      </c>
      <c r="AW2347" s="14" t="s">
        <v>36</v>
      </c>
      <c r="AX2347" s="14" t="s">
        <v>81</v>
      </c>
      <c r="AY2347" s="273" t="s">
        <v>203</v>
      </c>
    </row>
    <row r="2348" s="14" customFormat="1">
      <c r="A2348" s="14"/>
      <c r="B2348" s="263"/>
      <c r="C2348" s="264"/>
      <c r="D2348" s="233" t="s">
        <v>357</v>
      </c>
      <c r="E2348" s="265" t="s">
        <v>1</v>
      </c>
      <c r="F2348" s="266" t="s">
        <v>1604</v>
      </c>
      <c r="G2348" s="264"/>
      <c r="H2348" s="267">
        <v>17</v>
      </c>
      <c r="I2348" s="268"/>
      <c r="J2348" s="264"/>
      <c r="K2348" s="264"/>
      <c r="L2348" s="269"/>
      <c r="M2348" s="270"/>
      <c r="N2348" s="271"/>
      <c r="O2348" s="271"/>
      <c r="P2348" s="271"/>
      <c r="Q2348" s="271"/>
      <c r="R2348" s="271"/>
      <c r="S2348" s="271"/>
      <c r="T2348" s="272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73" t="s">
        <v>357</v>
      </c>
      <c r="AU2348" s="273" t="s">
        <v>90</v>
      </c>
      <c r="AV2348" s="14" t="s">
        <v>90</v>
      </c>
      <c r="AW2348" s="14" t="s">
        <v>36</v>
      </c>
      <c r="AX2348" s="14" t="s">
        <v>81</v>
      </c>
      <c r="AY2348" s="273" t="s">
        <v>203</v>
      </c>
    </row>
    <row r="2349" s="14" customFormat="1">
      <c r="A2349" s="14"/>
      <c r="B2349" s="263"/>
      <c r="C2349" s="264"/>
      <c r="D2349" s="233" t="s">
        <v>357</v>
      </c>
      <c r="E2349" s="265" t="s">
        <v>1</v>
      </c>
      <c r="F2349" s="266" t="s">
        <v>1605</v>
      </c>
      <c r="G2349" s="264"/>
      <c r="H2349" s="267">
        <v>14.32</v>
      </c>
      <c r="I2349" s="268"/>
      <c r="J2349" s="264"/>
      <c r="K2349" s="264"/>
      <c r="L2349" s="269"/>
      <c r="M2349" s="270"/>
      <c r="N2349" s="271"/>
      <c r="O2349" s="271"/>
      <c r="P2349" s="271"/>
      <c r="Q2349" s="271"/>
      <c r="R2349" s="271"/>
      <c r="S2349" s="271"/>
      <c r="T2349" s="272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73" t="s">
        <v>357</v>
      </c>
      <c r="AU2349" s="273" t="s">
        <v>90</v>
      </c>
      <c r="AV2349" s="14" t="s">
        <v>90</v>
      </c>
      <c r="AW2349" s="14" t="s">
        <v>36</v>
      </c>
      <c r="AX2349" s="14" t="s">
        <v>81</v>
      </c>
      <c r="AY2349" s="273" t="s">
        <v>203</v>
      </c>
    </row>
    <row r="2350" s="14" customFormat="1">
      <c r="A2350" s="14"/>
      <c r="B2350" s="263"/>
      <c r="C2350" s="264"/>
      <c r="D2350" s="233" t="s">
        <v>357</v>
      </c>
      <c r="E2350" s="265" t="s">
        <v>1</v>
      </c>
      <c r="F2350" s="266" t="s">
        <v>3015</v>
      </c>
      <c r="G2350" s="264"/>
      <c r="H2350" s="267">
        <v>-8</v>
      </c>
      <c r="I2350" s="268"/>
      <c r="J2350" s="264"/>
      <c r="K2350" s="264"/>
      <c r="L2350" s="269"/>
      <c r="M2350" s="270"/>
      <c r="N2350" s="271"/>
      <c r="O2350" s="271"/>
      <c r="P2350" s="271"/>
      <c r="Q2350" s="271"/>
      <c r="R2350" s="271"/>
      <c r="S2350" s="271"/>
      <c r="T2350" s="272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73" t="s">
        <v>357</v>
      </c>
      <c r="AU2350" s="273" t="s">
        <v>90</v>
      </c>
      <c r="AV2350" s="14" t="s">
        <v>90</v>
      </c>
      <c r="AW2350" s="14" t="s">
        <v>36</v>
      </c>
      <c r="AX2350" s="14" t="s">
        <v>81</v>
      </c>
      <c r="AY2350" s="273" t="s">
        <v>203</v>
      </c>
    </row>
    <row r="2351" s="14" customFormat="1">
      <c r="A2351" s="14"/>
      <c r="B2351" s="263"/>
      <c r="C2351" s="264"/>
      <c r="D2351" s="233" t="s">
        <v>357</v>
      </c>
      <c r="E2351" s="265" t="s">
        <v>1</v>
      </c>
      <c r="F2351" s="266" t="s">
        <v>3035</v>
      </c>
      <c r="G2351" s="264"/>
      <c r="H2351" s="267">
        <v>-0.80000000000000004</v>
      </c>
      <c r="I2351" s="268"/>
      <c r="J2351" s="264"/>
      <c r="K2351" s="264"/>
      <c r="L2351" s="269"/>
      <c r="M2351" s="270"/>
      <c r="N2351" s="271"/>
      <c r="O2351" s="271"/>
      <c r="P2351" s="271"/>
      <c r="Q2351" s="271"/>
      <c r="R2351" s="271"/>
      <c r="S2351" s="271"/>
      <c r="T2351" s="272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73" t="s">
        <v>357</v>
      </c>
      <c r="AU2351" s="273" t="s">
        <v>90</v>
      </c>
      <c r="AV2351" s="14" t="s">
        <v>90</v>
      </c>
      <c r="AW2351" s="14" t="s">
        <v>36</v>
      </c>
      <c r="AX2351" s="14" t="s">
        <v>81</v>
      </c>
      <c r="AY2351" s="273" t="s">
        <v>203</v>
      </c>
    </row>
    <row r="2352" s="13" customFormat="1">
      <c r="A2352" s="13"/>
      <c r="B2352" s="253"/>
      <c r="C2352" s="254"/>
      <c r="D2352" s="233" t="s">
        <v>357</v>
      </c>
      <c r="E2352" s="255" t="s">
        <v>1</v>
      </c>
      <c r="F2352" s="256" t="s">
        <v>1049</v>
      </c>
      <c r="G2352" s="254"/>
      <c r="H2352" s="255" t="s">
        <v>1</v>
      </c>
      <c r="I2352" s="257"/>
      <c r="J2352" s="254"/>
      <c r="K2352" s="254"/>
      <c r="L2352" s="258"/>
      <c r="M2352" s="259"/>
      <c r="N2352" s="260"/>
      <c r="O2352" s="260"/>
      <c r="P2352" s="260"/>
      <c r="Q2352" s="260"/>
      <c r="R2352" s="260"/>
      <c r="S2352" s="260"/>
      <c r="T2352" s="261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62" t="s">
        <v>357</v>
      </c>
      <c r="AU2352" s="262" t="s">
        <v>90</v>
      </c>
      <c r="AV2352" s="13" t="s">
        <v>88</v>
      </c>
      <c r="AW2352" s="13" t="s">
        <v>36</v>
      </c>
      <c r="AX2352" s="13" t="s">
        <v>81</v>
      </c>
      <c r="AY2352" s="262" t="s">
        <v>203</v>
      </c>
    </row>
    <row r="2353" s="14" customFormat="1">
      <c r="A2353" s="14"/>
      <c r="B2353" s="263"/>
      <c r="C2353" s="264"/>
      <c r="D2353" s="233" t="s">
        <v>357</v>
      </c>
      <c r="E2353" s="265" t="s">
        <v>1</v>
      </c>
      <c r="F2353" s="266" t="s">
        <v>3017</v>
      </c>
      <c r="G2353" s="264"/>
      <c r="H2353" s="267">
        <v>18.5</v>
      </c>
      <c r="I2353" s="268"/>
      <c r="J2353" s="264"/>
      <c r="K2353" s="264"/>
      <c r="L2353" s="269"/>
      <c r="M2353" s="270"/>
      <c r="N2353" s="271"/>
      <c r="O2353" s="271"/>
      <c r="P2353" s="271"/>
      <c r="Q2353" s="271"/>
      <c r="R2353" s="271"/>
      <c r="S2353" s="271"/>
      <c r="T2353" s="272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73" t="s">
        <v>357</v>
      </c>
      <c r="AU2353" s="273" t="s">
        <v>90</v>
      </c>
      <c r="AV2353" s="14" t="s">
        <v>90</v>
      </c>
      <c r="AW2353" s="14" t="s">
        <v>36</v>
      </c>
      <c r="AX2353" s="14" t="s">
        <v>81</v>
      </c>
      <c r="AY2353" s="273" t="s">
        <v>203</v>
      </c>
    </row>
    <row r="2354" s="14" customFormat="1">
      <c r="A2354" s="14"/>
      <c r="B2354" s="263"/>
      <c r="C2354" s="264"/>
      <c r="D2354" s="233" t="s">
        <v>357</v>
      </c>
      <c r="E2354" s="265" t="s">
        <v>1</v>
      </c>
      <c r="F2354" s="266" t="s">
        <v>2934</v>
      </c>
      <c r="G2354" s="264"/>
      <c r="H2354" s="267">
        <v>-0.5</v>
      </c>
      <c r="I2354" s="268"/>
      <c r="J2354" s="264"/>
      <c r="K2354" s="264"/>
      <c r="L2354" s="269"/>
      <c r="M2354" s="270"/>
      <c r="N2354" s="271"/>
      <c r="O2354" s="271"/>
      <c r="P2354" s="271"/>
      <c r="Q2354" s="271"/>
      <c r="R2354" s="271"/>
      <c r="S2354" s="271"/>
      <c r="T2354" s="272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73" t="s">
        <v>357</v>
      </c>
      <c r="AU2354" s="273" t="s">
        <v>90</v>
      </c>
      <c r="AV2354" s="14" t="s">
        <v>90</v>
      </c>
      <c r="AW2354" s="14" t="s">
        <v>36</v>
      </c>
      <c r="AX2354" s="14" t="s">
        <v>81</v>
      </c>
      <c r="AY2354" s="273" t="s">
        <v>203</v>
      </c>
    </row>
    <row r="2355" s="14" customFormat="1">
      <c r="A2355" s="14"/>
      <c r="B2355" s="263"/>
      <c r="C2355" s="264"/>
      <c r="D2355" s="233" t="s">
        <v>357</v>
      </c>
      <c r="E2355" s="265" t="s">
        <v>1</v>
      </c>
      <c r="F2355" s="266" t="s">
        <v>2935</v>
      </c>
      <c r="G2355" s="264"/>
      <c r="H2355" s="267">
        <v>-2.8999999999999999</v>
      </c>
      <c r="I2355" s="268"/>
      <c r="J2355" s="264"/>
      <c r="K2355" s="264"/>
      <c r="L2355" s="269"/>
      <c r="M2355" s="270"/>
      <c r="N2355" s="271"/>
      <c r="O2355" s="271"/>
      <c r="P2355" s="271"/>
      <c r="Q2355" s="271"/>
      <c r="R2355" s="271"/>
      <c r="S2355" s="271"/>
      <c r="T2355" s="272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73" t="s">
        <v>357</v>
      </c>
      <c r="AU2355" s="273" t="s">
        <v>90</v>
      </c>
      <c r="AV2355" s="14" t="s">
        <v>90</v>
      </c>
      <c r="AW2355" s="14" t="s">
        <v>36</v>
      </c>
      <c r="AX2355" s="14" t="s">
        <v>81</v>
      </c>
      <c r="AY2355" s="273" t="s">
        <v>203</v>
      </c>
    </row>
    <row r="2356" s="13" customFormat="1">
      <c r="A2356" s="13"/>
      <c r="B2356" s="253"/>
      <c r="C2356" s="254"/>
      <c r="D2356" s="233" t="s">
        <v>357</v>
      </c>
      <c r="E2356" s="255" t="s">
        <v>1</v>
      </c>
      <c r="F2356" s="256" t="s">
        <v>2979</v>
      </c>
      <c r="G2356" s="254"/>
      <c r="H2356" s="255" t="s">
        <v>1</v>
      </c>
      <c r="I2356" s="257"/>
      <c r="J2356" s="254"/>
      <c r="K2356" s="254"/>
      <c r="L2356" s="258"/>
      <c r="M2356" s="259"/>
      <c r="N2356" s="260"/>
      <c r="O2356" s="260"/>
      <c r="P2356" s="260"/>
      <c r="Q2356" s="260"/>
      <c r="R2356" s="260"/>
      <c r="S2356" s="260"/>
      <c r="T2356" s="261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62" t="s">
        <v>357</v>
      </c>
      <c r="AU2356" s="262" t="s">
        <v>90</v>
      </c>
      <c r="AV2356" s="13" t="s">
        <v>88</v>
      </c>
      <c r="AW2356" s="13" t="s">
        <v>36</v>
      </c>
      <c r="AX2356" s="13" t="s">
        <v>81</v>
      </c>
      <c r="AY2356" s="262" t="s">
        <v>203</v>
      </c>
    </row>
    <row r="2357" s="14" customFormat="1">
      <c r="A2357" s="14"/>
      <c r="B2357" s="263"/>
      <c r="C2357" s="264"/>
      <c r="D2357" s="233" t="s">
        <v>357</v>
      </c>
      <c r="E2357" s="265" t="s">
        <v>1</v>
      </c>
      <c r="F2357" s="266" t="s">
        <v>3020</v>
      </c>
      <c r="G2357" s="264"/>
      <c r="H2357" s="267">
        <v>15.6</v>
      </c>
      <c r="I2357" s="268"/>
      <c r="J2357" s="264"/>
      <c r="K2357" s="264"/>
      <c r="L2357" s="269"/>
      <c r="M2357" s="270"/>
      <c r="N2357" s="271"/>
      <c r="O2357" s="271"/>
      <c r="P2357" s="271"/>
      <c r="Q2357" s="271"/>
      <c r="R2357" s="271"/>
      <c r="S2357" s="271"/>
      <c r="T2357" s="272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73" t="s">
        <v>357</v>
      </c>
      <c r="AU2357" s="273" t="s">
        <v>90</v>
      </c>
      <c r="AV2357" s="14" t="s">
        <v>90</v>
      </c>
      <c r="AW2357" s="14" t="s">
        <v>36</v>
      </c>
      <c r="AX2357" s="14" t="s">
        <v>81</v>
      </c>
      <c r="AY2357" s="273" t="s">
        <v>203</v>
      </c>
    </row>
    <row r="2358" s="14" customFormat="1">
      <c r="A2358" s="14"/>
      <c r="B2358" s="263"/>
      <c r="C2358" s="264"/>
      <c r="D2358" s="233" t="s">
        <v>357</v>
      </c>
      <c r="E2358" s="265" t="s">
        <v>1</v>
      </c>
      <c r="F2358" s="266" t="s">
        <v>3036</v>
      </c>
      <c r="G2358" s="264"/>
      <c r="H2358" s="267">
        <v>-1.1000000000000001</v>
      </c>
      <c r="I2358" s="268"/>
      <c r="J2358" s="264"/>
      <c r="K2358" s="264"/>
      <c r="L2358" s="269"/>
      <c r="M2358" s="270"/>
      <c r="N2358" s="271"/>
      <c r="O2358" s="271"/>
      <c r="P2358" s="271"/>
      <c r="Q2358" s="271"/>
      <c r="R2358" s="271"/>
      <c r="S2358" s="271"/>
      <c r="T2358" s="272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73" t="s">
        <v>357</v>
      </c>
      <c r="AU2358" s="273" t="s">
        <v>90</v>
      </c>
      <c r="AV2358" s="14" t="s">
        <v>90</v>
      </c>
      <c r="AW2358" s="14" t="s">
        <v>36</v>
      </c>
      <c r="AX2358" s="14" t="s">
        <v>81</v>
      </c>
      <c r="AY2358" s="273" t="s">
        <v>203</v>
      </c>
    </row>
    <row r="2359" s="13" customFormat="1">
      <c r="A2359" s="13"/>
      <c r="B2359" s="253"/>
      <c r="C2359" s="254"/>
      <c r="D2359" s="233" t="s">
        <v>357</v>
      </c>
      <c r="E2359" s="255" t="s">
        <v>1</v>
      </c>
      <c r="F2359" s="256" t="s">
        <v>2981</v>
      </c>
      <c r="G2359" s="254"/>
      <c r="H2359" s="255" t="s">
        <v>1</v>
      </c>
      <c r="I2359" s="257"/>
      <c r="J2359" s="254"/>
      <c r="K2359" s="254"/>
      <c r="L2359" s="258"/>
      <c r="M2359" s="259"/>
      <c r="N2359" s="260"/>
      <c r="O2359" s="260"/>
      <c r="P2359" s="260"/>
      <c r="Q2359" s="260"/>
      <c r="R2359" s="260"/>
      <c r="S2359" s="260"/>
      <c r="T2359" s="261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62" t="s">
        <v>357</v>
      </c>
      <c r="AU2359" s="262" t="s">
        <v>90</v>
      </c>
      <c r="AV2359" s="13" t="s">
        <v>88</v>
      </c>
      <c r="AW2359" s="13" t="s">
        <v>36</v>
      </c>
      <c r="AX2359" s="13" t="s">
        <v>81</v>
      </c>
      <c r="AY2359" s="262" t="s">
        <v>203</v>
      </c>
    </row>
    <row r="2360" s="14" customFormat="1">
      <c r="A2360" s="14"/>
      <c r="B2360" s="263"/>
      <c r="C2360" s="264"/>
      <c r="D2360" s="233" t="s">
        <v>357</v>
      </c>
      <c r="E2360" s="265" t="s">
        <v>1</v>
      </c>
      <c r="F2360" s="266" t="s">
        <v>3022</v>
      </c>
      <c r="G2360" s="264"/>
      <c r="H2360" s="267">
        <v>10.699999999999999</v>
      </c>
      <c r="I2360" s="268"/>
      <c r="J2360" s="264"/>
      <c r="K2360" s="264"/>
      <c r="L2360" s="269"/>
      <c r="M2360" s="270"/>
      <c r="N2360" s="271"/>
      <c r="O2360" s="271"/>
      <c r="P2360" s="271"/>
      <c r="Q2360" s="271"/>
      <c r="R2360" s="271"/>
      <c r="S2360" s="271"/>
      <c r="T2360" s="27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73" t="s">
        <v>357</v>
      </c>
      <c r="AU2360" s="273" t="s">
        <v>90</v>
      </c>
      <c r="AV2360" s="14" t="s">
        <v>90</v>
      </c>
      <c r="AW2360" s="14" t="s">
        <v>36</v>
      </c>
      <c r="AX2360" s="14" t="s">
        <v>81</v>
      </c>
      <c r="AY2360" s="273" t="s">
        <v>203</v>
      </c>
    </row>
    <row r="2361" s="14" customFormat="1">
      <c r="A2361" s="14"/>
      <c r="B2361" s="263"/>
      <c r="C2361" s="264"/>
      <c r="D2361" s="233" t="s">
        <v>357</v>
      </c>
      <c r="E2361" s="265" t="s">
        <v>1</v>
      </c>
      <c r="F2361" s="266" t="s">
        <v>2897</v>
      </c>
      <c r="G2361" s="264"/>
      <c r="H2361" s="267">
        <v>-0.80000000000000004</v>
      </c>
      <c r="I2361" s="268"/>
      <c r="J2361" s="264"/>
      <c r="K2361" s="264"/>
      <c r="L2361" s="269"/>
      <c r="M2361" s="270"/>
      <c r="N2361" s="271"/>
      <c r="O2361" s="271"/>
      <c r="P2361" s="271"/>
      <c r="Q2361" s="271"/>
      <c r="R2361" s="271"/>
      <c r="S2361" s="271"/>
      <c r="T2361" s="27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73" t="s">
        <v>357</v>
      </c>
      <c r="AU2361" s="273" t="s">
        <v>90</v>
      </c>
      <c r="AV2361" s="14" t="s">
        <v>90</v>
      </c>
      <c r="AW2361" s="14" t="s">
        <v>36</v>
      </c>
      <c r="AX2361" s="14" t="s">
        <v>81</v>
      </c>
      <c r="AY2361" s="273" t="s">
        <v>203</v>
      </c>
    </row>
    <row r="2362" s="14" customFormat="1">
      <c r="A2362" s="14"/>
      <c r="B2362" s="263"/>
      <c r="C2362" s="264"/>
      <c r="D2362" s="233" t="s">
        <v>357</v>
      </c>
      <c r="E2362" s="265" t="s">
        <v>1</v>
      </c>
      <c r="F2362" s="266" t="s">
        <v>3037</v>
      </c>
      <c r="G2362" s="264"/>
      <c r="H2362" s="267">
        <v>-0.29999999999999999</v>
      </c>
      <c r="I2362" s="268"/>
      <c r="J2362" s="264"/>
      <c r="K2362" s="264"/>
      <c r="L2362" s="269"/>
      <c r="M2362" s="270"/>
      <c r="N2362" s="271"/>
      <c r="O2362" s="271"/>
      <c r="P2362" s="271"/>
      <c r="Q2362" s="271"/>
      <c r="R2362" s="271"/>
      <c r="S2362" s="271"/>
      <c r="T2362" s="27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73" t="s">
        <v>357</v>
      </c>
      <c r="AU2362" s="273" t="s">
        <v>90</v>
      </c>
      <c r="AV2362" s="14" t="s">
        <v>90</v>
      </c>
      <c r="AW2362" s="14" t="s">
        <v>36</v>
      </c>
      <c r="AX2362" s="14" t="s">
        <v>81</v>
      </c>
      <c r="AY2362" s="273" t="s">
        <v>203</v>
      </c>
    </row>
    <row r="2363" s="16" customFormat="1">
      <c r="A2363" s="16"/>
      <c r="B2363" s="285"/>
      <c r="C2363" s="286"/>
      <c r="D2363" s="233" t="s">
        <v>357</v>
      </c>
      <c r="E2363" s="287" t="s">
        <v>1</v>
      </c>
      <c r="F2363" s="288" t="s">
        <v>366</v>
      </c>
      <c r="G2363" s="286"/>
      <c r="H2363" s="289">
        <v>73.519999999999996</v>
      </c>
      <c r="I2363" s="290"/>
      <c r="J2363" s="286"/>
      <c r="K2363" s="286"/>
      <c r="L2363" s="291"/>
      <c r="M2363" s="292"/>
      <c r="N2363" s="293"/>
      <c r="O2363" s="293"/>
      <c r="P2363" s="293"/>
      <c r="Q2363" s="293"/>
      <c r="R2363" s="293"/>
      <c r="S2363" s="293"/>
      <c r="T2363" s="294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T2363" s="295" t="s">
        <v>357</v>
      </c>
      <c r="AU2363" s="295" t="s">
        <v>90</v>
      </c>
      <c r="AV2363" s="16" t="s">
        <v>202</v>
      </c>
      <c r="AW2363" s="16" t="s">
        <v>36</v>
      </c>
      <c r="AX2363" s="16" t="s">
        <v>88</v>
      </c>
      <c r="AY2363" s="295" t="s">
        <v>203</v>
      </c>
    </row>
    <row r="2364" s="2" customFormat="1" ht="16.5" customHeight="1">
      <c r="A2364" s="39"/>
      <c r="B2364" s="40"/>
      <c r="C2364" s="220" t="s">
        <v>3038</v>
      </c>
      <c r="D2364" s="220" t="s">
        <v>204</v>
      </c>
      <c r="E2364" s="221" t="s">
        <v>3039</v>
      </c>
      <c r="F2364" s="222" t="s">
        <v>3040</v>
      </c>
      <c r="G2364" s="223" t="s">
        <v>647</v>
      </c>
      <c r="H2364" s="224">
        <v>20</v>
      </c>
      <c r="I2364" s="225"/>
      <c r="J2364" s="226">
        <f>ROUND(I2364*H2364,2)</f>
        <v>0</v>
      </c>
      <c r="K2364" s="222" t="s">
        <v>352</v>
      </c>
      <c r="L2364" s="45"/>
      <c r="M2364" s="227" t="s">
        <v>1</v>
      </c>
      <c r="N2364" s="228" t="s">
        <v>46</v>
      </c>
      <c r="O2364" s="92"/>
      <c r="P2364" s="229">
        <f>O2364*H2364</f>
        <v>0</v>
      </c>
      <c r="Q2364" s="229">
        <v>0</v>
      </c>
      <c r="R2364" s="229">
        <f>Q2364*H2364</f>
        <v>0</v>
      </c>
      <c r="S2364" s="229">
        <v>0</v>
      </c>
      <c r="T2364" s="230">
        <f>S2364*H2364</f>
        <v>0</v>
      </c>
      <c r="U2364" s="39"/>
      <c r="V2364" s="39"/>
      <c r="W2364" s="39"/>
      <c r="X2364" s="39"/>
      <c r="Y2364" s="39"/>
      <c r="Z2364" s="39"/>
      <c r="AA2364" s="39"/>
      <c r="AB2364" s="39"/>
      <c r="AC2364" s="39"/>
      <c r="AD2364" s="39"/>
      <c r="AE2364" s="39"/>
      <c r="AR2364" s="231" t="s">
        <v>279</v>
      </c>
      <c r="AT2364" s="231" t="s">
        <v>204</v>
      </c>
      <c r="AU2364" s="231" t="s">
        <v>90</v>
      </c>
      <c r="AY2364" s="18" t="s">
        <v>203</v>
      </c>
      <c r="BE2364" s="232">
        <f>IF(N2364="základní",J2364,0)</f>
        <v>0</v>
      </c>
      <c r="BF2364" s="232">
        <f>IF(N2364="snížená",J2364,0)</f>
        <v>0</v>
      </c>
      <c r="BG2364" s="232">
        <f>IF(N2364="zákl. přenesená",J2364,0)</f>
        <v>0</v>
      </c>
      <c r="BH2364" s="232">
        <f>IF(N2364="sníž. přenesená",J2364,0)</f>
        <v>0</v>
      </c>
      <c r="BI2364" s="232">
        <f>IF(N2364="nulová",J2364,0)</f>
        <v>0</v>
      </c>
      <c r="BJ2364" s="18" t="s">
        <v>88</v>
      </c>
      <c r="BK2364" s="232">
        <f>ROUND(I2364*H2364,2)</f>
        <v>0</v>
      </c>
      <c r="BL2364" s="18" t="s">
        <v>279</v>
      </c>
      <c r="BM2364" s="231" t="s">
        <v>3041</v>
      </c>
    </row>
    <row r="2365" s="2" customFormat="1">
      <c r="A2365" s="39"/>
      <c r="B2365" s="40"/>
      <c r="C2365" s="41"/>
      <c r="D2365" s="233" t="s">
        <v>209</v>
      </c>
      <c r="E2365" s="41"/>
      <c r="F2365" s="234" t="s">
        <v>3042</v>
      </c>
      <c r="G2365" s="41"/>
      <c r="H2365" s="41"/>
      <c r="I2365" s="235"/>
      <c r="J2365" s="41"/>
      <c r="K2365" s="41"/>
      <c r="L2365" s="45"/>
      <c r="M2365" s="236"/>
      <c r="N2365" s="237"/>
      <c r="O2365" s="92"/>
      <c r="P2365" s="92"/>
      <c r="Q2365" s="92"/>
      <c r="R2365" s="92"/>
      <c r="S2365" s="92"/>
      <c r="T2365" s="93"/>
      <c r="U2365" s="39"/>
      <c r="V2365" s="39"/>
      <c r="W2365" s="39"/>
      <c r="X2365" s="39"/>
      <c r="Y2365" s="39"/>
      <c r="Z2365" s="39"/>
      <c r="AA2365" s="39"/>
      <c r="AB2365" s="39"/>
      <c r="AC2365" s="39"/>
      <c r="AD2365" s="39"/>
      <c r="AE2365" s="39"/>
      <c r="AT2365" s="18" t="s">
        <v>209</v>
      </c>
      <c r="AU2365" s="18" t="s">
        <v>90</v>
      </c>
    </row>
    <row r="2366" s="2" customFormat="1">
      <c r="A2366" s="39"/>
      <c r="B2366" s="40"/>
      <c r="C2366" s="41"/>
      <c r="D2366" s="251" t="s">
        <v>355</v>
      </c>
      <c r="E2366" s="41"/>
      <c r="F2366" s="252" t="s">
        <v>3043</v>
      </c>
      <c r="G2366" s="41"/>
      <c r="H2366" s="41"/>
      <c r="I2366" s="235"/>
      <c r="J2366" s="41"/>
      <c r="K2366" s="41"/>
      <c r="L2366" s="45"/>
      <c r="M2366" s="236"/>
      <c r="N2366" s="237"/>
      <c r="O2366" s="92"/>
      <c r="P2366" s="92"/>
      <c r="Q2366" s="92"/>
      <c r="R2366" s="92"/>
      <c r="S2366" s="92"/>
      <c r="T2366" s="93"/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39"/>
      <c r="AE2366" s="39"/>
      <c r="AT2366" s="18" t="s">
        <v>355</v>
      </c>
      <c r="AU2366" s="18" t="s">
        <v>90</v>
      </c>
    </row>
    <row r="2367" s="2" customFormat="1" ht="21.75" customHeight="1">
      <c r="A2367" s="39"/>
      <c r="B2367" s="40"/>
      <c r="C2367" s="220" t="s">
        <v>3044</v>
      </c>
      <c r="D2367" s="220" t="s">
        <v>204</v>
      </c>
      <c r="E2367" s="221" t="s">
        <v>3045</v>
      </c>
      <c r="F2367" s="222" t="s">
        <v>3046</v>
      </c>
      <c r="G2367" s="223" t="s">
        <v>647</v>
      </c>
      <c r="H2367" s="224">
        <v>20</v>
      </c>
      <c r="I2367" s="225"/>
      <c r="J2367" s="226">
        <f>ROUND(I2367*H2367,2)</f>
        <v>0</v>
      </c>
      <c r="K2367" s="222" t="s">
        <v>352</v>
      </c>
      <c r="L2367" s="45"/>
      <c r="M2367" s="227" t="s">
        <v>1</v>
      </c>
      <c r="N2367" s="228" t="s">
        <v>46</v>
      </c>
      <c r="O2367" s="92"/>
      <c r="P2367" s="229">
        <f>O2367*H2367</f>
        <v>0</v>
      </c>
      <c r="Q2367" s="229">
        <v>0</v>
      </c>
      <c r="R2367" s="229">
        <f>Q2367*H2367</f>
        <v>0</v>
      </c>
      <c r="S2367" s="229">
        <v>0</v>
      </c>
      <c r="T2367" s="230">
        <f>S2367*H2367</f>
        <v>0</v>
      </c>
      <c r="U2367" s="39"/>
      <c r="V2367" s="39"/>
      <c r="W2367" s="39"/>
      <c r="X2367" s="39"/>
      <c r="Y2367" s="39"/>
      <c r="Z2367" s="39"/>
      <c r="AA2367" s="39"/>
      <c r="AB2367" s="39"/>
      <c r="AC2367" s="39"/>
      <c r="AD2367" s="39"/>
      <c r="AE2367" s="39"/>
      <c r="AR2367" s="231" t="s">
        <v>279</v>
      </c>
      <c r="AT2367" s="231" t="s">
        <v>204</v>
      </c>
      <c r="AU2367" s="231" t="s">
        <v>90</v>
      </c>
      <c r="AY2367" s="18" t="s">
        <v>203</v>
      </c>
      <c r="BE2367" s="232">
        <f>IF(N2367="základní",J2367,0)</f>
        <v>0</v>
      </c>
      <c r="BF2367" s="232">
        <f>IF(N2367="snížená",J2367,0)</f>
        <v>0</v>
      </c>
      <c r="BG2367" s="232">
        <f>IF(N2367="zákl. přenesená",J2367,0)</f>
        <v>0</v>
      </c>
      <c r="BH2367" s="232">
        <f>IF(N2367="sníž. přenesená",J2367,0)</f>
        <v>0</v>
      </c>
      <c r="BI2367" s="232">
        <f>IF(N2367="nulová",J2367,0)</f>
        <v>0</v>
      </c>
      <c r="BJ2367" s="18" t="s">
        <v>88</v>
      </c>
      <c r="BK2367" s="232">
        <f>ROUND(I2367*H2367,2)</f>
        <v>0</v>
      </c>
      <c r="BL2367" s="18" t="s">
        <v>279</v>
      </c>
      <c r="BM2367" s="231" t="s">
        <v>3047</v>
      </c>
    </row>
    <row r="2368" s="2" customFormat="1">
      <c r="A2368" s="39"/>
      <c r="B2368" s="40"/>
      <c r="C2368" s="41"/>
      <c r="D2368" s="233" t="s">
        <v>209</v>
      </c>
      <c r="E2368" s="41"/>
      <c r="F2368" s="234" t="s">
        <v>3048</v>
      </c>
      <c r="G2368" s="41"/>
      <c r="H2368" s="41"/>
      <c r="I2368" s="235"/>
      <c r="J2368" s="41"/>
      <c r="K2368" s="41"/>
      <c r="L2368" s="45"/>
      <c r="M2368" s="236"/>
      <c r="N2368" s="237"/>
      <c r="O2368" s="92"/>
      <c r="P2368" s="92"/>
      <c r="Q2368" s="92"/>
      <c r="R2368" s="92"/>
      <c r="S2368" s="92"/>
      <c r="T2368" s="93"/>
      <c r="U2368" s="39"/>
      <c r="V2368" s="39"/>
      <c r="W2368" s="39"/>
      <c r="X2368" s="39"/>
      <c r="Y2368" s="39"/>
      <c r="Z2368" s="39"/>
      <c r="AA2368" s="39"/>
      <c r="AB2368" s="39"/>
      <c r="AC2368" s="39"/>
      <c r="AD2368" s="39"/>
      <c r="AE2368" s="39"/>
      <c r="AT2368" s="18" t="s">
        <v>209</v>
      </c>
      <c r="AU2368" s="18" t="s">
        <v>90</v>
      </c>
    </row>
    <row r="2369" s="2" customFormat="1">
      <c r="A2369" s="39"/>
      <c r="B2369" s="40"/>
      <c r="C2369" s="41"/>
      <c r="D2369" s="251" t="s">
        <v>355</v>
      </c>
      <c r="E2369" s="41"/>
      <c r="F2369" s="252" t="s">
        <v>3049</v>
      </c>
      <c r="G2369" s="41"/>
      <c r="H2369" s="41"/>
      <c r="I2369" s="235"/>
      <c r="J2369" s="41"/>
      <c r="K2369" s="41"/>
      <c r="L2369" s="45"/>
      <c r="M2369" s="236"/>
      <c r="N2369" s="237"/>
      <c r="O2369" s="92"/>
      <c r="P2369" s="92"/>
      <c r="Q2369" s="92"/>
      <c r="R2369" s="92"/>
      <c r="S2369" s="92"/>
      <c r="T2369" s="93"/>
      <c r="U2369" s="39"/>
      <c r="V2369" s="39"/>
      <c r="W2369" s="39"/>
      <c r="X2369" s="39"/>
      <c r="Y2369" s="39"/>
      <c r="Z2369" s="39"/>
      <c r="AA2369" s="39"/>
      <c r="AB2369" s="39"/>
      <c r="AC2369" s="39"/>
      <c r="AD2369" s="39"/>
      <c r="AE2369" s="39"/>
      <c r="AT2369" s="18" t="s">
        <v>355</v>
      </c>
      <c r="AU2369" s="18" t="s">
        <v>90</v>
      </c>
    </row>
    <row r="2370" s="2" customFormat="1" ht="16.5" customHeight="1">
      <c r="A2370" s="39"/>
      <c r="B2370" s="40"/>
      <c r="C2370" s="220" t="s">
        <v>3050</v>
      </c>
      <c r="D2370" s="220" t="s">
        <v>204</v>
      </c>
      <c r="E2370" s="221" t="s">
        <v>3051</v>
      </c>
      <c r="F2370" s="222" t="s">
        <v>3052</v>
      </c>
      <c r="G2370" s="223" t="s">
        <v>647</v>
      </c>
      <c r="H2370" s="224">
        <v>5</v>
      </c>
      <c r="I2370" s="225"/>
      <c r="J2370" s="226">
        <f>ROUND(I2370*H2370,2)</f>
        <v>0</v>
      </c>
      <c r="K2370" s="222" t="s">
        <v>352</v>
      </c>
      <c r="L2370" s="45"/>
      <c r="M2370" s="227" t="s">
        <v>1</v>
      </c>
      <c r="N2370" s="228" t="s">
        <v>46</v>
      </c>
      <c r="O2370" s="92"/>
      <c r="P2370" s="229">
        <f>O2370*H2370</f>
        <v>0</v>
      </c>
      <c r="Q2370" s="229">
        <v>0</v>
      </c>
      <c r="R2370" s="229">
        <f>Q2370*H2370</f>
        <v>0</v>
      </c>
      <c r="S2370" s="229">
        <v>0</v>
      </c>
      <c r="T2370" s="230">
        <f>S2370*H2370</f>
        <v>0</v>
      </c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R2370" s="231" t="s">
        <v>279</v>
      </c>
      <c r="AT2370" s="231" t="s">
        <v>204</v>
      </c>
      <c r="AU2370" s="231" t="s">
        <v>90</v>
      </c>
      <c r="AY2370" s="18" t="s">
        <v>203</v>
      </c>
      <c r="BE2370" s="232">
        <f>IF(N2370="základní",J2370,0)</f>
        <v>0</v>
      </c>
      <c r="BF2370" s="232">
        <f>IF(N2370="snížená",J2370,0)</f>
        <v>0</v>
      </c>
      <c r="BG2370" s="232">
        <f>IF(N2370="zákl. přenesená",J2370,0)</f>
        <v>0</v>
      </c>
      <c r="BH2370" s="232">
        <f>IF(N2370="sníž. přenesená",J2370,0)</f>
        <v>0</v>
      </c>
      <c r="BI2370" s="232">
        <f>IF(N2370="nulová",J2370,0)</f>
        <v>0</v>
      </c>
      <c r="BJ2370" s="18" t="s">
        <v>88</v>
      </c>
      <c r="BK2370" s="232">
        <f>ROUND(I2370*H2370,2)</f>
        <v>0</v>
      </c>
      <c r="BL2370" s="18" t="s">
        <v>279</v>
      </c>
      <c r="BM2370" s="231" t="s">
        <v>3053</v>
      </c>
    </row>
    <row r="2371" s="2" customFormat="1">
      <c r="A2371" s="39"/>
      <c r="B2371" s="40"/>
      <c r="C2371" s="41"/>
      <c r="D2371" s="233" t="s">
        <v>209</v>
      </c>
      <c r="E2371" s="41"/>
      <c r="F2371" s="234" t="s">
        <v>3054</v>
      </c>
      <c r="G2371" s="41"/>
      <c r="H2371" s="41"/>
      <c r="I2371" s="235"/>
      <c r="J2371" s="41"/>
      <c r="K2371" s="41"/>
      <c r="L2371" s="45"/>
      <c r="M2371" s="236"/>
      <c r="N2371" s="237"/>
      <c r="O2371" s="92"/>
      <c r="P2371" s="92"/>
      <c r="Q2371" s="92"/>
      <c r="R2371" s="92"/>
      <c r="S2371" s="92"/>
      <c r="T2371" s="93"/>
      <c r="U2371" s="39"/>
      <c r="V2371" s="39"/>
      <c r="W2371" s="39"/>
      <c r="X2371" s="39"/>
      <c r="Y2371" s="39"/>
      <c r="Z2371" s="39"/>
      <c r="AA2371" s="39"/>
      <c r="AB2371" s="39"/>
      <c r="AC2371" s="39"/>
      <c r="AD2371" s="39"/>
      <c r="AE2371" s="39"/>
      <c r="AT2371" s="18" t="s">
        <v>209</v>
      </c>
      <c r="AU2371" s="18" t="s">
        <v>90</v>
      </c>
    </row>
    <row r="2372" s="2" customFormat="1">
      <c r="A2372" s="39"/>
      <c r="B2372" s="40"/>
      <c r="C2372" s="41"/>
      <c r="D2372" s="251" t="s">
        <v>355</v>
      </c>
      <c r="E2372" s="41"/>
      <c r="F2372" s="252" t="s">
        <v>3055</v>
      </c>
      <c r="G2372" s="41"/>
      <c r="H2372" s="41"/>
      <c r="I2372" s="235"/>
      <c r="J2372" s="41"/>
      <c r="K2372" s="41"/>
      <c r="L2372" s="45"/>
      <c r="M2372" s="236"/>
      <c r="N2372" s="237"/>
      <c r="O2372" s="92"/>
      <c r="P2372" s="92"/>
      <c r="Q2372" s="92"/>
      <c r="R2372" s="92"/>
      <c r="S2372" s="92"/>
      <c r="T2372" s="93"/>
      <c r="U2372" s="39"/>
      <c r="V2372" s="39"/>
      <c r="W2372" s="39"/>
      <c r="X2372" s="39"/>
      <c r="Y2372" s="39"/>
      <c r="Z2372" s="39"/>
      <c r="AA2372" s="39"/>
      <c r="AB2372" s="39"/>
      <c r="AC2372" s="39"/>
      <c r="AD2372" s="39"/>
      <c r="AE2372" s="39"/>
      <c r="AT2372" s="18" t="s">
        <v>355</v>
      </c>
      <c r="AU2372" s="18" t="s">
        <v>90</v>
      </c>
    </row>
    <row r="2373" s="2" customFormat="1" ht="24.15" customHeight="1">
      <c r="A2373" s="39"/>
      <c r="B2373" s="40"/>
      <c r="C2373" s="220" t="s">
        <v>3056</v>
      </c>
      <c r="D2373" s="220" t="s">
        <v>204</v>
      </c>
      <c r="E2373" s="221" t="s">
        <v>3057</v>
      </c>
      <c r="F2373" s="222" t="s">
        <v>3058</v>
      </c>
      <c r="G2373" s="223" t="s">
        <v>290</v>
      </c>
      <c r="H2373" s="224">
        <v>152.74000000000001</v>
      </c>
      <c r="I2373" s="225"/>
      <c r="J2373" s="226">
        <f>ROUND(I2373*H2373,2)</f>
        <v>0</v>
      </c>
      <c r="K2373" s="222" t="s">
        <v>352</v>
      </c>
      <c r="L2373" s="45"/>
      <c r="M2373" s="227" t="s">
        <v>1</v>
      </c>
      <c r="N2373" s="228" t="s">
        <v>46</v>
      </c>
      <c r="O2373" s="92"/>
      <c r="P2373" s="229">
        <f>O2373*H2373</f>
        <v>0</v>
      </c>
      <c r="Q2373" s="229">
        <v>5.0000000000000002E-05</v>
      </c>
      <c r="R2373" s="229">
        <f>Q2373*H2373</f>
        <v>0.0076370000000000006</v>
      </c>
      <c r="S2373" s="229">
        <v>0</v>
      </c>
      <c r="T2373" s="230">
        <f>S2373*H2373</f>
        <v>0</v>
      </c>
      <c r="U2373" s="39"/>
      <c r="V2373" s="39"/>
      <c r="W2373" s="39"/>
      <c r="X2373" s="39"/>
      <c r="Y2373" s="39"/>
      <c r="Z2373" s="39"/>
      <c r="AA2373" s="39"/>
      <c r="AB2373" s="39"/>
      <c r="AC2373" s="39"/>
      <c r="AD2373" s="39"/>
      <c r="AE2373" s="39"/>
      <c r="AR2373" s="231" t="s">
        <v>279</v>
      </c>
      <c r="AT2373" s="231" t="s">
        <v>204</v>
      </c>
      <c r="AU2373" s="231" t="s">
        <v>90</v>
      </c>
      <c r="AY2373" s="18" t="s">
        <v>203</v>
      </c>
      <c r="BE2373" s="232">
        <f>IF(N2373="základní",J2373,0)</f>
        <v>0</v>
      </c>
      <c r="BF2373" s="232">
        <f>IF(N2373="snížená",J2373,0)</f>
        <v>0</v>
      </c>
      <c r="BG2373" s="232">
        <f>IF(N2373="zákl. přenesená",J2373,0)</f>
        <v>0</v>
      </c>
      <c r="BH2373" s="232">
        <f>IF(N2373="sníž. přenesená",J2373,0)</f>
        <v>0</v>
      </c>
      <c r="BI2373" s="232">
        <f>IF(N2373="nulová",J2373,0)</f>
        <v>0</v>
      </c>
      <c r="BJ2373" s="18" t="s">
        <v>88</v>
      </c>
      <c r="BK2373" s="232">
        <f>ROUND(I2373*H2373,2)</f>
        <v>0</v>
      </c>
      <c r="BL2373" s="18" t="s">
        <v>279</v>
      </c>
      <c r="BM2373" s="231" t="s">
        <v>3059</v>
      </c>
    </row>
    <row r="2374" s="2" customFormat="1">
      <c r="A2374" s="39"/>
      <c r="B2374" s="40"/>
      <c r="C2374" s="41"/>
      <c r="D2374" s="233" t="s">
        <v>209</v>
      </c>
      <c r="E2374" s="41"/>
      <c r="F2374" s="234" t="s">
        <v>3060</v>
      </c>
      <c r="G2374" s="41"/>
      <c r="H2374" s="41"/>
      <c r="I2374" s="235"/>
      <c r="J2374" s="41"/>
      <c r="K2374" s="41"/>
      <c r="L2374" s="45"/>
      <c r="M2374" s="236"/>
      <c r="N2374" s="237"/>
      <c r="O2374" s="92"/>
      <c r="P2374" s="92"/>
      <c r="Q2374" s="92"/>
      <c r="R2374" s="92"/>
      <c r="S2374" s="92"/>
      <c r="T2374" s="93"/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39"/>
      <c r="AE2374" s="39"/>
      <c r="AT2374" s="18" t="s">
        <v>209</v>
      </c>
      <c r="AU2374" s="18" t="s">
        <v>90</v>
      </c>
    </row>
    <row r="2375" s="2" customFormat="1">
      <c r="A2375" s="39"/>
      <c r="B2375" s="40"/>
      <c r="C2375" s="41"/>
      <c r="D2375" s="251" t="s">
        <v>355</v>
      </c>
      <c r="E2375" s="41"/>
      <c r="F2375" s="252" t="s">
        <v>3061</v>
      </c>
      <c r="G2375" s="41"/>
      <c r="H2375" s="41"/>
      <c r="I2375" s="235"/>
      <c r="J2375" s="41"/>
      <c r="K2375" s="41"/>
      <c r="L2375" s="45"/>
      <c r="M2375" s="236"/>
      <c r="N2375" s="237"/>
      <c r="O2375" s="92"/>
      <c r="P2375" s="92"/>
      <c r="Q2375" s="92"/>
      <c r="R2375" s="92"/>
      <c r="S2375" s="92"/>
      <c r="T2375" s="93"/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T2375" s="18" t="s">
        <v>355</v>
      </c>
      <c r="AU2375" s="18" t="s">
        <v>90</v>
      </c>
    </row>
    <row r="2376" s="2" customFormat="1" ht="24.15" customHeight="1">
      <c r="A2376" s="39"/>
      <c r="B2376" s="40"/>
      <c r="C2376" s="220" t="s">
        <v>3062</v>
      </c>
      <c r="D2376" s="220" t="s">
        <v>204</v>
      </c>
      <c r="E2376" s="221" t="s">
        <v>3063</v>
      </c>
      <c r="F2376" s="222" t="s">
        <v>3064</v>
      </c>
      <c r="G2376" s="223" t="s">
        <v>493</v>
      </c>
      <c r="H2376" s="224">
        <v>5.2030000000000003</v>
      </c>
      <c r="I2376" s="225"/>
      <c r="J2376" s="226">
        <f>ROUND(I2376*H2376,2)</f>
        <v>0</v>
      </c>
      <c r="K2376" s="222" t="s">
        <v>352</v>
      </c>
      <c r="L2376" s="45"/>
      <c r="M2376" s="227" t="s">
        <v>1</v>
      </c>
      <c r="N2376" s="228" t="s">
        <v>46</v>
      </c>
      <c r="O2376" s="92"/>
      <c r="P2376" s="229">
        <f>O2376*H2376</f>
        <v>0</v>
      </c>
      <c r="Q2376" s="229">
        <v>0</v>
      </c>
      <c r="R2376" s="229">
        <f>Q2376*H2376</f>
        <v>0</v>
      </c>
      <c r="S2376" s="229">
        <v>0</v>
      </c>
      <c r="T2376" s="230">
        <f>S2376*H2376</f>
        <v>0</v>
      </c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R2376" s="231" t="s">
        <v>279</v>
      </c>
      <c r="AT2376" s="231" t="s">
        <v>204</v>
      </c>
      <c r="AU2376" s="231" t="s">
        <v>90</v>
      </c>
      <c r="AY2376" s="18" t="s">
        <v>203</v>
      </c>
      <c r="BE2376" s="232">
        <f>IF(N2376="základní",J2376,0)</f>
        <v>0</v>
      </c>
      <c r="BF2376" s="232">
        <f>IF(N2376="snížená",J2376,0)</f>
        <v>0</v>
      </c>
      <c r="BG2376" s="232">
        <f>IF(N2376="zákl. přenesená",J2376,0)</f>
        <v>0</v>
      </c>
      <c r="BH2376" s="232">
        <f>IF(N2376="sníž. přenesená",J2376,0)</f>
        <v>0</v>
      </c>
      <c r="BI2376" s="232">
        <f>IF(N2376="nulová",J2376,0)</f>
        <v>0</v>
      </c>
      <c r="BJ2376" s="18" t="s">
        <v>88</v>
      </c>
      <c r="BK2376" s="232">
        <f>ROUND(I2376*H2376,2)</f>
        <v>0</v>
      </c>
      <c r="BL2376" s="18" t="s">
        <v>279</v>
      </c>
      <c r="BM2376" s="231" t="s">
        <v>3065</v>
      </c>
    </row>
    <row r="2377" s="2" customFormat="1">
      <c r="A2377" s="39"/>
      <c r="B2377" s="40"/>
      <c r="C2377" s="41"/>
      <c r="D2377" s="233" t="s">
        <v>209</v>
      </c>
      <c r="E2377" s="41"/>
      <c r="F2377" s="234" t="s">
        <v>3066</v>
      </c>
      <c r="G2377" s="41"/>
      <c r="H2377" s="41"/>
      <c r="I2377" s="235"/>
      <c r="J2377" s="41"/>
      <c r="K2377" s="41"/>
      <c r="L2377" s="45"/>
      <c r="M2377" s="236"/>
      <c r="N2377" s="237"/>
      <c r="O2377" s="92"/>
      <c r="P2377" s="92"/>
      <c r="Q2377" s="92"/>
      <c r="R2377" s="92"/>
      <c r="S2377" s="92"/>
      <c r="T2377" s="93"/>
      <c r="U2377" s="39"/>
      <c r="V2377" s="39"/>
      <c r="W2377" s="39"/>
      <c r="X2377" s="39"/>
      <c r="Y2377" s="39"/>
      <c r="Z2377" s="39"/>
      <c r="AA2377" s="39"/>
      <c r="AB2377" s="39"/>
      <c r="AC2377" s="39"/>
      <c r="AD2377" s="39"/>
      <c r="AE2377" s="39"/>
      <c r="AT2377" s="18" t="s">
        <v>209</v>
      </c>
      <c r="AU2377" s="18" t="s">
        <v>90</v>
      </c>
    </row>
    <row r="2378" s="2" customFormat="1">
      <c r="A2378" s="39"/>
      <c r="B2378" s="40"/>
      <c r="C2378" s="41"/>
      <c r="D2378" s="251" t="s">
        <v>355</v>
      </c>
      <c r="E2378" s="41"/>
      <c r="F2378" s="252" t="s">
        <v>3067</v>
      </c>
      <c r="G2378" s="41"/>
      <c r="H2378" s="41"/>
      <c r="I2378" s="235"/>
      <c r="J2378" s="41"/>
      <c r="K2378" s="41"/>
      <c r="L2378" s="45"/>
      <c r="M2378" s="236"/>
      <c r="N2378" s="237"/>
      <c r="O2378" s="92"/>
      <c r="P2378" s="92"/>
      <c r="Q2378" s="92"/>
      <c r="R2378" s="92"/>
      <c r="S2378" s="92"/>
      <c r="T2378" s="93"/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39"/>
      <c r="AE2378" s="39"/>
      <c r="AT2378" s="18" t="s">
        <v>355</v>
      </c>
      <c r="AU2378" s="18" t="s">
        <v>90</v>
      </c>
    </row>
    <row r="2379" s="11" customFormat="1" ht="22.8" customHeight="1">
      <c r="A2379" s="11"/>
      <c r="B2379" s="206"/>
      <c r="C2379" s="207"/>
      <c r="D2379" s="208" t="s">
        <v>80</v>
      </c>
      <c r="E2379" s="249" t="s">
        <v>3068</v>
      </c>
      <c r="F2379" s="249" t="s">
        <v>3069</v>
      </c>
      <c r="G2379" s="207"/>
      <c r="H2379" s="207"/>
      <c r="I2379" s="210"/>
      <c r="J2379" s="250">
        <f>BK2379</f>
        <v>0</v>
      </c>
      <c r="K2379" s="207"/>
      <c r="L2379" s="212"/>
      <c r="M2379" s="213"/>
      <c r="N2379" s="214"/>
      <c r="O2379" s="214"/>
      <c r="P2379" s="215">
        <f>SUM(P2380:P2446)</f>
        <v>0</v>
      </c>
      <c r="Q2379" s="214"/>
      <c r="R2379" s="215">
        <f>SUM(R2380:R2446)</f>
        <v>0.47928192000000003</v>
      </c>
      <c r="S2379" s="214"/>
      <c r="T2379" s="216">
        <f>SUM(T2380:T2446)</f>
        <v>0</v>
      </c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R2379" s="217" t="s">
        <v>90</v>
      </c>
      <c r="AT2379" s="218" t="s">
        <v>80</v>
      </c>
      <c r="AU2379" s="218" t="s">
        <v>88</v>
      </c>
      <c r="AY2379" s="217" t="s">
        <v>203</v>
      </c>
      <c r="BK2379" s="219">
        <f>SUM(BK2380:BK2446)</f>
        <v>0</v>
      </c>
    </row>
    <row r="2380" s="2" customFormat="1" ht="24.15" customHeight="1">
      <c r="A2380" s="39"/>
      <c r="B2380" s="40"/>
      <c r="C2380" s="220" t="s">
        <v>3070</v>
      </c>
      <c r="D2380" s="220" t="s">
        <v>204</v>
      </c>
      <c r="E2380" s="221" t="s">
        <v>3071</v>
      </c>
      <c r="F2380" s="222" t="s">
        <v>3072</v>
      </c>
      <c r="G2380" s="223" t="s">
        <v>290</v>
      </c>
      <c r="H2380" s="224">
        <v>39.488</v>
      </c>
      <c r="I2380" s="225"/>
      <c r="J2380" s="226">
        <f>ROUND(I2380*H2380,2)</f>
        <v>0</v>
      </c>
      <c r="K2380" s="222" t="s">
        <v>352</v>
      </c>
      <c r="L2380" s="45"/>
      <c r="M2380" s="227" t="s">
        <v>1</v>
      </c>
      <c r="N2380" s="228" t="s">
        <v>46</v>
      </c>
      <c r="O2380" s="92"/>
      <c r="P2380" s="229">
        <f>O2380*H2380</f>
        <v>0</v>
      </c>
      <c r="Q2380" s="229">
        <v>0.00017000000000000001</v>
      </c>
      <c r="R2380" s="229">
        <f>Q2380*H2380</f>
        <v>0.0067129600000000005</v>
      </c>
      <c r="S2380" s="229">
        <v>0</v>
      </c>
      <c r="T2380" s="230">
        <f>S2380*H2380</f>
        <v>0</v>
      </c>
      <c r="U2380" s="39"/>
      <c r="V2380" s="39"/>
      <c r="W2380" s="39"/>
      <c r="X2380" s="39"/>
      <c r="Y2380" s="39"/>
      <c r="Z2380" s="39"/>
      <c r="AA2380" s="39"/>
      <c r="AB2380" s="39"/>
      <c r="AC2380" s="39"/>
      <c r="AD2380" s="39"/>
      <c r="AE2380" s="39"/>
      <c r="AR2380" s="231" t="s">
        <v>279</v>
      </c>
      <c r="AT2380" s="231" t="s">
        <v>204</v>
      </c>
      <c r="AU2380" s="231" t="s">
        <v>90</v>
      </c>
      <c r="AY2380" s="18" t="s">
        <v>203</v>
      </c>
      <c r="BE2380" s="232">
        <f>IF(N2380="základní",J2380,0)</f>
        <v>0</v>
      </c>
      <c r="BF2380" s="232">
        <f>IF(N2380="snížená",J2380,0)</f>
        <v>0</v>
      </c>
      <c r="BG2380" s="232">
        <f>IF(N2380="zákl. přenesená",J2380,0)</f>
        <v>0</v>
      </c>
      <c r="BH2380" s="232">
        <f>IF(N2380="sníž. přenesená",J2380,0)</f>
        <v>0</v>
      </c>
      <c r="BI2380" s="232">
        <f>IF(N2380="nulová",J2380,0)</f>
        <v>0</v>
      </c>
      <c r="BJ2380" s="18" t="s">
        <v>88</v>
      </c>
      <c r="BK2380" s="232">
        <f>ROUND(I2380*H2380,2)</f>
        <v>0</v>
      </c>
      <c r="BL2380" s="18" t="s">
        <v>279</v>
      </c>
      <c r="BM2380" s="231" t="s">
        <v>3073</v>
      </c>
    </row>
    <row r="2381" s="2" customFormat="1">
      <c r="A2381" s="39"/>
      <c r="B2381" s="40"/>
      <c r="C2381" s="41"/>
      <c r="D2381" s="233" t="s">
        <v>209</v>
      </c>
      <c r="E2381" s="41"/>
      <c r="F2381" s="234" t="s">
        <v>3074</v>
      </c>
      <c r="G2381" s="41"/>
      <c r="H2381" s="41"/>
      <c r="I2381" s="235"/>
      <c r="J2381" s="41"/>
      <c r="K2381" s="41"/>
      <c r="L2381" s="45"/>
      <c r="M2381" s="236"/>
      <c r="N2381" s="237"/>
      <c r="O2381" s="92"/>
      <c r="P2381" s="92"/>
      <c r="Q2381" s="92"/>
      <c r="R2381" s="92"/>
      <c r="S2381" s="92"/>
      <c r="T2381" s="93"/>
      <c r="U2381" s="39"/>
      <c r="V2381" s="39"/>
      <c r="W2381" s="39"/>
      <c r="X2381" s="39"/>
      <c r="Y2381" s="39"/>
      <c r="Z2381" s="39"/>
      <c r="AA2381" s="39"/>
      <c r="AB2381" s="39"/>
      <c r="AC2381" s="39"/>
      <c r="AD2381" s="39"/>
      <c r="AE2381" s="39"/>
      <c r="AT2381" s="18" t="s">
        <v>209</v>
      </c>
      <c r="AU2381" s="18" t="s">
        <v>90</v>
      </c>
    </row>
    <row r="2382" s="2" customFormat="1">
      <c r="A2382" s="39"/>
      <c r="B2382" s="40"/>
      <c r="C2382" s="41"/>
      <c r="D2382" s="251" t="s">
        <v>355</v>
      </c>
      <c r="E2382" s="41"/>
      <c r="F2382" s="252" t="s">
        <v>3075</v>
      </c>
      <c r="G2382" s="41"/>
      <c r="H2382" s="41"/>
      <c r="I2382" s="235"/>
      <c r="J2382" s="41"/>
      <c r="K2382" s="41"/>
      <c r="L2382" s="45"/>
      <c r="M2382" s="236"/>
      <c r="N2382" s="237"/>
      <c r="O2382" s="92"/>
      <c r="P2382" s="92"/>
      <c r="Q2382" s="92"/>
      <c r="R2382" s="92"/>
      <c r="S2382" s="92"/>
      <c r="T2382" s="93"/>
      <c r="U2382" s="39"/>
      <c r="V2382" s="39"/>
      <c r="W2382" s="39"/>
      <c r="X2382" s="39"/>
      <c r="Y2382" s="39"/>
      <c r="Z2382" s="39"/>
      <c r="AA2382" s="39"/>
      <c r="AB2382" s="39"/>
      <c r="AC2382" s="39"/>
      <c r="AD2382" s="39"/>
      <c r="AE2382" s="39"/>
      <c r="AT2382" s="18" t="s">
        <v>355</v>
      </c>
      <c r="AU2382" s="18" t="s">
        <v>90</v>
      </c>
    </row>
    <row r="2383" s="13" customFormat="1">
      <c r="A2383" s="13"/>
      <c r="B2383" s="253"/>
      <c r="C2383" s="254"/>
      <c r="D2383" s="233" t="s">
        <v>357</v>
      </c>
      <c r="E2383" s="255" t="s">
        <v>1</v>
      </c>
      <c r="F2383" s="256" t="s">
        <v>924</v>
      </c>
      <c r="G2383" s="254"/>
      <c r="H2383" s="255" t="s">
        <v>1</v>
      </c>
      <c r="I2383" s="257"/>
      <c r="J2383" s="254"/>
      <c r="K2383" s="254"/>
      <c r="L2383" s="258"/>
      <c r="M2383" s="259"/>
      <c r="N2383" s="260"/>
      <c r="O2383" s="260"/>
      <c r="P2383" s="260"/>
      <c r="Q2383" s="260"/>
      <c r="R2383" s="260"/>
      <c r="S2383" s="260"/>
      <c r="T2383" s="261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62" t="s">
        <v>357</v>
      </c>
      <c r="AU2383" s="262" t="s">
        <v>90</v>
      </c>
      <c r="AV2383" s="13" t="s">
        <v>88</v>
      </c>
      <c r="AW2383" s="13" t="s">
        <v>36</v>
      </c>
      <c r="AX2383" s="13" t="s">
        <v>81</v>
      </c>
      <c r="AY2383" s="262" t="s">
        <v>203</v>
      </c>
    </row>
    <row r="2384" s="14" customFormat="1">
      <c r="A2384" s="14"/>
      <c r="B2384" s="263"/>
      <c r="C2384" s="264"/>
      <c r="D2384" s="233" t="s">
        <v>357</v>
      </c>
      <c r="E2384" s="265" t="s">
        <v>1</v>
      </c>
      <c r="F2384" s="266" t="s">
        <v>3076</v>
      </c>
      <c r="G2384" s="264"/>
      <c r="H2384" s="267">
        <v>5.6189999999999998</v>
      </c>
      <c r="I2384" s="268"/>
      <c r="J2384" s="264"/>
      <c r="K2384" s="264"/>
      <c r="L2384" s="269"/>
      <c r="M2384" s="270"/>
      <c r="N2384" s="271"/>
      <c r="O2384" s="271"/>
      <c r="P2384" s="271"/>
      <c r="Q2384" s="271"/>
      <c r="R2384" s="271"/>
      <c r="S2384" s="271"/>
      <c r="T2384" s="272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73" t="s">
        <v>357</v>
      </c>
      <c r="AU2384" s="273" t="s">
        <v>90</v>
      </c>
      <c r="AV2384" s="14" t="s">
        <v>90</v>
      </c>
      <c r="AW2384" s="14" t="s">
        <v>36</v>
      </c>
      <c r="AX2384" s="14" t="s">
        <v>81</v>
      </c>
      <c r="AY2384" s="273" t="s">
        <v>203</v>
      </c>
    </row>
    <row r="2385" s="13" customFormat="1">
      <c r="A2385" s="13"/>
      <c r="B2385" s="253"/>
      <c r="C2385" s="254"/>
      <c r="D2385" s="233" t="s">
        <v>357</v>
      </c>
      <c r="E2385" s="255" t="s">
        <v>1</v>
      </c>
      <c r="F2385" s="256" t="s">
        <v>926</v>
      </c>
      <c r="G2385" s="254"/>
      <c r="H2385" s="255" t="s">
        <v>1</v>
      </c>
      <c r="I2385" s="257"/>
      <c r="J2385" s="254"/>
      <c r="K2385" s="254"/>
      <c r="L2385" s="258"/>
      <c r="M2385" s="259"/>
      <c r="N2385" s="260"/>
      <c r="O2385" s="260"/>
      <c r="P2385" s="260"/>
      <c r="Q2385" s="260"/>
      <c r="R2385" s="260"/>
      <c r="S2385" s="260"/>
      <c r="T2385" s="261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62" t="s">
        <v>357</v>
      </c>
      <c r="AU2385" s="262" t="s">
        <v>90</v>
      </c>
      <c r="AV2385" s="13" t="s">
        <v>88</v>
      </c>
      <c r="AW2385" s="13" t="s">
        <v>36</v>
      </c>
      <c r="AX2385" s="13" t="s">
        <v>81</v>
      </c>
      <c r="AY2385" s="262" t="s">
        <v>203</v>
      </c>
    </row>
    <row r="2386" s="14" customFormat="1">
      <c r="A2386" s="14"/>
      <c r="B2386" s="263"/>
      <c r="C2386" s="264"/>
      <c r="D2386" s="233" t="s">
        <v>357</v>
      </c>
      <c r="E2386" s="265" t="s">
        <v>1</v>
      </c>
      <c r="F2386" s="266" t="s">
        <v>3077</v>
      </c>
      <c r="G2386" s="264"/>
      <c r="H2386" s="267">
        <v>33.869</v>
      </c>
      <c r="I2386" s="268"/>
      <c r="J2386" s="264"/>
      <c r="K2386" s="264"/>
      <c r="L2386" s="269"/>
      <c r="M2386" s="270"/>
      <c r="N2386" s="271"/>
      <c r="O2386" s="271"/>
      <c r="P2386" s="271"/>
      <c r="Q2386" s="271"/>
      <c r="R2386" s="271"/>
      <c r="S2386" s="271"/>
      <c r="T2386" s="272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73" t="s">
        <v>357</v>
      </c>
      <c r="AU2386" s="273" t="s">
        <v>90</v>
      </c>
      <c r="AV2386" s="14" t="s">
        <v>90</v>
      </c>
      <c r="AW2386" s="14" t="s">
        <v>36</v>
      </c>
      <c r="AX2386" s="14" t="s">
        <v>81</v>
      </c>
      <c r="AY2386" s="273" t="s">
        <v>203</v>
      </c>
    </row>
    <row r="2387" s="16" customFormat="1">
      <c r="A2387" s="16"/>
      <c r="B2387" s="285"/>
      <c r="C2387" s="286"/>
      <c r="D2387" s="233" t="s">
        <v>357</v>
      </c>
      <c r="E2387" s="287" t="s">
        <v>1</v>
      </c>
      <c r="F2387" s="288" t="s">
        <v>366</v>
      </c>
      <c r="G2387" s="286"/>
      <c r="H2387" s="289">
        <v>39.488</v>
      </c>
      <c r="I2387" s="290"/>
      <c r="J2387" s="286"/>
      <c r="K2387" s="286"/>
      <c r="L2387" s="291"/>
      <c r="M2387" s="292"/>
      <c r="N2387" s="293"/>
      <c r="O2387" s="293"/>
      <c r="P2387" s="293"/>
      <c r="Q2387" s="293"/>
      <c r="R2387" s="293"/>
      <c r="S2387" s="293"/>
      <c r="T2387" s="294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T2387" s="295" t="s">
        <v>357</v>
      </c>
      <c r="AU2387" s="295" t="s">
        <v>90</v>
      </c>
      <c r="AV2387" s="16" t="s">
        <v>202</v>
      </c>
      <c r="AW2387" s="16" t="s">
        <v>36</v>
      </c>
      <c r="AX2387" s="16" t="s">
        <v>88</v>
      </c>
      <c r="AY2387" s="295" t="s">
        <v>203</v>
      </c>
    </row>
    <row r="2388" s="2" customFormat="1" ht="24.15" customHeight="1">
      <c r="A2388" s="39"/>
      <c r="B2388" s="40"/>
      <c r="C2388" s="220" t="s">
        <v>3078</v>
      </c>
      <c r="D2388" s="220" t="s">
        <v>204</v>
      </c>
      <c r="E2388" s="221" t="s">
        <v>3079</v>
      </c>
      <c r="F2388" s="222" t="s">
        <v>3080</v>
      </c>
      <c r="G2388" s="223" t="s">
        <v>290</v>
      </c>
      <c r="H2388" s="224">
        <v>51.741999999999997</v>
      </c>
      <c r="I2388" s="225"/>
      <c r="J2388" s="226">
        <f>ROUND(I2388*H2388,2)</f>
        <v>0</v>
      </c>
      <c r="K2388" s="222" t="s">
        <v>352</v>
      </c>
      <c r="L2388" s="45"/>
      <c r="M2388" s="227" t="s">
        <v>1</v>
      </c>
      <c r="N2388" s="228" t="s">
        <v>46</v>
      </c>
      <c r="O2388" s="92"/>
      <c r="P2388" s="229">
        <f>O2388*H2388</f>
        <v>0</v>
      </c>
      <c r="Q2388" s="229">
        <v>0.00012</v>
      </c>
      <c r="R2388" s="229">
        <f>Q2388*H2388</f>
        <v>0.0062090399999999999</v>
      </c>
      <c r="S2388" s="229">
        <v>0</v>
      </c>
      <c r="T2388" s="230">
        <f>S2388*H2388</f>
        <v>0</v>
      </c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39"/>
      <c r="AE2388" s="39"/>
      <c r="AR2388" s="231" t="s">
        <v>279</v>
      </c>
      <c r="AT2388" s="231" t="s">
        <v>204</v>
      </c>
      <c r="AU2388" s="231" t="s">
        <v>90</v>
      </c>
      <c r="AY2388" s="18" t="s">
        <v>203</v>
      </c>
      <c r="BE2388" s="232">
        <f>IF(N2388="základní",J2388,0)</f>
        <v>0</v>
      </c>
      <c r="BF2388" s="232">
        <f>IF(N2388="snížená",J2388,0)</f>
        <v>0</v>
      </c>
      <c r="BG2388" s="232">
        <f>IF(N2388="zákl. přenesená",J2388,0)</f>
        <v>0</v>
      </c>
      <c r="BH2388" s="232">
        <f>IF(N2388="sníž. přenesená",J2388,0)</f>
        <v>0</v>
      </c>
      <c r="BI2388" s="232">
        <f>IF(N2388="nulová",J2388,0)</f>
        <v>0</v>
      </c>
      <c r="BJ2388" s="18" t="s">
        <v>88</v>
      </c>
      <c r="BK2388" s="232">
        <f>ROUND(I2388*H2388,2)</f>
        <v>0</v>
      </c>
      <c r="BL2388" s="18" t="s">
        <v>279</v>
      </c>
      <c r="BM2388" s="231" t="s">
        <v>3081</v>
      </c>
    </row>
    <row r="2389" s="2" customFormat="1">
      <c r="A2389" s="39"/>
      <c r="B2389" s="40"/>
      <c r="C2389" s="41"/>
      <c r="D2389" s="233" t="s">
        <v>209</v>
      </c>
      <c r="E2389" s="41"/>
      <c r="F2389" s="234" t="s">
        <v>3082</v>
      </c>
      <c r="G2389" s="41"/>
      <c r="H2389" s="41"/>
      <c r="I2389" s="235"/>
      <c r="J2389" s="41"/>
      <c r="K2389" s="41"/>
      <c r="L2389" s="45"/>
      <c r="M2389" s="236"/>
      <c r="N2389" s="237"/>
      <c r="O2389" s="92"/>
      <c r="P2389" s="92"/>
      <c r="Q2389" s="92"/>
      <c r="R2389" s="92"/>
      <c r="S2389" s="92"/>
      <c r="T2389" s="93"/>
      <c r="U2389" s="39"/>
      <c r="V2389" s="39"/>
      <c r="W2389" s="39"/>
      <c r="X2389" s="39"/>
      <c r="Y2389" s="39"/>
      <c r="Z2389" s="39"/>
      <c r="AA2389" s="39"/>
      <c r="AB2389" s="39"/>
      <c r="AC2389" s="39"/>
      <c r="AD2389" s="39"/>
      <c r="AE2389" s="39"/>
      <c r="AT2389" s="18" t="s">
        <v>209</v>
      </c>
      <c r="AU2389" s="18" t="s">
        <v>90</v>
      </c>
    </row>
    <row r="2390" s="2" customFormat="1">
      <c r="A2390" s="39"/>
      <c r="B2390" s="40"/>
      <c r="C2390" s="41"/>
      <c r="D2390" s="251" t="s">
        <v>355</v>
      </c>
      <c r="E2390" s="41"/>
      <c r="F2390" s="252" t="s">
        <v>3083</v>
      </c>
      <c r="G2390" s="41"/>
      <c r="H2390" s="41"/>
      <c r="I2390" s="235"/>
      <c r="J2390" s="41"/>
      <c r="K2390" s="41"/>
      <c r="L2390" s="45"/>
      <c r="M2390" s="236"/>
      <c r="N2390" s="237"/>
      <c r="O2390" s="92"/>
      <c r="P2390" s="92"/>
      <c r="Q2390" s="92"/>
      <c r="R2390" s="92"/>
      <c r="S2390" s="92"/>
      <c r="T2390" s="93"/>
      <c r="U2390" s="39"/>
      <c r="V2390" s="39"/>
      <c r="W2390" s="39"/>
      <c r="X2390" s="39"/>
      <c r="Y2390" s="39"/>
      <c r="Z2390" s="39"/>
      <c r="AA2390" s="39"/>
      <c r="AB2390" s="39"/>
      <c r="AC2390" s="39"/>
      <c r="AD2390" s="39"/>
      <c r="AE2390" s="39"/>
      <c r="AT2390" s="18" t="s">
        <v>355</v>
      </c>
      <c r="AU2390" s="18" t="s">
        <v>90</v>
      </c>
    </row>
    <row r="2391" s="13" customFormat="1">
      <c r="A2391" s="13"/>
      <c r="B2391" s="253"/>
      <c r="C2391" s="254"/>
      <c r="D2391" s="233" t="s">
        <v>357</v>
      </c>
      <c r="E2391" s="255" t="s">
        <v>1</v>
      </c>
      <c r="F2391" s="256" t="s">
        <v>3084</v>
      </c>
      <c r="G2391" s="254"/>
      <c r="H2391" s="255" t="s">
        <v>1</v>
      </c>
      <c r="I2391" s="257"/>
      <c r="J2391" s="254"/>
      <c r="K2391" s="254"/>
      <c r="L2391" s="258"/>
      <c r="M2391" s="259"/>
      <c r="N2391" s="260"/>
      <c r="O2391" s="260"/>
      <c r="P2391" s="260"/>
      <c r="Q2391" s="260"/>
      <c r="R2391" s="260"/>
      <c r="S2391" s="260"/>
      <c r="T2391" s="261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62" t="s">
        <v>357</v>
      </c>
      <c r="AU2391" s="262" t="s">
        <v>90</v>
      </c>
      <c r="AV2391" s="13" t="s">
        <v>88</v>
      </c>
      <c r="AW2391" s="13" t="s">
        <v>36</v>
      </c>
      <c r="AX2391" s="13" t="s">
        <v>81</v>
      </c>
      <c r="AY2391" s="262" t="s">
        <v>203</v>
      </c>
    </row>
    <row r="2392" s="14" customFormat="1">
      <c r="A2392" s="14"/>
      <c r="B2392" s="263"/>
      <c r="C2392" s="264"/>
      <c r="D2392" s="233" t="s">
        <v>357</v>
      </c>
      <c r="E2392" s="265" t="s">
        <v>1</v>
      </c>
      <c r="F2392" s="266" t="s">
        <v>3085</v>
      </c>
      <c r="G2392" s="264"/>
      <c r="H2392" s="267">
        <v>3.8399999999999999</v>
      </c>
      <c r="I2392" s="268"/>
      <c r="J2392" s="264"/>
      <c r="K2392" s="264"/>
      <c r="L2392" s="269"/>
      <c r="M2392" s="270"/>
      <c r="N2392" s="271"/>
      <c r="O2392" s="271"/>
      <c r="P2392" s="271"/>
      <c r="Q2392" s="271"/>
      <c r="R2392" s="271"/>
      <c r="S2392" s="271"/>
      <c r="T2392" s="272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73" t="s">
        <v>357</v>
      </c>
      <c r="AU2392" s="273" t="s">
        <v>90</v>
      </c>
      <c r="AV2392" s="14" t="s">
        <v>90</v>
      </c>
      <c r="AW2392" s="14" t="s">
        <v>36</v>
      </c>
      <c r="AX2392" s="14" t="s">
        <v>81</v>
      </c>
      <c r="AY2392" s="273" t="s">
        <v>203</v>
      </c>
    </row>
    <row r="2393" s="14" customFormat="1">
      <c r="A2393" s="14"/>
      <c r="B2393" s="263"/>
      <c r="C2393" s="264"/>
      <c r="D2393" s="233" t="s">
        <v>357</v>
      </c>
      <c r="E2393" s="265" t="s">
        <v>1</v>
      </c>
      <c r="F2393" s="266" t="s">
        <v>3086</v>
      </c>
      <c r="G2393" s="264"/>
      <c r="H2393" s="267">
        <v>5.8799999999999999</v>
      </c>
      <c r="I2393" s="268"/>
      <c r="J2393" s="264"/>
      <c r="K2393" s="264"/>
      <c r="L2393" s="269"/>
      <c r="M2393" s="270"/>
      <c r="N2393" s="271"/>
      <c r="O2393" s="271"/>
      <c r="P2393" s="271"/>
      <c r="Q2393" s="271"/>
      <c r="R2393" s="271"/>
      <c r="S2393" s="271"/>
      <c r="T2393" s="27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73" t="s">
        <v>357</v>
      </c>
      <c r="AU2393" s="273" t="s">
        <v>90</v>
      </c>
      <c r="AV2393" s="14" t="s">
        <v>90</v>
      </c>
      <c r="AW2393" s="14" t="s">
        <v>36</v>
      </c>
      <c r="AX2393" s="14" t="s">
        <v>81</v>
      </c>
      <c r="AY2393" s="273" t="s">
        <v>203</v>
      </c>
    </row>
    <row r="2394" s="14" customFormat="1">
      <c r="A2394" s="14"/>
      <c r="B2394" s="263"/>
      <c r="C2394" s="264"/>
      <c r="D2394" s="233" t="s">
        <v>357</v>
      </c>
      <c r="E2394" s="265" t="s">
        <v>1</v>
      </c>
      <c r="F2394" s="266" t="s">
        <v>3087</v>
      </c>
      <c r="G2394" s="264"/>
      <c r="H2394" s="267">
        <v>4.4100000000000001</v>
      </c>
      <c r="I2394" s="268"/>
      <c r="J2394" s="264"/>
      <c r="K2394" s="264"/>
      <c r="L2394" s="269"/>
      <c r="M2394" s="270"/>
      <c r="N2394" s="271"/>
      <c r="O2394" s="271"/>
      <c r="P2394" s="271"/>
      <c r="Q2394" s="271"/>
      <c r="R2394" s="271"/>
      <c r="S2394" s="271"/>
      <c r="T2394" s="272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73" t="s">
        <v>357</v>
      </c>
      <c r="AU2394" s="273" t="s">
        <v>90</v>
      </c>
      <c r="AV2394" s="14" t="s">
        <v>90</v>
      </c>
      <c r="AW2394" s="14" t="s">
        <v>36</v>
      </c>
      <c r="AX2394" s="14" t="s">
        <v>81</v>
      </c>
      <c r="AY2394" s="273" t="s">
        <v>203</v>
      </c>
    </row>
    <row r="2395" s="14" customFormat="1">
      <c r="A2395" s="14"/>
      <c r="B2395" s="263"/>
      <c r="C2395" s="264"/>
      <c r="D2395" s="233" t="s">
        <v>357</v>
      </c>
      <c r="E2395" s="265" t="s">
        <v>1</v>
      </c>
      <c r="F2395" s="266" t="s">
        <v>3088</v>
      </c>
      <c r="G2395" s="264"/>
      <c r="H2395" s="267">
        <v>2.3999999999999999</v>
      </c>
      <c r="I2395" s="268"/>
      <c r="J2395" s="264"/>
      <c r="K2395" s="264"/>
      <c r="L2395" s="269"/>
      <c r="M2395" s="270"/>
      <c r="N2395" s="271"/>
      <c r="O2395" s="271"/>
      <c r="P2395" s="271"/>
      <c r="Q2395" s="271"/>
      <c r="R2395" s="271"/>
      <c r="S2395" s="271"/>
      <c r="T2395" s="272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73" t="s">
        <v>357</v>
      </c>
      <c r="AU2395" s="273" t="s">
        <v>90</v>
      </c>
      <c r="AV2395" s="14" t="s">
        <v>90</v>
      </c>
      <c r="AW2395" s="14" t="s">
        <v>36</v>
      </c>
      <c r="AX2395" s="14" t="s">
        <v>81</v>
      </c>
      <c r="AY2395" s="273" t="s">
        <v>203</v>
      </c>
    </row>
    <row r="2396" s="14" customFormat="1">
      <c r="A2396" s="14"/>
      <c r="B2396" s="263"/>
      <c r="C2396" s="264"/>
      <c r="D2396" s="233" t="s">
        <v>357</v>
      </c>
      <c r="E2396" s="265" t="s">
        <v>1</v>
      </c>
      <c r="F2396" s="266" t="s">
        <v>3089</v>
      </c>
      <c r="G2396" s="264"/>
      <c r="H2396" s="267">
        <v>4.4160000000000004</v>
      </c>
      <c r="I2396" s="268"/>
      <c r="J2396" s="264"/>
      <c r="K2396" s="264"/>
      <c r="L2396" s="269"/>
      <c r="M2396" s="270"/>
      <c r="N2396" s="271"/>
      <c r="O2396" s="271"/>
      <c r="P2396" s="271"/>
      <c r="Q2396" s="271"/>
      <c r="R2396" s="271"/>
      <c r="S2396" s="271"/>
      <c r="T2396" s="272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73" t="s">
        <v>357</v>
      </c>
      <c r="AU2396" s="273" t="s">
        <v>90</v>
      </c>
      <c r="AV2396" s="14" t="s">
        <v>90</v>
      </c>
      <c r="AW2396" s="14" t="s">
        <v>36</v>
      </c>
      <c r="AX2396" s="14" t="s">
        <v>81</v>
      </c>
      <c r="AY2396" s="273" t="s">
        <v>203</v>
      </c>
    </row>
    <row r="2397" s="14" customFormat="1">
      <c r="A2397" s="14"/>
      <c r="B2397" s="263"/>
      <c r="C2397" s="264"/>
      <c r="D2397" s="233" t="s">
        <v>357</v>
      </c>
      <c r="E2397" s="265" t="s">
        <v>1</v>
      </c>
      <c r="F2397" s="266" t="s">
        <v>3090</v>
      </c>
      <c r="G2397" s="264"/>
      <c r="H2397" s="267">
        <v>1.2749999999999999</v>
      </c>
      <c r="I2397" s="268"/>
      <c r="J2397" s="264"/>
      <c r="K2397" s="264"/>
      <c r="L2397" s="269"/>
      <c r="M2397" s="270"/>
      <c r="N2397" s="271"/>
      <c r="O2397" s="271"/>
      <c r="P2397" s="271"/>
      <c r="Q2397" s="271"/>
      <c r="R2397" s="271"/>
      <c r="S2397" s="271"/>
      <c r="T2397" s="272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73" t="s">
        <v>357</v>
      </c>
      <c r="AU2397" s="273" t="s">
        <v>90</v>
      </c>
      <c r="AV2397" s="14" t="s">
        <v>90</v>
      </c>
      <c r="AW2397" s="14" t="s">
        <v>36</v>
      </c>
      <c r="AX2397" s="14" t="s">
        <v>81</v>
      </c>
      <c r="AY2397" s="273" t="s">
        <v>203</v>
      </c>
    </row>
    <row r="2398" s="14" customFormat="1">
      <c r="A2398" s="14"/>
      <c r="B2398" s="263"/>
      <c r="C2398" s="264"/>
      <c r="D2398" s="233" t="s">
        <v>357</v>
      </c>
      <c r="E2398" s="265" t="s">
        <v>1</v>
      </c>
      <c r="F2398" s="266" t="s">
        <v>3091</v>
      </c>
      <c r="G2398" s="264"/>
      <c r="H2398" s="267">
        <v>1.2</v>
      </c>
      <c r="I2398" s="268"/>
      <c r="J2398" s="264"/>
      <c r="K2398" s="264"/>
      <c r="L2398" s="269"/>
      <c r="M2398" s="270"/>
      <c r="N2398" s="271"/>
      <c r="O2398" s="271"/>
      <c r="P2398" s="271"/>
      <c r="Q2398" s="271"/>
      <c r="R2398" s="271"/>
      <c r="S2398" s="271"/>
      <c r="T2398" s="27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73" t="s">
        <v>357</v>
      </c>
      <c r="AU2398" s="273" t="s">
        <v>90</v>
      </c>
      <c r="AV2398" s="14" t="s">
        <v>90</v>
      </c>
      <c r="AW2398" s="14" t="s">
        <v>36</v>
      </c>
      <c r="AX2398" s="14" t="s">
        <v>81</v>
      </c>
      <c r="AY2398" s="273" t="s">
        <v>203</v>
      </c>
    </row>
    <row r="2399" s="14" customFormat="1">
      <c r="A2399" s="14"/>
      <c r="B2399" s="263"/>
      <c r="C2399" s="264"/>
      <c r="D2399" s="233" t="s">
        <v>357</v>
      </c>
      <c r="E2399" s="265" t="s">
        <v>1</v>
      </c>
      <c r="F2399" s="266" t="s">
        <v>3092</v>
      </c>
      <c r="G2399" s="264"/>
      <c r="H2399" s="267">
        <v>2.4500000000000002</v>
      </c>
      <c r="I2399" s="268"/>
      <c r="J2399" s="264"/>
      <c r="K2399" s="264"/>
      <c r="L2399" s="269"/>
      <c r="M2399" s="270"/>
      <c r="N2399" s="271"/>
      <c r="O2399" s="271"/>
      <c r="P2399" s="271"/>
      <c r="Q2399" s="271"/>
      <c r="R2399" s="271"/>
      <c r="S2399" s="271"/>
      <c r="T2399" s="272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73" t="s">
        <v>357</v>
      </c>
      <c r="AU2399" s="273" t="s">
        <v>90</v>
      </c>
      <c r="AV2399" s="14" t="s">
        <v>90</v>
      </c>
      <c r="AW2399" s="14" t="s">
        <v>36</v>
      </c>
      <c r="AX2399" s="14" t="s">
        <v>81</v>
      </c>
      <c r="AY2399" s="273" t="s">
        <v>203</v>
      </c>
    </row>
    <row r="2400" s="15" customFormat="1">
      <c r="A2400" s="15"/>
      <c r="B2400" s="274"/>
      <c r="C2400" s="275"/>
      <c r="D2400" s="233" t="s">
        <v>357</v>
      </c>
      <c r="E2400" s="276" t="s">
        <v>1</v>
      </c>
      <c r="F2400" s="277" t="s">
        <v>364</v>
      </c>
      <c r="G2400" s="275"/>
      <c r="H2400" s="278">
        <v>25.870999999999999</v>
      </c>
      <c r="I2400" s="279"/>
      <c r="J2400" s="275"/>
      <c r="K2400" s="275"/>
      <c r="L2400" s="280"/>
      <c r="M2400" s="281"/>
      <c r="N2400" s="282"/>
      <c r="O2400" s="282"/>
      <c r="P2400" s="282"/>
      <c r="Q2400" s="282"/>
      <c r="R2400" s="282"/>
      <c r="S2400" s="282"/>
      <c r="T2400" s="283"/>
      <c r="U2400" s="15"/>
      <c r="V2400" s="15"/>
      <c r="W2400" s="15"/>
      <c r="X2400" s="15"/>
      <c r="Y2400" s="15"/>
      <c r="Z2400" s="15"/>
      <c r="AA2400" s="15"/>
      <c r="AB2400" s="15"/>
      <c r="AC2400" s="15"/>
      <c r="AD2400" s="15"/>
      <c r="AE2400" s="15"/>
      <c r="AT2400" s="284" t="s">
        <v>357</v>
      </c>
      <c r="AU2400" s="284" t="s">
        <v>90</v>
      </c>
      <c r="AV2400" s="15" t="s">
        <v>215</v>
      </c>
      <c r="AW2400" s="15" t="s">
        <v>36</v>
      </c>
      <c r="AX2400" s="15" t="s">
        <v>81</v>
      </c>
      <c r="AY2400" s="284" t="s">
        <v>203</v>
      </c>
    </row>
    <row r="2401" s="14" customFormat="1">
      <c r="A2401" s="14"/>
      <c r="B2401" s="263"/>
      <c r="C2401" s="264"/>
      <c r="D2401" s="233" t="s">
        <v>357</v>
      </c>
      <c r="E2401" s="265" t="s">
        <v>1</v>
      </c>
      <c r="F2401" s="266" t="s">
        <v>3093</v>
      </c>
      <c r="G2401" s="264"/>
      <c r="H2401" s="267">
        <v>25.870999999999999</v>
      </c>
      <c r="I2401" s="268"/>
      <c r="J2401" s="264"/>
      <c r="K2401" s="264"/>
      <c r="L2401" s="269"/>
      <c r="M2401" s="270"/>
      <c r="N2401" s="271"/>
      <c r="O2401" s="271"/>
      <c r="P2401" s="271"/>
      <c r="Q2401" s="271"/>
      <c r="R2401" s="271"/>
      <c r="S2401" s="271"/>
      <c r="T2401" s="272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73" t="s">
        <v>357</v>
      </c>
      <c r="AU2401" s="273" t="s">
        <v>90</v>
      </c>
      <c r="AV2401" s="14" t="s">
        <v>90</v>
      </c>
      <c r="AW2401" s="14" t="s">
        <v>36</v>
      </c>
      <c r="AX2401" s="14" t="s">
        <v>81</v>
      </c>
      <c r="AY2401" s="273" t="s">
        <v>203</v>
      </c>
    </row>
    <row r="2402" s="16" customFormat="1">
      <c r="A2402" s="16"/>
      <c r="B2402" s="285"/>
      <c r="C2402" s="286"/>
      <c r="D2402" s="233" t="s">
        <v>357</v>
      </c>
      <c r="E2402" s="287" t="s">
        <v>1</v>
      </c>
      <c r="F2402" s="288" t="s">
        <v>366</v>
      </c>
      <c r="G2402" s="286"/>
      <c r="H2402" s="289">
        <v>51.741999999999997</v>
      </c>
      <c r="I2402" s="290"/>
      <c r="J2402" s="286"/>
      <c r="K2402" s="286"/>
      <c r="L2402" s="291"/>
      <c r="M2402" s="292"/>
      <c r="N2402" s="293"/>
      <c r="O2402" s="293"/>
      <c r="P2402" s="293"/>
      <c r="Q2402" s="293"/>
      <c r="R2402" s="293"/>
      <c r="S2402" s="293"/>
      <c r="T2402" s="294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T2402" s="295" t="s">
        <v>357</v>
      </c>
      <c r="AU2402" s="295" t="s">
        <v>90</v>
      </c>
      <c r="AV2402" s="16" t="s">
        <v>202</v>
      </c>
      <c r="AW2402" s="16" t="s">
        <v>36</v>
      </c>
      <c r="AX2402" s="16" t="s">
        <v>88</v>
      </c>
      <c r="AY2402" s="295" t="s">
        <v>203</v>
      </c>
    </row>
    <row r="2403" s="2" customFormat="1" ht="33" customHeight="1">
      <c r="A2403" s="39"/>
      <c r="B2403" s="40"/>
      <c r="C2403" s="220" t="s">
        <v>3094</v>
      </c>
      <c r="D2403" s="220" t="s">
        <v>204</v>
      </c>
      <c r="E2403" s="221" t="s">
        <v>3095</v>
      </c>
      <c r="F2403" s="222" t="s">
        <v>3096</v>
      </c>
      <c r="G2403" s="223" t="s">
        <v>290</v>
      </c>
      <c r="H2403" s="224">
        <v>322.37099999999998</v>
      </c>
      <c r="I2403" s="225"/>
      <c r="J2403" s="226">
        <f>ROUND(I2403*H2403,2)</f>
        <v>0</v>
      </c>
      <c r="K2403" s="222" t="s">
        <v>1</v>
      </c>
      <c r="L2403" s="45"/>
      <c r="M2403" s="227" t="s">
        <v>1</v>
      </c>
      <c r="N2403" s="228" t="s">
        <v>46</v>
      </c>
      <c r="O2403" s="92"/>
      <c r="P2403" s="229">
        <f>O2403*H2403</f>
        <v>0</v>
      </c>
      <c r="Q2403" s="229">
        <v>0.00023000000000000001</v>
      </c>
      <c r="R2403" s="229">
        <f>Q2403*H2403</f>
        <v>0.074145329999999995</v>
      </c>
      <c r="S2403" s="229">
        <v>0</v>
      </c>
      <c r="T2403" s="230">
        <f>S2403*H2403</f>
        <v>0</v>
      </c>
      <c r="U2403" s="39"/>
      <c r="V2403" s="39"/>
      <c r="W2403" s="39"/>
      <c r="X2403" s="39"/>
      <c r="Y2403" s="39"/>
      <c r="Z2403" s="39"/>
      <c r="AA2403" s="39"/>
      <c r="AB2403" s="39"/>
      <c r="AC2403" s="39"/>
      <c r="AD2403" s="39"/>
      <c r="AE2403" s="39"/>
      <c r="AR2403" s="231" t="s">
        <v>279</v>
      </c>
      <c r="AT2403" s="231" t="s">
        <v>204</v>
      </c>
      <c r="AU2403" s="231" t="s">
        <v>90</v>
      </c>
      <c r="AY2403" s="18" t="s">
        <v>203</v>
      </c>
      <c r="BE2403" s="232">
        <f>IF(N2403="základní",J2403,0)</f>
        <v>0</v>
      </c>
      <c r="BF2403" s="232">
        <f>IF(N2403="snížená",J2403,0)</f>
        <v>0</v>
      </c>
      <c r="BG2403" s="232">
        <f>IF(N2403="zákl. přenesená",J2403,0)</f>
        <v>0</v>
      </c>
      <c r="BH2403" s="232">
        <f>IF(N2403="sníž. přenesená",J2403,0)</f>
        <v>0</v>
      </c>
      <c r="BI2403" s="232">
        <f>IF(N2403="nulová",J2403,0)</f>
        <v>0</v>
      </c>
      <c r="BJ2403" s="18" t="s">
        <v>88</v>
      </c>
      <c r="BK2403" s="232">
        <f>ROUND(I2403*H2403,2)</f>
        <v>0</v>
      </c>
      <c r="BL2403" s="18" t="s">
        <v>279</v>
      </c>
      <c r="BM2403" s="231" t="s">
        <v>3097</v>
      </c>
    </row>
    <row r="2404" s="13" customFormat="1">
      <c r="A2404" s="13"/>
      <c r="B2404" s="253"/>
      <c r="C2404" s="254"/>
      <c r="D2404" s="233" t="s">
        <v>357</v>
      </c>
      <c r="E2404" s="255" t="s">
        <v>1</v>
      </c>
      <c r="F2404" s="256" t="s">
        <v>733</v>
      </c>
      <c r="G2404" s="254"/>
      <c r="H2404" s="255" t="s">
        <v>1</v>
      </c>
      <c r="I2404" s="257"/>
      <c r="J2404" s="254"/>
      <c r="K2404" s="254"/>
      <c r="L2404" s="258"/>
      <c r="M2404" s="259"/>
      <c r="N2404" s="260"/>
      <c r="O2404" s="260"/>
      <c r="P2404" s="260"/>
      <c r="Q2404" s="260"/>
      <c r="R2404" s="260"/>
      <c r="S2404" s="260"/>
      <c r="T2404" s="261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62" t="s">
        <v>357</v>
      </c>
      <c r="AU2404" s="262" t="s">
        <v>90</v>
      </c>
      <c r="AV2404" s="13" t="s">
        <v>88</v>
      </c>
      <c r="AW2404" s="13" t="s">
        <v>36</v>
      </c>
      <c r="AX2404" s="13" t="s">
        <v>81</v>
      </c>
      <c r="AY2404" s="262" t="s">
        <v>203</v>
      </c>
    </row>
    <row r="2405" s="13" customFormat="1">
      <c r="A2405" s="13"/>
      <c r="B2405" s="253"/>
      <c r="C2405" s="254"/>
      <c r="D2405" s="233" t="s">
        <v>357</v>
      </c>
      <c r="E2405" s="255" t="s">
        <v>1</v>
      </c>
      <c r="F2405" s="256" t="s">
        <v>3098</v>
      </c>
      <c r="G2405" s="254"/>
      <c r="H2405" s="255" t="s">
        <v>1</v>
      </c>
      <c r="I2405" s="257"/>
      <c r="J2405" s="254"/>
      <c r="K2405" s="254"/>
      <c r="L2405" s="258"/>
      <c r="M2405" s="259"/>
      <c r="N2405" s="260"/>
      <c r="O2405" s="260"/>
      <c r="P2405" s="260"/>
      <c r="Q2405" s="260"/>
      <c r="R2405" s="260"/>
      <c r="S2405" s="260"/>
      <c r="T2405" s="261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62" t="s">
        <v>357</v>
      </c>
      <c r="AU2405" s="262" t="s">
        <v>90</v>
      </c>
      <c r="AV2405" s="13" t="s">
        <v>88</v>
      </c>
      <c r="AW2405" s="13" t="s">
        <v>36</v>
      </c>
      <c r="AX2405" s="13" t="s">
        <v>81</v>
      </c>
      <c r="AY2405" s="262" t="s">
        <v>203</v>
      </c>
    </row>
    <row r="2406" s="14" customFormat="1">
      <c r="A2406" s="14"/>
      <c r="B2406" s="263"/>
      <c r="C2406" s="264"/>
      <c r="D2406" s="233" t="s">
        <v>357</v>
      </c>
      <c r="E2406" s="265" t="s">
        <v>1</v>
      </c>
      <c r="F2406" s="266" t="s">
        <v>3099</v>
      </c>
      <c r="G2406" s="264"/>
      <c r="H2406" s="267">
        <v>102.3</v>
      </c>
      <c r="I2406" s="268"/>
      <c r="J2406" s="264"/>
      <c r="K2406" s="264"/>
      <c r="L2406" s="269"/>
      <c r="M2406" s="270"/>
      <c r="N2406" s="271"/>
      <c r="O2406" s="271"/>
      <c r="P2406" s="271"/>
      <c r="Q2406" s="271"/>
      <c r="R2406" s="271"/>
      <c r="S2406" s="271"/>
      <c r="T2406" s="272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73" t="s">
        <v>357</v>
      </c>
      <c r="AU2406" s="273" t="s">
        <v>90</v>
      </c>
      <c r="AV2406" s="14" t="s">
        <v>90</v>
      </c>
      <c r="AW2406" s="14" t="s">
        <v>36</v>
      </c>
      <c r="AX2406" s="14" t="s">
        <v>81</v>
      </c>
      <c r="AY2406" s="273" t="s">
        <v>203</v>
      </c>
    </row>
    <row r="2407" s="13" customFormat="1">
      <c r="A2407" s="13"/>
      <c r="B2407" s="253"/>
      <c r="C2407" s="254"/>
      <c r="D2407" s="233" t="s">
        <v>357</v>
      </c>
      <c r="E2407" s="255" t="s">
        <v>1</v>
      </c>
      <c r="F2407" s="256" t="s">
        <v>3100</v>
      </c>
      <c r="G2407" s="254"/>
      <c r="H2407" s="255" t="s">
        <v>1</v>
      </c>
      <c r="I2407" s="257"/>
      <c r="J2407" s="254"/>
      <c r="K2407" s="254"/>
      <c r="L2407" s="258"/>
      <c r="M2407" s="259"/>
      <c r="N2407" s="260"/>
      <c r="O2407" s="260"/>
      <c r="P2407" s="260"/>
      <c r="Q2407" s="260"/>
      <c r="R2407" s="260"/>
      <c r="S2407" s="260"/>
      <c r="T2407" s="261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62" t="s">
        <v>357</v>
      </c>
      <c r="AU2407" s="262" t="s">
        <v>90</v>
      </c>
      <c r="AV2407" s="13" t="s">
        <v>88</v>
      </c>
      <c r="AW2407" s="13" t="s">
        <v>36</v>
      </c>
      <c r="AX2407" s="13" t="s">
        <v>81</v>
      </c>
      <c r="AY2407" s="262" t="s">
        <v>203</v>
      </c>
    </row>
    <row r="2408" s="14" customFormat="1">
      <c r="A2408" s="14"/>
      <c r="B2408" s="263"/>
      <c r="C2408" s="264"/>
      <c r="D2408" s="233" t="s">
        <v>357</v>
      </c>
      <c r="E2408" s="265" t="s">
        <v>1</v>
      </c>
      <c r="F2408" s="266" t="s">
        <v>3101</v>
      </c>
      <c r="G2408" s="264"/>
      <c r="H2408" s="267">
        <v>71.159999999999997</v>
      </c>
      <c r="I2408" s="268"/>
      <c r="J2408" s="264"/>
      <c r="K2408" s="264"/>
      <c r="L2408" s="269"/>
      <c r="M2408" s="270"/>
      <c r="N2408" s="271"/>
      <c r="O2408" s="271"/>
      <c r="P2408" s="271"/>
      <c r="Q2408" s="271"/>
      <c r="R2408" s="271"/>
      <c r="S2408" s="271"/>
      <c r="T2408" s="272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73" t="s">
        <v>357</v>
      </c>
      <c r="AU2408" s="273" t="s">
        <v>90</v>
      </c>
      <c r="AV2408" s="14" t="s">
        <v>90</v>
      </c>
      <c r="AW2408" s="14" t="s">
        <v>36</v>
      </c>
      <c r="AX2408" s="14" t="s">
        <v>81</v>
      </c>
      <c r="AY2408" s="273" t="s">
        <v>203</v>
      </c>
    </row>
    <row r="2409" s="14" customFormat="1">
      <c r="A2409" s="14"/>
      <c r="B2409" s="263"/>
      <c r="C2409" s="264"/>
      <c r="D2409" s="233" t="s">
        <v>357</v>
      </c>
      <c r="E2409" s="265" t="s">
        <v>1</v>
      </c>
      <c r="F2409" s="266" t="s">
        <v>3102</v>
      </c>
      <c r="G2409" s="264"/>
      <c r="H2409" s="267">
        <v>10.66</v>
      </c>
      <c r="I2409" s="268"/>
      <c r="J2409" s="264"/>
      <c r="K2409" s="264"/>
      <c r="L2409" s="269"/>
      <c r="M2409" s="270"/>
      <c r="N2409" s="271"/>
      <c r="O2409" s="271"/>
      <c r="P2409" s="271"/>
      <c r="Q2409" s="271"/>
      <c r="R2409" s="271"/>
      <c r="S2409" s="271"/>
      <c r="T2409" s="27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73" t="s">
        <v>357</v>
      </c>
      <c r="AU2409" s="273" t="s">
        <v>90</v>
      </c>
      <c r="AV2409" s="14" t="s">
        <v>90</v>
      </c>
      <c r="AW2409" s="14" t="s">
        <v>36</v>
      </c>
      <c r="AX2409" s="14" t="s">
        <v>81</v>
      </c>
      <c r="AY2409" s="273" t="s">
        <v>203</v>
      </c>
    </row>
    <row r="2410" s="13" customFormat="1">
      <c r="A2410" s="13"/>
      <c r="B2410" s="253"/>
      <c r="C2410" s="254"/>
      <c r="D2410" s="233" t="s">
        <v>357</v>
      </c>
      <c r="E2410" s="255" t="s">
        <v>1</v>
      </c>
      <c r="F2410" s="256" t="s">
        <v>3103</v>
      </c>
      <c r="G2410" s="254"/>
      <c r="H2410" s="255" t="s">
        <v>1</v>
      </c>
      <c r="I2410" s="257"/>
      <c r="J2410" s="254"/>
      <c r="K2410" s="254"/>
      <c r="L2410" s="258"/>
      <c r="M2410" s="259"/>
      <c r="N2410" s="260"/>
      <c r="O2410" s="260"/>
      <c r="P2410" s="260"/>
      <c r="Q2410" s="260"/>
      <c r="R2410" s="260"/>
      <c r="S2410" s="260"/>
      <c r="T2410" s="261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62" t="s">
        <v>357</v>
      </c>
      <c r="AU2410" s="262" t="s">
        <v>90</v>
      </c>
      <c r="AV2410" s="13" t="s">
        <v>88</v>
      </c>
      <c r="AW2410" s="13" t="s">
        <v>36</v>
      </c>
      <c r="AX2410" s="13" t="s">
        <v>81</v>
      </c>
      <c r="AY2410" s="262" t="s">
        <v>203</v>
      </c>
    </row>
    <row r="2411" s="14" customFormat="1">
      <c r="A2411" s="14"/>
      <c r="B2411" s="263"/>
      <c r="C2411" s="264"/>
      <c r="D2411" s="233" t="s">
        <v>357</v>
      </c>
      <c r="E2411" s="265" t="s">
        <v>1</v>
      </c>
      <c r="F2411" s="266" t="s">
        <v>3104</v>
      </c>
      <c r="G2411" s="264"/>
      <c r="H2411" s="267">
        <v>156.25100000000001</v>
      </c>
      <c r="I2411" s="268"/>
      <c r="J2411" s="264"/>
      <c r="K2411" s="264"/>
      <c r="L2411" s="269"/>
      <c r="M2411" s="270"/>
      <c r="N2411" s="271"/>
      <c r="O2411" s="271"/>
      <c r="P2411" s="271"/>
      <c r="Q2411" s="271"/>
      <c r="R2411" s="271"/>
      <c r="S2411" s="271"/>
      <c r="T2411" s="27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73" t="s">
        <v>357</v>
      </c>
      <c r="AU2411" s="273" t="s">
        <v>90</v>
      </c>
      <c r="AV2411" s="14" t="s">
        <v>90</v>
      </c>
      <c r="AW2411" s="14" t="s">
        <v>36</v>
      </c>
      <c r="AX2411" s="14" t="s">
        <v>81</v>
      </c>
      <c r="AY2411" s="273" t="s">
        <v>203</v>
      </c>
    </row>
    <row r="2412" s="14" customFormat="1">
      <c r="A2412" s="14"/>
      <c r="B2412" s="263"/>
      <c r="C2412" s="264"/>
      <c r="D2412" s="233" t="s">
        <v>357</v>
      </c>
      <c r="E2412" s="265" t="s">
        <v>1</v>
      </c>
      <c r="F2412" s="266" t="s">
        <v>1269</v>
      </c>
      <c r="G2412" s="264"/>
      <c r="H2412" s="267">
        <v>-18</v>
      </c>
      <c r="I2412" s="268"/>
      <c r="J2412" s="264"/>
      <c r="K2412" s="264"/>
      <c r="L2412" s="269"/>
      <c r="M2412" s="270"/>
      <c r="N2412" s="271"/>
      <c r="O2412" s="271"/>
      <c r="P2412" s="271"/>
      <c r="Q2412" s="271"/>
      <c r="R2412" s="271"/>
      <c r="S2412" s="271"/>
      <c r="T2412" s="27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73" t="s">
        <v>357</v>
      </c>
      <c r="AU2412" s="273" t="s">
        <v>90</v>
      </c>
      <c r="AV2412" s="14" t="s">
        <v>90</v>
      </c>
      <c r="AW2412" s="14" t="s">
        <v>36</v>
      </c>
      <c r="AX2412" s="14" t="s">
        <v>81</v>
      </c>
      <c r="AY2412" s="273" t="s">
        <v>203</v>
      </c>
    </row>
    <row r="2413" s="16" customFormat="1">
      <c r="A2413" s="16"/>
      <c r="B2413" s="285"/>
      <c r="C2413" s="286"/>
      <c r="D2413" s="233" t="s">
        <v>357</v>
      </c>
      <c r="E2413" s="287" t="s">
        <v>1</v>
      </c>
      <c r="F2413" s="288" t="s">
        <v>366</v>
      </c>
      <c r="G2413" s="286"/>
      <c r="H2413" s="289">
        <v>322.37099999999998</v>
      </c>
      <c r="I2413" s="290"/>
      <c r="J2413" s="286"/>
      <c r="K2413" s="286"/>
      <c r="L2413" s="291"/>
      <c r="M2413" s="292"/>
      <c r="N2413" s="293"/>
      <c r="O2413" s="293"/>
      <c r="P2413" s="293"/>
      <c r="Q2413" s="293"/>
      <c r="R2413" s="293"/>
      <c r="S2413" s="293"/>
      <c r="T2413" s="294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T2413" s="295" t="s">
        <v>357</v>
      </c>
      <c r="AU2413" s="295" t="s">
        <v>90</v>
      </c>
      <c r="AV2413" s="16" t="s">
        <v>202</v>
      </c>
      <c r="AW2413" s="16" t="s">
        <v>36</v>
      </c>
      <c r="AX2413" s="16" t="s">
        <v>88</v>
      </c>
      <c r="AY2413" s="295" t="s">
        <v>203</v>
      </c>
    </row>
    <row r="2414" s="2" customFormat="1" ht="33" customHeight="1">
      <c r="A2414" s="39"/>
      <c r="B2414" s="40"/>
      <c r="C2414" s="220" t="s">
        <v>3105</v>
      </c>
      <c r="D2414" s="220" t="s">
        <v>204</v>
      </c>
      <c r="E2414" s="221" t="s">
        <v>3106</v>
      </c>
      <c r="F2414" s="222" t="s">
        <v>3107</v>
      </c>
      <c r="G2414" s="223" t="s">
        <v>290</v>
      </c>
      <c r="H2414" s="224">
        <v>247.631</v>
      </c>
      <c r="I2414" s="225"/>
      <c r="J2414" s="226">
        <f>ROUND(I2414*H2414,2)</f>
        <v>0</v>
      </c>
      <c r="K2414" s="222" t="s">
        <v>1</v>
      </c>
      <c r="L2414" s="45"/>
      <c r="M2414" s="227" t="s">
        <v>1</v>
      </c>
      <c r="N2414" s="228" t="s">
        <v>46</v>
      </c>
      <c r="O2414" s="92"/>
      <c r="P2414" s="229">
        <f>O2414*H2414</f>
        <v>0</v>
      </c>
      <c r="Q2414" s="229">
        <v>9.0000000000000006E-05</v>
      </c>
      <c r="R2414" s="229">
        <f>Q2414*H2414</f>
        <v>0.022286790000000001</v>
      </c>
      <c r="S2414" s="229">
        <v>0</v>
      </c>
      <c r="T2414" s="230">
        <f>S2414*H2414</f>
        <v>0</v>
      </c>
      <c r="U2414" s="39"/>
      <c r="V2414" s="39"/>
      <c r="W2414" s="39"/>
      <c r="X2414" s="39"/>
      <c r="Y2414" s="39"/>
      <c r="Z2414" s="39"/>
      <c r="AA2414" s="39"/>
      <c r="AB2414" s="39"/>
      <c r="AC2414" s="39"/>
      <c r="AD2414" s="39"/>
      <c r="AE2414" s="39"/>
      <c r="AR2414" s="231" t="s">
        <v>279</v>
      </c>
      <c r="AT2414" s="231" t="s">
        <v>204</v>
      </c>
      <c r="AU2414" s="231" t="s">
        <v>90</v>
      </c>
      <c r="AY2414" s="18" t="s">
        <v>203</v>
      </c>
      <c r="BE2414" s="232">
        <f>IF(N2414="základní",J2414,0)</f>
        <v>0</v>
      </c>
      <c r="BF2414" s="232">
        <f>IF(N2414="snížená",J2414,0)</f>
        <v>0</v>
      </c>
      <c r="BG2414" s="232">
        <f>IF(N2414="zákl. přenesená",J2414,0)</f>
        <v>0</v>
      </c>
      <c r="BH2414" s="232">
        <f>IF(N2414="sníž. přenesená",J2414,0)</f>
        <v>0</v>
      </c>
      <c r="BI2414" s="232">
        <f>IF(N2414="nulová",J2414,0)</f>
        <v>0</v>
      </c>
      <c r="BJ2414" s="18" t="s">
        <v>88</v>
      </c>
      <c r="BK2414" s="232">
        <f>ROUND(I2414*H2414,2)</f>
        <v>0</v>
      </c>
      <c r="BL2414" s="18" t="s">
        <v>279</v>
      </c>
      <c r="BM2414" s="231" t="s">
        <v>3108</v>
      </c>
    </row>
    <row r="2415" s="2" customFormat="1">
      <c r="A2415" s="39"/>
      <c r="B2415" s="40"/>
      <c r="C2415" s="41"/>
      <c r="D2415" s="233" t="s">
        <v>209</v>
      </c>
      <c r="E2415" s="41"/>
      <c r="F2415" s="234" t="s">
        <v>3109</v>
      </c>
      <c r="G2415" s="41"/>
      <c r="H2415" s="41"/>
      <c r="I2415" s="235"/>
      <c r="J2415" s="41"/>
      <c r="K2415" s="41"/>
      <c r="L2415" s="45"/>
      <c r="M2415" s="236"/>
      <c r="N2415" s="237"/>
      <c r="O2415" s="92"/>
      <c r="P2415" s="92"/>
      <c r="Q2415" s="92"/>
      <c r="R2415" s="92"/>
      <c r="S2415" s="92"/>
      <c r="T2415" s="93"/>
      <c r="U2415" s="39"/>
      <c r="V2415" s="39"/>
      <c r="W2415" s="39"/>
      <c r="X2415" s="39"/>
      <c r="Y2415" s="39"/>
      <c r="Z2415" s="39"/>
      <c r="AA2415" s="39"/>
      <c r="AB2415" s="39"/>
      <c r="AC2415" s="39"/>
      <c r="AD2415" s="39"/>
      <c r="AE2415" s="39"/>
      <c r="AT2415" s="18" t="s">
        <v>209</v>
      </c>
      <c r="AU2415" s="18" t="s">
        <v>90</v>
      </c>
    </row>
    <row r="2416" s="13" customFormat="1">
      <c r="A2416" s="13"/>
      <c r="B2416" s="253"/>
      <c r="C2416" s="254"/>
      <c r="D2416" s="233" t="s">
        <v>357</v>
      </c>
      <c r="E2416" s="255" t="s">
        <v>1</v>
      </c>
      <c r="F2416" s="256" t="s">
        <v>733</v>
      </c>
      <c r="G2416" s="254"/>
      <c r="H2416" s="255" t="s">
        <v>1</v>
      </c>
      <c r="I2416" s="257"/>
      <c r="J2416" s="254"/>
      <c r="K2416" s="254"/>
      <c r="L2416" s="258"/>
      <c r="M2416" s="259"/>
      <c r="N2416" s="260"/>
      <c r="O2416" s="260"/>
      <c r="P2416" s="260"/>
      <c r="Q2416" s="260"/>
      <c r="R2416" s="260"/>
      <c r="S2416" s="260"/>
      <c r="T2416" s="261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62" t="s">
        <v>357</v>
      </c>
      <c r="AU2416" s="262" t="s">
        <v>90</v>
      </c>
      <c r="AV2416" s="13" t="s">
        <v>88</v>
      </c>
      <c r="AW2416" s="13" t="s">
        <v>36</v>
      </c>
      <c r="AX2416" s="13" t="s">
        <v>81</v>
      </c>
      <c r="AY2416" s="262" t="s">
        <v>203</v>
      </c>
    </row>
    <row r="2417" s="13" customFormat="1">
      <c r="A2417" s="13"/>
      <c r="B2417" s="253"/>
      <c r="C2417" s="254"/>
      <c r="D2417" s="233" t="s">
        <v>357</v>
      </c>
      <c r="E2417" s="255" t="s">
        <v>1</v>
      </c>
      <c r="F2417" s="256" t="s">
        <v>3110</v>
      </c>
      <c r="G2417" s="254"/>
      <c r="H2417" s="255" t="s">
        <v>1</v>
      </c>
      <c r="I2417" s="257"/>
      <c r="J2417" s="254"/>
      <c r="K2417" s="254"/>
      <c r="L2417" s="258"/>
      <c r="M2417" s="259"/>
      <c r="N2417" s="260"/>
      <c r="O2417" s="260"/>
      <c r="P2417" s="260"/>
      <c r="Q2417" s="260"/>
      <c r="R2417" s="260"/>
      <c r="S2417" s="260"/>
      <c r="T2417" s="261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62" t="s">
        <v>357</v>
      </c>
      <c r="AU2417" s="262" t="s">
        <v>90</v>
      </c>
      <c r="AV2417" s="13" t="s">
        <v>88</v>
      </c>
      <c r="AW2417" s="13" t="s">
        <v>36</v>
      </c>
      <c r="AX2417" s="13" t="s">
        <v>81</v>
      </c>
      <c r="AY2417" s="262" t="s">
        <v>203</v>
      </c>
    </row>
    <row r="2418" s="14" customFormat="1">
      <c r="A2418" s="14"/>
      <c r="B2418" s="263"/>
      <c r="C2418" s="264"/>
      <c r="D2418" s="233" t="s">
        <v>357</v>
      </c>
      <c r="E2418" s="265" t="s">
        <v>1</v>
      </c>
      <c r="F2418" s="266" t="s">
        <v>3111</v>
      </c>
      <c r="G2418" s="264"/>
      <c r="H2418" s="267">
        <v>44.700000000000003</v>
      </c>
      <c r="I2418" s="268"/>
      <c r="J2418" s="264"/>
      <c r="K2418" s="264"/>
      <c r="L2418" s="269"/>
      <c r="M2418" s="270"/>
      <c r="N2418" s="271"/>
      <c r="O2418" s="271"/>
      <c r="P2418" s="271"/>
      <c r="Q2418" s="271"/>
      <c r="R2418" s="271"/>
      <c r="S2418" s="271"/>
      <c r="T2418" s="27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73" t="s">
        <v>357</v>
      </c>
      <c r="AU2418" s="273" t="s">
        <v>90</v>
      </c>
      <c r="AV2418" s="14" t="s">
        <v>90</v>
      </c>
      <c r="AW2418" s="14" t="s">
        <v>36</v>
      </c>
      <c r="AX2418" s="14" t="s">
        <v>81</v>
      </c>
      <c r="AY2418" s="273" t="s">
        <v>203</v>
      </c>
    </row>
    <row r="2419" s="14" customFormat="1">
      <c r="A2419" s="14"/>
      <c r="B2419" s="263"/>
      <c r="C2419" s="264"/>
      <c r="D2419" s="233" t="s">
        <v>357</v>
      </c>
      <c r="E2419" s="265" t="s">
        <v>1</v>
      </c>
      <c r="F2419" s="266" t="s">
        <v>1235</v>
      </c>
      <c r="G2419" s="264"/>
      <c r="H2419" s="267">
        <v>-1.548</v>
      </c>
      <c r="I2419" s="268"/>
      <c r="J2419" s="264"/>
      <c r="K2419" s="264"/>
      <c r="L2419" s="269"/>
      <c r="M2419" s="270"/>
      <c r="N2419" s="271"/>
      <c r="O2419" s="271"/>
      <c r="P2419" s="271"/>
      <c r="Q2419" s="271"/>
      <c r="R2419" s="271"/>
      <c r="S2419" s="271"/>
      <c r="T2419" s="27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73" t="s">
        <v>357</v>
      </c>
      <c r="AU2419" s="273" t="s">
        <v>90</v>
      </c>
      <c r="AV2419" s="14" t="s">
        <v>90</v>
      </c>
      <c r="AW2419" s="14" t="s">
        <v>36</v>
      </c>
      <c r="AX2419" s="14" t="s">
        <v>81</v>
      </c>
      <c r="AY2419" s="273" t="s">
        <v>203</v>
      </c>
    </row>
    <row r="2420" s="14" customFormat="1">
      <c r="A2420" s="14"/>
      <c r="B2420" s="263"/>
      <c r="C2420" s="264"/>
      <c r="D2420" s="233" t="s">
        <v>357</v>
      </c>
      <c r="E2420" s="265" t="s">
        <v>1</v>
      </c>
      <c r="F2420" s="266" t="s">
        <v>1236</v>
      </c>
      <c r="G2420" s="264"/>
      <c r="H2420" s="267">
        <v>-3.1280000000000001</v>
      </c>
      <c r="I2420" s="268"/>
      <c r="J2420" s="264"/>
      <c r="K2420" s="264"/>
      <c r="L2420" s="269"/>
      <c r="M2420" s="270"/>
      <c r="N2420" s="271"/>
      <c r="O2420" s="271"/>
      <c r="P2420" s="271"/>
      <c r="Q2420" s="271"/>
      <c r="R2420" s="271"/>
      <c r="S2420" s="271"/>
      <c r="T2420" s="272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73" t="s">
        <v>357</v>
      </c>
      <c r="AU2420" s="273" t="s">
        <v>90</v>
      </c>
      <c r="AV2420" s="14" t="s">
        <v>90</v>
      </c>
      <c r="AW2420" s="14" t="s">
        <v>36</v>
      </c>
      <c r="AX2420" s="14" t="s">
        <v>81</v>
      </c>
      <c r="AY2420" s="273" t="s">
        <v>203</v>
      </c>
    </row>
    <row r="2421" s="14" customFormat="1">
      <c r="A2421" s="14"/>
      <c r="B2421" s="263"/>
      <c r="C2421" s="264"/>
      <c r="D2421" s="233" t="s">
        <v>357</v>
      </c>
      <c r="E2421" s="265" t="s">
        <v>1</v>
      </c>
      <c r="F2421" s="266" t="s">
        <v>3112</v>
      </c>
      <c r="G2421" s="264"/>
      <c r="H2421" s="267">
        <v>110.09999999999999</v>
      </c>
      <c r="I2421" s="268"/>
      <c r="J2421" s="264"/>
      <c r="K2421" s="264"/>
      <c r="L2421" s="269"/>
      <c r="M2421" s="270"/>
      <c r="N2421" s="271"/>
      <c r="O2421" s="271"/>
      <c r="P2421" s="271"/>
      <c r="Q2421" s="271"/>
      <c r="R2421" s="271"/>
      <c r="S2421" s="271"/>
      <c r="T2421" s="272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73" t="s">
        <v>357</v>
      </c>
      <c r="AU2421" s="273" t="s">
        <v>90</v>
      </c>
      <c r="AV2421" s="14" t="s">
        <v>90</v>
      </c>
      <c r="AW2421" s="14" t="s">
        <v>36</v>
      </c>
      <c r="AX2421" s="14" t="s">
        <v>81</v>
      </c>
      <c r="AY2421" s="273" t="s">
        <v>203</v>
      </c>
    </row>
    <row r="2422" s="14" customFormat="1">
      <c r="A2422" s="14"/>
      <c r="B2422" s="263"/>
      <c r="C2422" s="264"/>
      <c r="D2422" s="233" t="s">
        <v>357</v>
      </c>
      <c r="E2422" s="265" t="s">
        <v>1</v>
      </c>
      <c r="F2422" s="266" t="s">
        <v>1238</v>
      </c>
      <c r="G2422" s="264"/>
      <c r="H2422" s="267">
        <v>-5.6929999999999996</v>
      </c>
      <c r="I2422" s="268"/>
      <c r="J2422" s="264"/>
      <c r="K2422" s="264"/>
      <c r="L2422" s="269"/>
      <c r="M2422" s="270"/>
      <c r="N2422" s="271"/>
      <c r="O2422" s="271"/>
      <c r="P2422" s="271"/>
      <c r="Q2422" s="271"/>
      <c r="R2422" s="271"/>
      <c r="S2422" s="271"/>
      <c r="T2422" s="272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73" t="s">
        <v>357</v>
      </c>
      <c r="AU2422" s="273" t="s">
        <v>90</v>
      </c>
      <c r="AV2422" s="14" t="s">
        <v>90</v>
      </c>
      <c r="AW2422" s="14" t="s">
        <v>36</v>
      </c>
      <c r="AX2422" s="14" t="s">
        <v>81</v>
      </c>
      <c r="AY2422" s="273" t="s">
        <v>203</v>
      </c>
    </row>
    <row r="2423" s="13" customFormat="1">
      <c r="A2423" s="13"/>
      <c r="B2423" s="253"/>
      <c r="C2423" s="254"/>
      <c r="D2423" s="233" t="s">
        <v>357</v>
      </c>
      <c r="E2423" s="255" t="s">
        <v>1</v>
      </c>
      <c r="F2423" s="256" t="s">
        <v>3113</v>
      </c>
      <c r="G2423" s="254"/>
      <c r="H2423" s="255" t="s">
        <v>1</v>
      </c>
      <c r="I2423" s="257"/>
      <c r="J2423" s="254"/>
      <c r="K2423" s="254"/>
      <c r="L2423" s="258"/>
      <c r="M2423" s="259"/>
      <c r="N2423" s="260"/>
      <c r="O2423" s="260"/>
      <c r="P2423" s="260"/>
      <c r="Q2423" s="260"/>
      <c r="R2423" s="260"/>
      <c r="S2423" s="260"/>
      <c r="T2423" s="261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62" t="s">
        <v>357</v>
      </c>
      <c r="AU2423" s="262" t="s">
        <v>90</v>
      </c>
      <c r="AV2423" s="13" t="s">
        <v>88</v>
      </c>
      <c r="AW2423" s="13" t="s">
        <v>36</v>
      </c>
      <c r="AX2423" s="13" t="s">
        <v>81</v>
      </c>
      <c r="AY2423" s="262" t="s">
        <v>203</v>
      </c>
    </row>
    <row r="2424" s="14" customFormat="1">
      <c r="A2424" s="14"/>
      <c r="B2424" s="263"/>
      <c r="C2424" s="264"/>
      <c r="D2424" s="233" t="s">
        <v>357</v>
      </c>
      <c r="E2424" s="265" t="s">
        <v>1</v>
      </c>
      <c r="F2424" s="266" t="s">
        <v>3114</v>
      </c>
      <c r="G2424" s="264"/>
      <c r="H2424" s="267">
        <v>51.600000000000001</v>
      </c>
      <c r="I2424" s="268"/>
      <c r="J2424" s="264"/>
      <c r="K2424" s="264"/>
      <c r="L2424" s="269"/>
      <c r="M2424" s="270"/>
      <c r="N2424" s="271"/>
      <c r="O2424" s="271"/>
      <c r="P2424" s="271"/>
      <c r="Q2424" s="271"/>
      <c r="R2424" s="271"/>
      <c r="S2424" s="271"/>
      <c r="T2424" s="272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73" t="s">
        <v>357</v>
      </c>
      <c r="AU2424" s="273" t="s">
        <v>90</v>
      </c>
      <c r="AV2424" s="14" t="s">
        <v>90</v>
      </c>
      <c r="AW2424" s="14" t="s">
        <v>36</v>
      </c>
      <c r="AX2424" s="14" t="s">
        <v>81</v>
      </c>
      <c r="AY2424" s="273" t="s">
        <v>203</v>
      </c>
    </row>
    <row r="2425" s="13" customFormat="1">
      <c r="A2425" s="13"/>
      <c r="B2425" s="253"/>
      <c r="C2425" s="254"/>
      <c r="D2425" s="233" t="s">
        <v>357</v>
      </c>
      <c r="E2425" s="255" t="s">
        <v>1</v>
      </c>
      <c r="F2425" s="256" t="s">
        <v>3115</v>
      </c>
      <c r="G2425" s="254"/>
      <c r="H2425" s="255" t="s">
        <v>1</v>
      </c>
      <c r="I2425" s="257"/>
      <c r="J2425" s="254"/>
      <c r="K2425" s="254"/>
      <c r="L2425" s="258"/>
      <c r="M2425" s="259"/>
      <c r="N2425" s="260"/>
      <c r="O2425" s="260"/>
      <c r="P2425" s="260"/>
      <c r="Q2425" s="260"/>
      <c r="R2425" s="260"/>
      <c r="S2425" s="260"/>
      <c r="T2425" s="261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62" t="s">
        <v>357</v>
      </c>
      <c r="AU2425" s="262" t="s">
        <v>90</v>
      </c>
      <c r="AV2425" s="13" t="s">
        <v>88</v>
      </c>
      <c r="AW2425" s="13" t="s">
        <v>36</v>
      </c>
      <c r="AX2425" s="13" t="s">
        <v>81</v>
      </c>
      <c r="AY2425" s="262" t="s">
        <v>203</v>
      </c>
    </row>
    <row r="2426" s="14" customFormat="1">
      <c r="A2426" s="14"/>
      <c r="B2426" s="263"/>
      <c r="C2426" s="264"/>
      <c r="D2426" s="233" t="s">
        <v>357</v>
      </c>
      <c r="E2426" s="265" t="s">
        <v>1</v>
      </c>
      <c r="F2426" s="266" t="s">
        <v>3114</v>
      </c>
      <c r="G2426" s="264"/>
      <c r="H2426" s="267">
        <v>51.600000000000001</v>
      </c>
      <c r="I2426" s="268"/>
      <c r="J2426" s="264"/>
      <c r="K2426" s="264"/>
      <c r="L2426" s="269"/>
      <c r="M2426" s="270"/>
      <c r="N2426" s="271"/>
      <c r="O2426" s="271"/>
      <c r="P2426" s="271"/>
      <c r="Q2426" s="271"/>
      <c r="R2426" s="271"/>
      <c r="S2426" s="271"/>
      <c r="T2426" s="272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73" t="s">
        <v>357</v>
      </c>
      <c r="AU2426" s="273" t="s">
        <v>90</v>
      </c>
      <c r="AV2426" s="14" t="s">
        <v>90</v>
      </c>
      <c r="AW2426" s="14" t="s">
        <v>36</v>
      </c>
      <c r="AX2426" s="14" t="s">
        <v>81</v>
      </c>
      <c r="AY2426" s="273" t="s">
        <v>203</v>
      </c>
    </row>
    <row r="2427" s="16" customFormat="1">
      <c r="A2427" s="16"/>
      <c r="B2427" s="285"/>
      <c r="C2427" s="286"/>
      <c r="D2427" s="233" t="s">
        <v>357</v>
      </c>
      <c r="E2427" s="287" t="s">
        <v>1</v>
      </c>
      <c r="F2427" s="288" t="s">
        <v>366</v>
      </c>
      <c r="G2427" s="286"/>
      <c r="H2427" s="289">
        <v>247.631</v>
      </c>
      <c r="I2427" s="290"/>
      <c r="J2427" s="286"/>
      <c r="K2427" s="286"/>
      <c r="L2427" s="291"/>
      <c r="M2427" s="292"/>
      <c r="N2427" s="293"/>
      <c r="O2427" s="293"/>
      <c r="P2427" s="293"/>
      <c r="Q2427" s="293"/>
      <c r="R2427" s="293"/>
      <c r="S2427" s="293"/>
      <c r="T2427" s="294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T2427" s="295" t="s">
        <v>357</v>
      </c>
      <c r="AU2427" s="295" t="s">
        <v>90</v>
      </c>
      <c r="AV2427" s="16" t="s">
        <v>202</v>
      </c>
      <c r="AW2427" s="16" t="s">
        <v>36</v>
      </c>
      <c r="AX2427" s="16" t="s">
        <v>88</v>
      </c>
      <c r="AY2427" s="295" t="s">
        <v>203</v>
      </c>
    </row>
    <row r="2428" s="2" customFormat="1" ht="24.15" customHeight="1">
      <c r="A2428" s="39"/>
      <c r="B2428" s="40"/>
      <c r="C2428" s="220" t="s">
        <v>3116</v>
      </c>
      <c r="D2428" s="220" t="s">
        <v>204</v>
      </c>
      <c r="E2428" s="221" t="s">
        <v>3117</v>
      </c>
      <c r="F2428" s="222" t="s">
        <v>3118</v>
      </c>
      <c r="G2428" s="223" t="s">
        <v>290</v>
      </c>
      <c r="H2428" s="224">
        <v>414.73000000000002</v>
      </c>
      <c r="I2428" s="225"/>
      <c r="J2428" s="226">
        <f>ROUND(I2428*H2428,2)</f>
        <v>0</v>
      </c>
      <c r="K2428" s="222" t="s">
        <v>352</v>
      </c>
      <c r="L2428" s="45"/>
      <c r="M2428" s="227" t="s">
        <v>1</v>
      </c>
      <c r="N2428" s="228" t="s">
        <v>46</v>
      </c>
      <c r="O2428" s="92"/>
      <c r="P2428" s="229">
        <f>O2428*H2428</f>
        <v>0</v>
      </c>
      <c r="Q2428" s="229">
        <v>0.00013999999999999999</v>
      </c>
      <c r="R2428" s="229">
        <f>Q2428*H2428</f>
        <v>0.058062199999999994</v>
      </c>
      <c r="S2428" s="229">
        <v>0</v>
      </c>
      <c r="T2428" s="230">
        <f>S2428*H2428</f>
        <v>0</v>
      </c>
      <c r="U2428" s="39"/>
      <c r="V2428" s="39"/>
      <c r="W2428" s="39"/>
      <c r="X2428" s="39"/>
      <c r="Y2428" s="39"/>
      <c r="Z2428" s="39"/>
      <c r="AA2428" s="39"/>
      <c r="AB2428" s="39"/>
      <c r="AC2428" s="39"/>
      <c r="AD2428" s="39"/>
      <c r="AE2428" s="39"/>
      <c r="AR2428" s="231" t="s">
        <v>279</v>
      </c>
      <c r="AT2428" s="231" t="s">
        <v>204</v>
      </c>
      <c r="AU2428" s="231" t="s">
        <v>90</v>
      </c>
      <c r="AY2428" s="18" t="s">
        <v>203</v>
      </c>
      <c r="BE2428" s="232">
        <f>IF(N2428="základní",J2428,0)</f>
        <v>0</v>
      </c>
      <c r="BF2428" s="232">
        <f>IF(N2428="snížená",J2428,0)</f>
        <v>0</v>
      </c>
      <c r="BG2428" s="232">
        <f>IF(N2428="zákl. přenesená",J2428,0)</f>
        <v>0</v>
      </c>
      <c r="BH2428" s="232">
        <f>IF(N2428="sníž. přenesená",J2428,0)</f>
        <v>0</v>
      </c>
      <c r="BI2428" s="232">
        <f>IF(N2428="nulová",J2428,0)</f>
        <v>0</v>
      </c>
      <c r="BJ2428" s="18" t="s">
        <v>88</v>
      </c>
      <c r="BK2428" s="232">
        <f>ROUND(I2428*H2428,2)</f>
        <v>0</v>
      </c>
      <c r="BL2428" s="18" t="s">
        <v>279</v>
      </c>
      <c r="BM2428" s="231" t="s">
        <v>3119</v>
      </c>
    </row>
    <row r="2429" s="2" customFormat="1">
      <c r="A2429" s="39"/>
      <c r="B2429" s="40"/>
      <c r="C2429" s="41"/>
      <c r="D2429" s="233" t="s">
        <v>209</v>
      </c>
      <c r="E2429" s="41"/>
      <c r="F2429" s="234" t="s">
        <v>3120</v>
      </c>
      <c r="G2429" s="41"/>
      <c r="H2429" s="41"/>
      <c r="I2429" s="235"/>
      <c r="J2429" s="41"/>
      <c r="K2429" s="41"/>
      <c r="L2429" s="45"/>
      <c r="M2429" s="236"/>
      <c r="N2429" s="237"/>
      <c r="O2429" s="92"/>
      <c r="P2429" s="92"/>
      <c r="Q2429" s="92"/>
      <c r="R2429" s="92"/>
      <c r="S2429" s="92"/>
      <c r="T2429" s="93"/>
      <c r="U2429" s="39"/>
      <c r="V2429" s="39"/>
      <c r="W2429" s="39"/>
      <c r="X2429" s="39"/>
      <c r="Y2429" s="39"/>
      <c r="Z2429" s="39"/>
      <c r="AA2429" s="39"/>
      <c r="AB2429" s="39"/>
      <c r="AC2429" s="39"/>
      <c r="AD2429" s="39"/>
      <c r="AE2429" s="39"/>
      <c r="AT2429" s="18" t="s">
        <v>209</v>
      </c>
      <c r="AU2429" s="18" t="s">
        <v>90</v>
      </c>
    </row>
    <row r="2430" s="2" customFormat="1">
      <c r="A2430" s="39"/>
      <c r="B2430" s="40"/>
      <c r="C2430" s="41"/>
      <c r="D2430" s="251" t="s">
        <v>355</v>
      </c>
      <c r="E2430" s="41"/>
      <c r="F2430" s="252" t="s">
        <v>3121</v>
      </c>
      <c r="G2430" s="41"/>
      <c r="H2430" s="41"/>
      <c r="I2430" s="235"/>
      <c r="J2430" s="41"/>
      <c r="K2430" s="41"/>
      <c r="L2430" s="45"/>
      <c r="M2430" s="236"/>
      <c r="N2430" s="237"/>
      <c r="O2430" s="92"/>
      <c r="P2430" s="92"/>
      <c r="Q2430" s="92"/>
      <c r="R2430" s="92"/>
      <c r="S2430" s="92"/>
      <c r="T2430" s="93"/>
      <c r="U2430" s="39"/>
      <c r="V2430" s="39"/>
      <c r="W2430" s="39"/>
      <c r="X2430" s="39"/>
      <c r="Y2430" s="39"/>
      <c r="Z2430" s="39"/>
      <c r="AA2430" s="39"/>
      <c r="AB2430" s="39"/>
      <c r="AC2430" s="39"/>
      <c r="AD2430" s="39"/>
      <c r="AE2430" s="39"/>
      <c r="AT2430" s="18" t="s">
        <v>355</v>
      </c>
      <c r="AU2430" s="18" t="s">
        <v>90</v>
      </c>
    </row>
    <row r="2431" s="13" customFormat="1">
      <c r="A2431" s="13"/>
      <c r="B2431" s="253"/>
      <c r="C2431" s="254"/>
      <c r="D2431" s="233" t="s">
        <v>357</v>
      </c>
      <c r="E2431" s="255" t="s">
        <v>1</v>
      </c>
      <c r="F2431" s="256" t="s">
        <v>3122</v>
      </c>
      <c r="G2431" s="254"/>
      <c r="H2431" s="255" t="s">
        <v>1</v>
      </c>
      <c r="I2431" s="257"/>
      <c r="J2431" s="254"/>
      <c r="K2431" s="254"/>
      <c r="L2431" s="258"/>
      <c r="M2431" s="259"/>
      <c r="N2431" s="260"/>
      <c r="O2431" s="260"/>
      <c r="P2431" s="260"/>
      <c r="Q2431" s="260"/>
      <c r="R2431" s="260"/>
      <c r="S2431" s="260"/>
      <c r="T2431" s="261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62" t="s">
        <v>357</v>
      </c>
      <c r="AU2431" s="262" t="s">
        <v>90</v>
      </c>
      <c r="AV2431" s="13" t="s">
        <v>88</v>
      </c>
      <c r="AW2431" s="13" t="s">
        <v>36</v>
      </c>
      <c r="AX2431" s="13" t="s">
        <v>81</v>
      </c>
      <c r="AY2431" s="262" t="s">
        <v>203</v>
      </c>
    </row>
    <row r="2432" s="14" customFormat="1">
      <c r="A2432" s="14"/>
      <c r="B2432" s="263"/>
      <c r="C2432" s="264"/>
      <c r="D2432" s="233" t="s">
        <v>357</v>
      </c>
      <c r="E2432" s="265" t="s">
        <v>1</v>
      </c>
      <c r="F2432" s="266" t="s">
        <v>1473</v>
      </c>
      <c r="G2432" s="264"/>
      <c r="H2432" s="267">
        <v>348.43000000000001</v>
      </c>
      <c r="I2432" s="268"/>
      <c r="J2432" s="264"/>
      <c r="K2432" s="264"/>
      <c r="L2432" s="269"/>
      <c r="M2432" s="270"/>
      <c r="N2432" s="271"/>
      <c r="O2432" s="271"/>
      <c r="P2432" s="271"/>
      <c r="Q2432" s="271"/>
      <c r="R2432" s="271"/>
      <c r="S2432" s="271"/>
      <c r="T2432" s="272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73" t="s">
        <v>357</v>
      </c>
      <c r="AU2432" s="273" t="s">
        <v>90</v>
      </c>
      <c r="AV2432" s="14" t="s">
        <v>90</v>
      </c>
      <c r="AW2432" s="14" t="s">
        <v>36</v>
      </c>
      <c r="AX2432" s="14" t="s">
        <v>81</v>
      </c>
      <c r="AY2432" s="273" t="s">
        <v>203</v>
      </c>
    </row>
    <row r="2433" s="13" customFormat="1">
      <c r="A2433" s="13"/>
      <c r="B2433" s="253"/>
      <c r="C2433" s="254"/>
      <c r="D2433" s="233" t="s">
        <v>357</v>
      </c>
      <c r="E2433" s="255" t="s">
        <v>1</v>
      </c>
      <c r="F2433" s="256" t="s">
        <v>1474</v>
      </c>
      <c r="G2433" s="254"/>
      <c r="H2433" s="255" t="s">
        <v>1</v>
      </c>
      <c r="I2433" s="257"/>
      <c r="J2433" s="254"/>
      <c r="K2433" s="254"/>
      <c r="L2433" s="258"/>
      <c r="M2433" s="259"/>
      <c r="N2433" s="260"/>
      <c r="O2433" s="260"/>
      <c r="P2433" s="260"/>
      <c r="Q2433" s="260"/>
      <c r="R2433" s="260"/>
      <c r="S2433" s="260"/>
      <c r="T2433" s="261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62" t="s">
        <v>357</v>
      </c>
      <c r="AU2433" s="262" t="s">
        <v>90</v>
      </c>
      <c r="AV2433" s="13" t="s">
        <v>88</v>
      </c>
      <c r="AW2433" s="13" t="s">
        <v>36</v>
      </c>
      <c r="AX2433" s="13" t="s">
        <v>81</v>
      </c>
      <c r="AY2433" s="262" t="s">
        <v>203</v>
      </c>
    </row>
    <row r="2434" s="14" customFormat="1">
      <c r="A2434" s="14"/>
      <c r="B2434" s="263"/>
      <c r="C2434" s="264"/>
      <c r="D2434" s="233" t="s">
        <v>357</v>
      </c>
      <c r="E2434" s="265" t="s">
        <v>1</v>
      </c>
      <c r="F2434" s="266" t="s">
        <v>1475</v>
      </c>
      <c r="G2434" s="264"/>
      <c r="H2434" s="267">
        <v>45.899999999999999</v>
      </c>
      <c r="I2434" s="268"/>
      <c r="J2434" s="264"/>
      <c r="K2434" s="264"/>
      <c r="L2434" s="269"/>
      <c r="M2434" s="270"/>
      <c r="N2434" s="271"/>
      <c r="O2434" s="271"/>
      <c r="P2434" s="271"/>
      <c r="Q2434" s="271"/>
      <c r="R2434" s="271"/>
      <c r="S2434" s="271"/>
      <c r="T2434" s="272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73" t="s">
        <v>357</v>
      </c>
      <c r="AU2434" s="273" t="s">
        <v>90</v>
      </c>
      <c r="AV2434" s="14" t="s">
        <v>90</v>
      </c>
      <c r="AW2434" s="14" t="s">
        <v>36</v>
      </c>
      <c r="AX2434" s="14" t="s">
        <v>81</v>
      </c>
      <c r="AY2434" s="273" t="s">
        <v>203</v>
      </c>
    </row>
    <row r="2435" s="14" customFormat="1">
      <c r="A2435" s="14"/>
      <c r="B2435" s="263"/>
      <c r="C2435" s="264"/>
      <c r="D2435" s="233" t="s">
        <v>357</v>
      </c>
      <c r="E2435" s="265" t="s">
        <v>1</v>
      </c>
      <c r="F2435" s="266" t="s">
        <v>1476</v>
      </c>
      <c r="G2435" s="264"/>
      <c r="H2435" s="267">
        <v>20.399999999999999</v>
      </c>
      <c r="I2435" s="268"/>
      <c r="J2435" s="264"/>
      <c r="K2435" s="264"/>
      <c r="L2435" s="269"/>
      <c r="M2435" s="270"/>
      <c r="N2435" s="271"/>
      <c r="O2435" s="271"/>
      <c r="P2435" s="271"/>
      <c r="Q2435" s="271"/>
      <c r="R2435" s="271"/>
      <c r="S2435" s="271"/>
      <c r="T2435" s="272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73" t="s">
        <v>357</v>
      </c>
      <c r="AU2435" s="273" t="s">
        <v>90</v>
      </c>
      <c r="AV2435" s="14" t="s">
        <v>90</v>
      </c>
      <c r="AW2435" s="14" t="s">
        <v>36</v>
      </c>
      <c r="AX2435" s="14" t="s">
        <v>81</v>
      </c>
      <c r="AY2435" s="273" t="s">
        <v>203</v>
      </c>
    </row>
    <row r="2436" s="16" customFormat="1">
      <c r="A2436" s="16"/>
      <c r="B2436" s="285"/>
      <c r="C2436" s="286"/>
      <c r="D2436" s="233" t="s">
        <v>357</v>
      </c>
      <c r="E2436" s="287" t="s">
        <v>1</v>
      </c>
      <c r="F2436" s="288" t="s">
        <v>366</v>
      </c>
      <c r="G2436" s="286"/>
      <c r="H2436" s="289">
        <v>414.73000000000002</v>
      </c>
      <c r="I2436" s="290"/>
      <c r="J2436" s="286"/>
      <c r="K2436" s="286"/>
      <c r="L2436" s="291"/>
      <c r="M2436" s="292"/>
      <c r="N2436" s="293"/>
      <c r="O2436" s="293"/>
      <c r="P2436" s="293"/>
      <c r="Q2436" s="293"/>
      <c r="R2436" s="293"/>
      <c r="S2436" s="293"/>
      <c r="T2436" s="294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95" t="s">
        <v>357</v>
      </c>
      <c r="AU2436" s="295" t="s">
        <v>90</v>
      </c>
      <c r="AV2436" s="16" t="s">
        <v>202</v>
      </c>
      <c r="AW2436" s="16" t="s">
        <v>36</v>
      </c>
      <c r="AX2436" s="16" t="s">
        <v>88</v>
      </c>
      <c r="AY2436" s="295" t="s">
        <v>203</v>
      </c>
    </row>
    <row r="2437" s="2" customFormat="1" ht="33" customHeight="1">
      <c r="A2437" s="39"/>
      <c r="B2437" s="40"/>
      <c r="C2437" s="220" t="s">
        <v>3123</v>
      </c>
      <c r="D2437" s="220" t="s">
        <v>204</v>
      </c>
      <c r="E2437" s="221" t="s">
        <v>3124</v>
      </c>
      <c r="F2437" s="222" t="s">
        <v>3125</v>
      </c>
      <c r="G2437" s="223" t="s">
        <v>290</v>
      </c>
      <c r="H2437" s="224">
        <v>414.73000000000002</v>
      </c>
      <c r="I2437" s="225"/>
      <c r="J2437" s="226">
        <f>ROUND(I2437*H2437,2)</f>
        <v>0</v>
      </c>
      <c r="K2437" s="222" t="s">
        <v>352</v>
      </c>
      <c r="L2437" s="45"/>
      <c r="M2437" s="227" t="s">
        <v>1</v>
      </c>
      <c r="N2437" s="228" t="s">
        <v>46</v>
      </c>
      <c r="O2437" s="92"/>
      <c r="P2437" s="229">
        <f>O2437*H2437</f>
        <v>0</v>
      </c>
      <c r="Q2437" s="229">
        <v>0.00072000000000000005</v>
      </c>
      <c r="R2437" s="229">
        <f>Q2437*H2437</f>
        <v>0.29860560000000003</v>
      </c>
      <c r="S2437" s="229">
        <v>0</v>
      </c>
      <c r="T2437" s="230">
        <f>S2437*H2437</f>
        <v>0</v>
      </c>
      <c r="U2437" s="39"/>
      <c r="V2437" s="39"/>
      <c r="W2437" s="39"/>
      <c r="X2437" s="39"/>
      <c r="Y2437" s="39"/>
      <c r="Z2437" s="39"/>
      <c r="AA2437" s="39"/>
      <c r="AB2437" s="39"/>
      <c r="AC2437" s="39"/>
      <c r="AD2437" s="39"/>
      <c r="AE2437" s="39"/>
      <c r="AR2437" s="231" t="s">
        <v>279</v>
      </c>
      <c r="AT2437" s="231" t="s">
        <v>204</v>
      </c>
      <c r="AU2437" s="231" t="s">
        <v>90</v>
      </c>
      <c r="AY2437" s="18" t="s">
        <v>203</v>
      </c>
      <c r="BE2437" s="232">
        <f>IF(N2437="základní",J2437,0)</f>
        <v>0</v>
      </c>
      <c r="BF2437" s="232">
        <f>IF(N2437="snížená",J2437,0)</f>
        <v>0</v>
      </c>
      <c r="BG2437" s="232">
        <f>IF(N2437="zákl. přenesená",J2437,0)</f>
        <v>0</v>
      </c>
      <c r="BH2437" s="232">
        <f>IF(N2437="sníž. přenesená",J2437,0)</f>
        <v>0</v>
      </c>
      <c r="BI2437" s="232">
        <f>IF(N2437="nulová",J2437,0)</f>
        <v>0</v>
      </c>
      <c r="BJ2437" s="18" t="s">
        <v>88</v>
      </c>
      <c r="BK2437" s="232">
        <f>ROUND(I2437*H2437,2)</f>
        <v>0</v>
      </c>
      <c r="BL2437" s="18" t="s">
        <v>279</v>
      </c>
      <c r="BM2437" s="231" t="s">
        <v>3126</v>
      </c>
    </row>
    <row r="2438" s="2" customFormat="1">
      <c r="A2438" s="39"/>
      <c r="B2438" s="40"/>
      <c r="C2438" s="41"/>
      <c r="D2438" s="233" t="s">
        <v>209</v>
      </c>
      <c r="E2438" s="41"/>
      <c r="F2438" s="234" t="s">
        <v>3127</v>
      </c>
      <c r="G2438" s="41"/>
      <c r="H2438" s="41"/>
      <c r="I2438" s="235"/>
      <c r="J2438" s="41"/>
      <c r="K2438" s="41"/>
      <c r="L2438" s="45"/>
      <c r="M2438" s="236"/>
      <c r="N2438" s="237"/>
      <c r="O2438" s="92"/>
      <c r="P2438" s="92"/>
      <c r="Q2438" s="92"/>
      <c r="R2438" s="92"/>
      <c r="S2438" s="92"/>
      <c r="T2438" s="93"/>
      <c r="U2438" s="39"/>
      <c r="V2438" s="39"/>
      <c r="W2438" s="39"/>
      <c r="X2438" s="39"/>
      <c r="Y2438" s="39"/>
      <c r="Z2438" s="39"/>
      <c r="AA2438" s="39"/>
      <c r="AB2438" s="39"/>
      <c r="AC2438" s="39"/>
      <c r="AD2438" s="39"/>
      <c r="AE2438" s="39"/>
      <c r="AT2438" s="18" t="s">
        <v>209</v>
      </c>
      <c r="AU2438" s="18" t="s">
        <v>90</v>
      </c>
    </row>
    <row r="2439" s="2" customFormat="1">
      <c r="A2439" s="39"/>
      <c r="B2439" s="40"/>
      <c r="C2439" s="41"/>
      <c r="D2439" s="251" t="s">
        <v>355</v>
      </c>
      <c r="E2439" s="41"/>
      <c r="F2439" s="252" t="s">
        <v>3128</v>
      </c>
      <c r="G2439" s="41"/>
      <c r="H2439" s="41"/>
      <c r="I2439" s="235"/>
      <c r="J2439" s="41"/>
      <c r="K2439" s="41"/>
      <c r="L2439" s="45"/>
      <c r="M2439" s="236"/>
      <c r="N2439" s="237"/>
      <c r="O2439" s="92"/>
      <c r="P2439" s="92"/>
      <c r="Q2439" s="92"/>
      <c r="R2439" s="92"/>
      <c r="S2439" s="92"/>
      <c r="T2439" s="93"/>
      <c r="U2439" s="39"/>
      <c r="V2439" s="39"/>
      <c r="W2439" s="39"/>
      <c r="X2439" s="39"/>
      <c r="Y2439" s="39"/>
      <c r="Z2439" s="39"/>
      <c r="AA2439" s="39"/>
      <c r="AB2439" s="39"/>
      <c r="AC2439" s="39"/>
      <c r="AD2439" s="39"/>
      <c r="AE2439" s="39"/>
      <c r="AT2439" s="18" t="s">
        <v>355</v>
      </c>
      <c r="AU2439" s="18" t="s">
        <v>90</v>
      </c>
    </row>
    <row r="2440" s="2" customFormat="1" ht="24.15" customHeight="1">
      <c r="A2440" s="39"/>
      <c r="B2440" s="40"/>
      <c r="C2440" s="220" t="s">
        <v>3129</v>
      </c>
      <c r="D2440" s="220" t="s">
        <v>204</v>
      </c>
      <c r="E2440" s="221" t="s">
        <v>3130</v>
      </c>
      <c r="F2440" s="222" t="s">
        <v>3131</v>
      </c>
      <c r="G2440" s="223" t="s">
        <v>290</v>
      </c>
      <c r="H2440" s="224">
        <v>66.299999999999997</v>
      </c>
      <c r="I2440" s="225"/>
      <c r="J2440" s="226">
        <f>ROUND(I2440*H2440,2)</f>
        <v>0</v>
      </c>
      <c r="K2440" s="222" t="s">
        <v>352</v>
      </c>
      <c r="L2440" s="45"/>
      <c r="M2440" s="227" t="s">
        <v>1</v>
      </c>
      <c r="N2440" s="228" t="s">
        <v>46</v>
      </c>
      <c r="O2440" s="92"/>
      <c r="P2440" s="229">
        <f>O2440*H2440</f>
        <v>0</v>
      </c>
      <c r="Q2440" s="229">
        <v>0.00020000000000000001</v>
      </c>
      <c r="R2440" s="229">
        <f>Q2440*H2440</f>
        <v>0.013259999999999999</v>
      </c>
      <c r="S2440" s="229">
        <v>0</v>
      </c>
      <c r="T2440" s="230">
        <f>S2440*H2440</f>
        <v>0</v>
      </c>
      <c r="U2440" s="39"/>
      <c r="V2440" s="39"/>
      <c r="W2440" s="39"/>
      <c r="X2440" s="39"/>
      <c r="Y2440" s="39"/>
      <c r="Z2440" s="39"/>
      <c r="AA2440" s="39"/>
      <c r="AB2440" s="39"/>
      <c r="AC2440" s="39"/>
      <c r="AD2440" s="39"/>
      <c r="AE2440" s="39"/>
      <c r="AR2440" s="231" t="s">
        <v>279</v>
      </c>
      <c r="AT2440" s="231" t="s">
        <v>204</v>
      </c>
      <c r="AU2440" s="231" t="s">
        <v>90</v>
      </c>
      <c r="AY2440" s="18" t="s">
        <v>203</v>
      </c>
      <c r="BE2440" s="232">
        <f>IF(N2440="základní",J2440,0)</f>
        <v>0</v>
      </c>
      <c r="BF2440" s="232">
        <f>IF(N2440="snížená",J2440,0)</f>
        <v>0</v>
      </c>
      <c r="BG2440" s="232">
        <f>IF(N2440="zákl. přenesená",J2440,0)</f>
        <v>0</v>
      </c>
      <c r="BH2440" s="232">
        <f>IF(N2440="sníž. přenesená",J2440,0)</f>
        <v>0</v>
      </c>
      <c r="BI2440" s="232">
        <f>IF(N2440="nulová",J2440,0)</f>
        <v>0</v>
      </c>
      <c r="BJ2440" s="18" t="s">
        <v>88</v>
      </c>
      <c r="BK2440" s="232">
        <f>ROUND(I2440*H2440,2)</f>
        <v>0</v>
      </c>
      <c r="BL2440" s="18" t="s">
        <v>279</v>
      </c>
      <c r="BM2440" s="231" t="s">
        <v>3132</v>
      </c>
    </row>
    <row r="2441" s="2" customFormat="1">
      <c r="A2441" s="39"/>
      <c r="B2441" s="40"/>
      <c r="C2441" s="41"/>
      <c r="D2441" s="233" t="s">
        <v>209</v>
      </c>
      <c r="E2441" s="41"/>
      <c r="F2441" s="234" t="s">
        <v>3133</v>
      </c>
      <c r="G2441" s="41"/>
      <c r="H2441" s="41"/>
      <c r="I2441" s="235"/>
      <c r="J2441" s="41"/>
      <c r="K2441" s="41"/>
      <c r="L2441" s="45"/>
      <c r="M2441" s="236"/>
      <c r="N2441" s="237"/>
      <c r="O2441" s="92"/>
      <c r="P2441" s="92"/>
      <c r="Q2441" s="92"/>
      <c r="R2441" s="92"/>
      <c r="S2441" s="92"/>
      <c r="T2441" s="93"/>
      <c r="U2441" s="39"/>
      <c r="V2441" s="39"/>
      <c r="W2441" s="39"/>
      <c r="X2441" s="39"/>
      <c r="Y2441" s="39"/>
      <c r="Z2441" s="39"/>
      <c r="AA2441" s="39"/>
      <c r="AB2441" s="39"/>
      <c r="AC2441" s="39"/>
      <c r="AD2441" s="39"/>
      <c r="AE2441" s="39"/>
      <c r="AT2441" s="18" t="s">
        <v>209</v>
      </c>
      <c r="AU2441" s="18" t="s">
        <v>90</v>
      </c>
    </row>
    <row r="2442" s="2" customFormat="1">
      <c r="A2442" s="39"/>
      <c r="B2442" s="40"/>
      <c r="C2442" s="41"/>
      <c r="D2442" s="251" t="s">
        <v>355</v>
      </c>
      <c r="E2442" s="41"/>
      <c r="F2442" s="252" t="s">
        <v>3134</v>
      </c>
      <c r="G2442" s="41"/>
      <c r="H2442" s="41"/>
      <c r="I2442" s="235"/>
      <c r="J2442" s="41"/>
      <c r="K2442" s="41"/>
      <c r="L2442" s="45"/>
      <c r="M2442" s="236"/>
      <c r="N2442" s="237"/>
      <c r="O2442" s="92"/>
      <c r="P2442" s="92"/>
      <c r="Q2442" s="92"/>
      <c r="R2442" s="92"/>
      <c r="S2442" s="92"/>
      <c r="T2442" s="93"/>
      <c r="U2442" s="39"/>
      <c r="V2442" s="39"/>
      <c r="W2442" s="39"/>
      <c r="X2442" s="39"/>
      <c r="Y2442" s="39"/>
      <c r="Z2442" s="39"/>
      <c r="AA2442" s="39"/>
      <c r="AB2442" s="39"/>
      <c r="AC2442" s="39"/>
      <c r="AD2442" s="39"/>
      <c r="AE2442" s="39"/>
      <c r="AT2442" s="18" t="s">
        <v>355</v>
      </c>
      <c r="AU2442" s="18" t="s">
        <v>90</v>
      </c>
    </row>
    <row r="2443" s="13" customFormat="1">
      <c r="A2443" s="13"/>
      <c r="B2443" s="253"/>
      <c r="C2443" s="254"/>
      <c r="D2443" s="233" t="s">
        <v>357</v>
      </c>
      <c r="E2443" s="255" t="s">
        <v>1</v>
      </c>
      <c r="F2443" s="256" t="s">
        <v>1474</v>
      </c>
      <c r="G2443" s="254"/>
      <c r="H2443" s="255" t="s">
        <v>1</v>
      </c>
      <c r="I2443" s="257"/>
      <c r="J2443" s="254"/>
      <c r="K2443" s="254"/>
      <c r="L2443" s="258"/>
      <c r="M2443" s="259"/>
      <c r="N2443" s="260"/>
      <c r="O2443" s="260"/>
      <c r="P2443" s="260"/>
      <c r="Q2443" s="260"/>
      <c r="R2443" s="260"/>
      <c r="S2443" s="260"/>
      <c r="T2443" s="261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62" t="s">
        <v>357</v>
      </c>
      <c r="AU2443" s="262" t="s">
        <v>90</v>
      </c>
      <c r="AV2443" s="13" t="s">
        <v>88</v>
      </c>
      <c r="AW2443" s="13" t="s">
        <v>36</v>
      </c>
      <c r="AX2443" s="13" t="s">
        <v>81</v>
      </c>
      <c r="AY2443" s="262" t="s">
        <v>203</v>
      </c>
    </row>
    <row r="2444" s="14" customFormat="1">
      <c r="A2444" s="14"/>
      <c r="B2444" s="263"/>
      <c r="C2444" s="264"/>
      <c r="D2444" s="233" t="s">
        <v>357</v>
      </c>
      <c r="E2444" s="265" t="s">
        <v>1</v>
      </c>
      <c r="F2444" s="266" t="s">
        <v>1475</v>
      </c>
      <c r="G2444" s="264"/>
      <c r="H2444" s="267">
        <v>45.899999999999999</v>
      </c>
      <c r="I2444" s="268"/>
      <c r="J2444" s="264"/>
      <c r="K2444" s="264"/>
      <c r="L2444" s="269"/>
      <c r="M2444" s="270"/>
      <c r="N2444" s="271"/>
      <c r="O2444" s="271"/>
      <c r="P2444" s="271"/>
      <c r="Q2444" s="271"/>
      <c r="R2444" s="271"/>
      <c r="S2444" s="271"/>
      <c r="T2444" s="27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73" t="s">
        <v>357</v>
      </c>
      <c r="AU2444" s="273" t="s">
        <v>90</v>
      </c>
      <c r="AV2444" s="14" t="s">
        <v>90</v>
      </c>
      <c r="AW2444" s="14" t="s">
        <v>36</v>
      </c>
      <c r="AX2444" s="14" t="s">
        <v>81</v>
      </c>
      <c r="AY2444" s="273" t="s">
        <v>203</v>
      </c>
    </row>
    <row r="2445" s="14" customFormat="1">
      <c r="A2445" s="14"/>
      <c r="B2445" s="263"/>
      <c r="C2445" s="264"/>
      <c r="D2445" s="233" t="s">
        <v>357</v>
      </c>
      <c r="E2445" s="265" t="s">
        <v>1</v>
      </c>
      <c r="F2445" s="266" t="s">
        <v>1476</v>
      </c>
      <c r="G2445" s="264"/>
      <c r="H2445" s="267">
        <v>20.399999999999999</v>
      </c>
      <c r="I2445" s="268"/>
      <c r="J2445" s="264"/>
      <c r="K2445" s="264"/>
      <c r="L2445" s="269"/>
      <c r="M2445" s="270"/>
      <c r="N2445" s="271"/>
      <c r="O2445" s="271"/>
      <c r="P2445" s="271"/>
      <c r="Q2445" s="271"/>
      <c r="R2445" s="271"/>
      <c r="S2445" s="271"/>
      <c r="T2445" s="272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73" t="s">
        <v>357</v>
      </c>
      <c r="AU2445" s="273" t="s">
        <v>90</v>
      </c>
      <c r="AV2445" s="14" t="s">
        <v>90</v>
      </c>
      <c r="AW2445" s="14" t="s">
        <v>36</v>
      </c>
      <c r="AX2445" s="14" t="s">
        <v>81</v>
      </c>
      <c r="AY2445" s="273" t="s">
        <v>203</v>
      </c>
    </row>
    <row r="2446" s="16" customFormat="1">
      <c r="A2446" s="16"/>
      <c r="B2446" s="285"/>
      <c r="C2446" s="286"/>
      <c r="D2446" s="233" t="s">
        <v>357</v>
      </c>
      <c r="E2446" s="287" t="s">
        <v>1</v>
      </c>
      <c r="F2446" s="288" t="s">
        <v>366</v>
      </c>
      <c r="G2446" s="286"/>
      <c r="H2446" s="289">
        <v>66.299999999999997</v>
      </c>
      <c r="I2446" s="290"/>
      <c r="J2446" s="286"/>
      <c r="K2446" s="286"/>
      <c r="L2446" s="291"/>
      <c r="M2446" s="292"/>
      <c r="N2446" s="293"/>
      <c r="O2446" s="293"/>
      <c r="P2446" s="293"/>
      <c r="Q2446" s="293"/>
      <c r="R2446" s="293"/>
      <c r="S2446" s="293"/>
      <c r="T2446" s="294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T2446" s="295" t="s">
        <v>357</v>
      </c>
      <c r="AU2446" s="295" t="s">
        <v>90</v>
      </c>
      <c r="AV2446" s="16" t="s">
        <v>202</v>
      </c>
      <c r="AW2446" s="16" t="s">
        <v>36</v>
      </c>
      <c r="AX2446" s="16" t="s">
        <v>88</v>
      </c>
      <c r="AY2446" s="295" t="s">
        <v>203</v>
      </c>
    </row>
    <row r="2447" s="11" customFormat="1" ht="22.8" customHeight="1">
      <c r="A2447" s="11"/>
      <c r="B2447" s="206"/>
      <c r="C2447" s="207"/>
      <c r="D2447" s="208" t="s">
        <v>80</v>
      </c>
      <c r="E2447" s="249" t="s">
        <v>3135</v>
      </c>
      <c r="F2447" s="249" t="s">
        <v>3136</v>
      </c>
      <c r="G2447" s="207"/>
      <c r="H2447" s="207"/>
      <c r="I2447" s="210"/>
      <c r="J2447" s="250">
        <f>BK2447</f>
        <v>0</v>
      </c>
      <c r="K2447" s="207"/>
      <c r="L2447" s="212"/>
      <c r="M2447" s="213"/>
      <c r="N2447" s="214"/>
      <c r="O2447" s="214"/>
      <c r="P2447" s="215">
        <f>SUM(P2448:P2488)</f>
        <v>0</v>
      </c>
      <c r="Q2447" s="214"/>
      <c r="R2447" s="215">
        <f>SUM(R2448:R2488)</f>
        <v>0.21075940000000001</v>
      </c>
      <c r="S2447" s="214"/>
      <c r="T2447" s="216">
        <f>SUM(T2448:T2488)</f>
        <v>0</v>
      </c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R2447" s="217" t="s">
        <v>90</v>
      </c>
      <c r="AT2447" s="218" t="s">
        <v>80</v>
      </c>
      <c r="AU2447" s="218" t="s">
        <v>88</v>
      </c>
      <c r="AY2447" s="217" t="s">
        <v>203</v>
      </c>
      <c r="BK2447" s="219">
        <f>SUM(BK2448:BK2488)</f>
        <v>0</v>
      </c>
    </row>
    <row r="2448" s="2" customFormat="1" ht="24.15" customHeight="1">
      <c r="A2448" s="39"/>
      <c r="B2448" s="40"/>
      <c r="C2448" s="220" t="s">
        <v>3137</v>
      </c>
      <c r="D2448" s="220" t="s">
        <v>204</v>
      </c>
      <c r="E2448" s="221" t="s">
        <v>3138</v>
      </c>
      <c r="F2448" s="222" t="s">
        <v>3139</v>
      </c>
      <c r="G2448" s="223" t="s">
        <v>290</v>
      </c>
      <c r="H2448" s="224">
        <v>785.02200000000005</v>
      </c>
      <c r="I2448" s="225"/>
      <c r="J2448" s="226">
        <f>ROUND(I2448*H2448,2)</f>
        <v>0</v>
      </c>
      <c r="K2448" s="222" t="s">
        <v>352</v>
      </c>
      <c r="L2448" s="45"/>
      <c r="M2448" s="227" t="s">
        <v>1</v>
      </c>
      <c r="N2448" s="228" t="s">
        <v>46</v>
      </c>
      <c r="O2448" s="92"/>
      <c r="P2448" s="229">
        <f>O2448*H2448</f>
        <v>0</v>
      </c>
      <c r="Q2448" s="229">
        <v>0.00020000000000000001</v>
      </c>
      <c r="R2448" s="229">
        <f>Q2448*H2448</f>
        <v>0.15700440000000002</v>
      </c>
      <c r="S2448" s="229">
        <v>0</v>
      </c>
      <c r="T2448" s="230">
        <f>S2448*H2448</f>
        <v>0</v>
      </c>
      <c r="U2448" s="39"/>
      <c r="V2448" s="39"/>
      <c r="W2448" s="39"/>
      <c r="X2448" s="39"/>
      <c r="Y2448" s="39"/>
      <c r="Z2448" s="39"/>
      <c r="AA2448" s="39"/>
      <c r="AB2448" s="39"/>
      <c r="AC2448" s="39"/>
      <c r="AD2448" s="39"/>
      <c r="AE2448" s="39"/>
      <c r="AR2448" s="231" t="s">
        <v>279</v>
      </c>
      <c r="AT2448" s="231" t="s">
        <v>204</v>
      </c>
      <c r="AU2448" s="231" t="s">
        <v>90</v>
      </c>
      <c r="AY2448" s="18" t="s">
        <v>203</v>
      </c>
      <c r="BE2448" s="232">
        <f>IF(N2448="základní",J2448,0)</f>
        <v>0</v>
      </c>
      <c r="BF2448" s="232">
        <f>IF(N2448="snížená",J2448,0)</f>
        <v>0</v>
      </c>
      <c r="BG2448" s="232">
        <f>IF(N2448="zákl. přenesená",J2448,0)</f>
        <v>0</v>
      </c>
      <c r="BH2448" s="232">
        <f>IF(N2448="sníž. přenesená",J2448,0)</f>
        <v>0</v>
      </c>
      <c r="BI2448" s="232">
        <f>IF(N2448="nulová",J2448,0)</f>
        <v>0</v>
      </c>
      <c r="BJ2448" s="18" t="s">
        <v>88</v>
      </c>
      <c r="BK2448" s="232">
        <f>ROUND(I2448*H2448,2)</f>
        <v>0</v>
      </c>
      <c r="BL2448" s="18" t="s">
        <v>279</v>
      </c>
      <c r="BM2448" s="231" t="s">
        <v>3140</v>
      </c>
    </row>
    <row r="2449" s="2" customFormat="1">
      <c r="A2449" s="39"/>
      <c r="B2449" s="40"/>
      <c r="C2449" s="41"/>
      <c r="D2449" s="233" t="s">
        <v>209</v>
      </c>
      <c r="E2449" s="41"/>
      <c r="F2449" s="234" t="s">
        <v>3141</v>
      </c>
      <c r="G2449" s="41"/>
      <c r="H2449" s="41"/>
      <c r="I2449" s="235"/>
      <c r="J2449" s="41"/>
      <c r="K2449" s="41"/>
      <c r="L2449" s="45"/>
      <c r="M2449" s="236"/>
      <c r="N2449" s="237"/>
      <c r="O2449" s="92"/>
      <c r="P2449" s="92"/>
      <c r="Q2449" s="92"/>
      <c r="R2449" s="92"/>
      <c r="S2449" s="92"/>
      <c r="T2449" s="93"/>
      <c r="U2449" s="39"/>
      <c r="V2449" s="39"/>
      <c r="W2449" s="39"/>
      <c r="X2449" s="39"/>
      <c r="Y2449" s="39"/>
      <c r="Z2449" s="39"/>
      <c r="AA2449" s="39"/>
      <c r="AB2449" s="39"/>
      <c r="AC2449" s="39"/>
      <c r="AD2449" s="39"/>
      <c r="AE2449" s="39"/>
      <c r="AT2449" s="18" t="s">
        <v>209</v>
      </c>
      <c r="AU2449" s="18" t="s">
        <v>90</v>
      </c>
    </row>
    <row r="2450" s="2" customFormat="1">
      <c r="A2450" s="39"/>
      <c r="B2450" s="40"/>
      <c r="C2450" s="41"/>
      <c r="D2450" s="251" t="s">
        <v>355</v>
      </c>
      <c r="E2450" s="41"/>
      <c r="F2450" s="252" t="s">
        <v>3142</v>
      </c>
      <c r="G2450" s="41"/>
      <c r="H2450" s="41"/>
      <c r="I2450" s="235"/>
      <c r="J2450" s="41"/>
      <c r="K2450" s="41"/>
      <c r="L2450" s="45"/>
      <c r="M2450" s="236"/>
      <c r="N2450" s="237"/>
      <c r="O2450" s="92"/>
      <c r="P2450" s="92"/>
      <c r="Q2450" s="92"/>
      <c r="R2450" s="92"/>
      <c r="S2450" s="92"/>
      <c r="T2450" s="93"/>
      <c r="U2450" s="39"/>
      <c r="V2450" s="39"/>
      <c r="W2450" s="39"/>
      <c r="X2450" s="39"/>
      <c r="Y2450" s="39"/>
      <c r="Z2450" s="39"/>
      <c r="AA2450" s="39"/>
      <c r="AB2450" s="39"/>
      <c r="AC2450" s="39"/>
      <c r="AD2450" s="39"/>
      <c r="AE2450" s="39"/>
      <c r="AT2450" s="18" t="s">
        <v>355</v>
      </c>
      <c r="AU2450" s="18" t="s">
        <v>90</v>
      </c>
    </row>
    <row r="2451" s="13" customFormat="1">
      <c r="A2451" s="13"/>
      <c r="B2451" s="253"/>
      <c r="C2451" s="254"/>
      <c r="D2451" s="233" t="s">
        <v>357</v>
      </c>
      <c r="E2451" s="255" t="s">
        <v>1</v>
      </c>
      <c r="F2451" s="256" t="s">
        <v>733</v>
      </c>
      <c r="G2451" s="254"/>
      <c r="H2451" s="255" t="s">
        <v>1</v>
      </c>
      <c r="I2451" s="257"/>
      <c r="J2451" s="254"/>
      <c r="K2451" s="254"/>
      <c r="L2451" s="258"/>
      <c r="M2451" s="259"/>
      <c r="N2451" s="260"/>
      <c r="O2451" s="260"/>
      <c r="P2451" s="260"/>
      <c r="Q2451" s="260"/>
      <c r="R2451" s="260"/>
      <c r="S2451" s="260"/>
      <c r="T2451" s="261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62" t="s">
        <v>357</v>
      </c>
      <c r="AU2451" s="262" t="s">
        <v>90</v>
      </c>
      <c r="AV2451" s="13" t="s">
        <v>88</v>
      </c>
      <c r="AW2451" s="13" t="s">
        <v>36</v>
      </c>
      <c r="AX2451" s="13" t="s">
        <v>81</v>
      </c>
      <c r="AY2451" s="262" t="s">
        <v>203</v>
      </c>
    </row>
    <row r="2452" s="13" customFormat="1">
      <c r="A2452" s="13"/>
      <c r="B2452" s="253"/>
      <c r="C2452" s="254"/>
      <c r="D2452" s="233" t="s">
        <v>357</v>
      </c>
      <c r="E2452" s="255" t="s">
        <v>1</v>
      </c>
      <c r="F2452" s="256" t="s">
        <v>3110</v>
      </c>
      <c r="G2452" s="254"/>
      <c r="H2452" s="255" t="s">
        <v>1</v>
      </c>
      <c r="I2452" s="257"/>
      <c r="J2452" s="254"/>
      <c r="K2452" s="254"/>
      <c r="L2452" s="258"/>
      <c r="M2452" s="259"/>
      <c r="N2452" s="260"/>
      <c r="O2452" s="260"/>
      <c r="P2452" s="260"/>
      <c r="Q2452" s="260"/>
      <c r="R2452" s="260"/>
      <c r="S2452" s="260"/>
      <c r="T2452" s="261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62" t="s">
        <v>357</v>
      </c>
      <c r="AU2452" s="262" t="s">
        <v>90</v>
      </c>
      <c r="AV2452" s="13" t="s">
        <v>88</v>
      </c>
      <c r="AW2452" s="13" t="s">
        <v>36</v>
      </c>
      <c r="AX2452" s="13" t="s">
        <v>81</v>
      </c>
      <c r="AY2452" s="262" t="s">
        <v>203</v>
      </c>
    </row>
    <row r="2453" s="14" customFormat="1">
      <c r="A2453" s="14"/>
      <c r="B2453" s="263"/>
      <c r="C2453" s="264"/>
      <c r="D2453" s="233" t="s">
        <v>357</v>
      </c>
      <c r="E2453" s="265" t="s">
        <v>1</v>
      </c>
      <c r="F2453" s="266" t="s">
        <v>3111</v>
      </c>
      <c r="G2453" s="264"/>
      <c r="H2453" s="267">
        <v>44.700000000000003</v>
      </c>
      <c r="I2453" s="268"/>
      <c r="J2453" s="264"/>
      <c r="K2453" s="264"/>
      <c r="L2453" s="269"/>
      <c r="M2453" s="270"/>
      <c r="N2453" s="271"/>
      <c r="O2453" s="271"/>
      <c r="P2453" s="271"/>
      <c r="Q2453" s="271"/>
      <c r="R2453" s="271"/>
      <c r="S2453" s="271"/>
      <c r="T2453" s="272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73" t="s">
        <v>357</v>
      </c>
      <c r="AU2453" s="273" t="s">
        <v>90</v>
      </c>
      <c r="AV2453" s="14" t="s">
        <v>90</v>
      </c>
      <c r="AW2453" s="14" t="s">
        <v>36</v>
      </c>
      <c r="AX2453" s="14" t="s">
        <v>81</v>
      </c>
      <c r="AY2453" s="273" t="s">
        <v>203</v>
      </c>
    </row>
    <row r="2454" s="14" customFormat="1">
      <c r="A2454" s="14"/>
      <c r="B2454" s="263"/>
      <c r="C2454" s="264"/>
      <c r="D2454" s="233" t="s">
        <v>357</v>
      </c>
      <c r="E2454" s="265" t="s">
        <v>1</v>
      </c>
      <c r="F2454" s="266" t="s">
        <v>1235</v>
      </c>
      <c r="G2454" s="264"/>
      <c r="H2454" s="267">
        <v>-1.548</v>
      </c>
      <c r="I2454" s="268"/>
      <c r="J2454" s="264"/>
      <c r="K2454" s="264"/>
      <c r="L2454" s="269"/>
      <c r="M2454" s="270"/>
      <c r="N2454" s="271"/>
      <c r="O2454" s="271"/>
      <c r="P2454" s="271"/>
      <c r="Q2454" s="271"/>
      <c r="R2454" s="271"/>
      <c r="S2454" s="271"/>
      <c r="T2454" s="272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73" t="s">
        <v>357</v>
      </c>
      <c r="AU2454" s="273" t="s">
        <v>90</v>
      </c>
      <c r="AV2454" s="14" t="s">
        <v>90</v>
      </c>
      <c r="AW2454" s="14" t="s">
        <v>36</v>
      </c>
      <c r="AX2454" s="14" t="s">
        <v>81</v>
      </c>
      <c r="AY2454" s="273" t="s">
        <v>203</v>
      </c>
    </row>
    <row r="2455" s="14" customFormat="1">
      <c r="A2455" s="14"/>
      <c r="B2455" s="263"/>
      <c r="C2455" s="264"/>
      <c r="D2455" s="233" t="s">
        <v>357</v>
      </c>
      <c r="E2455" s="265" t="s">
        <v>1</v>
      </c>
      <c r="F2455" s="266" t="s">
        <v>1236</v>
      </c>
      <c r="G2455" s="264"/>
      <c r="H2455" s="267">
        <v>-3.1280000000000001</v>
      </c>
      <c r="I2455" s="268"/>
      <c r="J2455" s="264"/>
      <c r="K2455" s="264"/>
      <c r="L2455" s="269"/>
      <c r="M2455" s="270"/>
      <c r="N2455" s="271"/>
      <c r="O2455" s="271"/>
      <c r="P2455" s="271"/>
      <c r="Q2455" s="271"/>
      <c r="R2455" s="271"/>
      <c r="S2455" s="271"/>
      <c r="T2455" s="272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73" t="s">
        <v>357</v>
      </c>
      <c r="AU2455" s="273" t="s">
        <v>90</v>
      </c>
      <c r="AV2455" s="14" t="s">
        <v>90</v>
      </c>
      <c r="AW2455" s="14" t="s">
        <v>36</v>
      </c>
      <c r="AX2455" s="14" t="s">
        <v>81</v>
      </c>
      <c r="AY2455" s="273" t="s">
        <v>203</v>
      </c>
    </row>
    <row r="2456" s="14" customFormat="1">
      <c r="A2456" s="14"/>
      <c r="B2456" s="263"/>
      <c r="C2456" s="264"/>
      <c r="D2456" s="233" t="s">
        <v>357</v>
      </c>
      <c r="E2456" s="265" t="s">
        <v>1</v>
      </c>
      <c r="F2456" s="266" t="s">
        <v>3112</v>
      </c>
      <c r="G2456" s="264"/>
      <c r="H2456" s="267">
        <v>110.09999999999999</v>
      </c>
      <c r="I2456" s="268"/>
      <c r="J2456" s="264"/>
      <c r="K2456" s="264"/>
      <c r="L2456" s="269"/>
      <c r="M2456" s="270"/>
      <c r="N2456" s="271"/>
      <c r="O2456" s="271"/>
      <c r="P2456" s="271"/>
      <c r="Q2456" s="271"/>
      <c r="R2456" s="271"/>
      <c r="S2456" s="271"/>
      <c r="T2456" s="272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73" t="s">
        <v>357</v>
      </c>
      <c r="AU2456" s="273" t="s">
        <v>90</v>
      </c>
      <c r="AV2456" s="14" t="s">
        <v>90</v>
      </c>
      <c r="AW2456" s="14" t="s">
        <v>36</v>
      </c>
      <c r="AX2456" s="14" t="s">
        <v>81</v>
      </c>
      <c r="AY2456" s="273" t="s">
        <v>203</v>
      </c>
    </row>
    <row r="2457" s="14" customFormat="1">
      <c r="A2457" s="14"/>
      <c r="B2457" s="263"/>
      <c r="C2457" s="264"/>
      <c r="D2457" s="233" t="s">
        <v>357</v>
      </c>
      <c r="E2457" s="265" t="s">
        <v>1</v>
      </c>
      <c r="F2457" s="266" t="s">
        <v>1238</v>
      </c>
      <c r="G2457" s="264"/>
      <c r="H2457" s="267">
        <v>-5.6929999999999996</v>
      </c>
      <c r="I2457" s="268"/>
      <c r="J2457" s="264"/>
      <c r="K2457" s="264"/>
      <c r="L2457" s="269"/>
      <c r="M2457" s="270"/>
      <c r="N2457" s="271"/>
      <c r="O2457" s="271"/>
      <c r="P2457" s="271"/>
      <c r="Q2457" s="271"/>
      <c r="R2457" s="271"/>
      <c r="S2457" s="271"/>
      <c r="T2457" s="27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73" t="s">
        <v>357</v>
      </c>
      <c r="AU2457" s="273" t="s">
        <v>90</v>
      </c>
      <c r="AV2457" s="14" t="s">
        <v>90</v>
      </c>
      <c r="AW2457" s="14" t="s">
        <v>36</v>
      </c>
      <c r="AX2457" s="14" t="s">
        <v>81</v>
      </c>
      <c r="AY2457" s="273" t="s">
        <v>203</v>
      </c>
    </row>
    <row r="2458" s="13" customFormat="1">
      <c r="A2458" s="13"/>
      <c r="B2458" s="253"/>
      <c r="C2458" s="254"/>
      <c r="D2458" s="233" t="s">
        <v>357</v>
      </c>
      <c r="E2458" s="255" t="s">
        <v>1</v>
      </c>
      <c r="F2458" s="256" t="s">
        <v>3143</v>
      </c>
      <c r="G2458" s="254"/>
      <c r="H2458" s="255" t="s">
        <v>1</v>
      </c>
      <c r="I2458" s="257"/>
      <c r="J2458" s="254"/>
      <c r="K2458" s="254"/>
      <c r="L2458" s="258"/>
      <c r="M2458" s="259"/>
      <c r="N2458" s="260"/>
      <c r="O2458" s="260"/>
      <c r="P2458" s="260"/>
      <c r="Q2458" s="260"/>
      <c r="R2458" s="260"/>
      <c r="S2458" s="260"/>
      <c r="T2458" s="261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62" t="s">
        <v>357</v>
      </c>
      <c r="AU2458" s="262" t="s">
        <v>90</v>
      </c>
      <c r="AV2458" s="13" t="s">
        <v>88</v>
      </c>
      <c r="AW2458" s="13" t="s">
        <v>36</v>
      </c>
      <c r="AX2458" s="13" t="s">
        <v>81</v>
      </c>
      <c r="AY2458" s="262" t="s">
        <v>203</v>
      </c>
    </row>
    <row r="2459" s="14" customFormat="1">
      <c r="A2459" s="14"/>
      <c r="B2459" s="263"/>
      <c r="C2459" s="264"/>
      <c r="D2459" s="233" t="s">
        <v>357</v>
      </c>
      <c r="E2459" s="265" t="s">
        <v>1</v>
      </c>
      <c r="F2459" s="266" t="s">
        <v>3144</v>
      </c>
      <c r="G2459" s="264"/>
      <c r="H2459" s="267">
        <v>171.90000000000001</v>
      </c>
      <c r="I2459" s="268"/>
      <c r="J2459" s="264"/>
      <c r="K2459" s="264"/>
      <c r="L2459" s="269"/>
      <c r="M2459" s="270"/>
      <c r="N2459" s="271"/>
      <c r="O2459" s="271"/>
      <c r="P2459" s="271"/>
      <c r="Q2459" s="271"/>
      <c r="R2459" s="271"/>
      <c r="S2459" s="271"/>
      <c r="T2459" s="272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73" t="s">
        <v>357</v>
      </c>
      <c r="AU2459" s="273" t="s">
        <v>90</v>
      </c>
      <c r="AV2459" s="14" t="s">
        <v>90</v>
      </c>
      <c r="AW2459" s="14" t="s">
        <v>36</v>
      </c>
      <c r="AX2459" s="14" t="s">
        <v>81</v>
      </c>
      <c r="AY2459" s="273" t="s">
        <v>203</v>
      </c>
    </row>
    <row r="2460" s="13" customFormat="1">
      <c r="A2460" s="13"/>
      <c r="B2460" s="253"/>
      <c r="C2460" s="254"/>
      <c r="D2460" s="233" t="s">
        <v>357</v>
      </c>
      <c r="E2460" s="255" t="s">
        <v>1</v>
      </c>
      <c r="F2460" s="256" t="s">
        <v>3113</v>
      </c>
      <c r="G2460" s="254"/>
      <c r="H2460" s="255" t="s">
        <v>1</v>
      </c>
      <c r="I2460" s="257"/>
      <c r="J2460" s="254"/>
      <c r="K2460" s="254"/>
      <c r="L2460" s="258"/>
      <c r="M2460" s="259"/>
      <c r="N2460" s="260"/>
      <c r="O2460" s="260"/>
      <c r="P2460" s="260"/>
      <c r="Q2460" s="260"/>
      <c r="R2460" s="260"/>
      <c r="S2460" s="260"/>
      <c r="T2460" s="261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62" t="s">
        <v>357</v>
      </c>
      <c r="AU2460" s="262" t="s">
        <v>90</v>
      </c>
      <c r="AV2460" s="13" t="s">
        <v>88</v>
      </c>
      <c r="AW2460" s="13" t="s">
        <v>36</v>
      </c>
      <c r="AX2460" s="13" t="s">
        <v>81</v>
      </c>
      <c r="AY2460" s="262" t="s">
        <v>203</v>
      </c>
    </row>
    <row r="2461" s="14" customFormat="1">
      <c r="A2461" s="14"/>
      <c r="B2461" s="263"/>
      <c r="C2461" s="264"/>
      <c r="D2461" s="233" t="s">
        <v>357</v>
      </c>
      <c r="E2461" s="265" t="s">
        <v>1</v>
      </c>
      <c r="F2461" s="266" t="s">
        <v>3114</v>
      </c>
      <c r="G2461" s="264"/>
      <c r="H2461" s="267">
        <v>51.600000000000001</v>
      </c>
      <c r="I2461" s="268"/>
      <c r="J2461" s="264"/>
      <c r="K2461" s="264"/>
      <c r="L2461" s="269"/>
      <c r="M2461" s="270"/>
      <c r="N2461" s="271"/>
      <c r="O2461" s="271"/>
      <c r="P2461" s="271"/>
      <c r="Q2461" s="271"/>
      <c r="R2461" s="271"/>
      <c r="S2461" s="271"/>
      <c r="T2461" s="272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73" t="s">
        <v>357</v>
      </c>
      <c r="AU2461" s="273" t="s">
        <v>90</v>
      </c>
      <c r="AV2461" s="14" t="s">
        <v>90</v>
      </c>
      <c r="AW2461" s="14" t="s">
        <v>36</v>
      </c>
      <c r="AX2461" s="14" t="s">
        <v>81</v>
      </c>
      <c r="AY2461" s="273" t="s">
        <v>203</v>
      </c>
    </row>
    <row r="2462" s="13" customFormat="1">
      <c r="A2462" s="13"/>
      <c r="B2462" s="253"/>
      <c r="C2462" s="254"/>
      <c r="D2462" s="233" t="s">
        <v>357</v>
      </c>
      <c r="E2462" s="255" t="s">
        <v>1</v>
      </c>
      <c r="F2462" s="256" t="s">
        <v>3145</v>
      </c>
      <c r="G2462" s="254"/>
      <c r="H2462" s="255" t="s">
        <v>1</v>
      </c>
      <c r="I2462" s="257"/>
      <c r="J2462" s="254"/>
      <c r="K2462" s="254"/>
      <c r="L2462" s="258"/>
      <c r="M2462" s="259"/>
      <c r="N2462" s="260"/>
      <c r="O2462" s="260"/>
      <c r="P2462" s="260"/>
      <c r="Q2462" s="260"/>
      <c r="R2462" s="260"/>
      <c r="S2462" s="260"/>
      <c r="T2462" s="261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62" t="s">
        <v>357</v>
      </c>
      <c r="AU2462" s="262" t="s">
        <v>90</v>
      </c>
      <c r="AV2462" s="13" t="s">
        <v>88</v>
      </c>
      <c r="AW2462" s="13" t="s">
        <v>36</v>
      </c>
      <c r="AX2462" s="13" t="s">
        <v>81</v>
      </c>
      <c r="AY2462" s="262" t="s">
        <v>203</v>
      </c>
    </row>
    <row r="2463" s="14" customFormat="1">
      <c r="A2463" s="14"/>
      <c r="B2463" s="263"/>
      <c r="C2463" s="264"/>
      <c r="D2463" s="233" t="s">
        <v>357</v>
      </c>
      <c r="E2463" s="265" t="s">
        <v>1</v>
      </c>
      <c r="F2463" s="266" t="s">
        <v>3146</v>
      </c>
      <c r="G2463" s="264"/>
      <c r="H2463" s="267">
        <v>11.800000000000001</v>
      </c>
      <c r="I2463" s="268"/>
      <c r="J2463" s="264"/>
      <c r="K2463" s="264"/>
      <c r="L2463" s="269"/>
      <c r="M2463" s="270"/>
      <c r="N2463" s="271"/>
      <c r="O2463" s="271"/>
      <c r="P2463" s="271"/>
      <c r="Q2463" s="271"/>
      <c r="R2463" s="271"/>
      <c r="S2463" s="271"/>
      <c r="T2463" s="272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73" t="s">
        <v>357</v>
      </c>
      <c r="AU2463" s="273" t="s">
        <v>90</v>
      </c>
      <c r="AV2463" s="14" t="s">
        <v>90</v>
      </c>
      <c r="AW2463" s="14" t="s">
        <v>36</v>
      </c>
      <c r="AX2463" s="14" t="s">
        <v>81</v>
      </c>
      <c r="AY2463" s="273" t="s">
        <v>203</v>
      </c>
    </row>
    <row r="2464" s="14" customFormat="1">
      <c r="A2464" s="14"/>
      <c r="B2464" s="263"/>
      <c r="C2464" s="264"/>
      <c r="D2464" s="233" t="s">
        <v>357</v>
      </c>
      <c r="E2464" s="265" t="s">
        <v>1</v>
      </c>
      <c r="F2464" s="266" t="s">
        <v>3147</v>
      </c>
      <c r="G2464" s="264"/>
      <c r="H2464" s="267">
        <v>17</v>
      </c>
      <c r="I2464" s="268"/>
      <c r="J2464" s="264"/>
      <c r="K2464" s="264"/>
      <c r="L2464" s="269"/>
      <c r="M2464" s="270"/>
      <c r="N2464" s="271"/>
      <c r="O2464" s="271"/>
      <c r="P2464" s="271"/>
      <c r="Q2464" s="271"/>
      <c r="R2464" s="271"/>
      <c r="S2464" s="271"/>
      <c r="T2464" s="272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73" t="s">
        <v>357</v>
      </c>
      <c r="AU2464" s="273" t="s">
        <v>90</v>
      </c>
      <c r="AV2464" s="14" t="s">
        <v>90</v>
      </c>
      <c r="AW2464" s="14" t="s">
        <v>36</v>
      </c>
      <c r="AX2464" s="14" t="s">
        <v>81</v>
      </c>
      <c r="AY2464" s="273" t="s">
        <v>203</v>
      </c>
    </row>
    <row r="2465" s="14" customFormat="1">
      <c r="A2465" s="14"/>
      <c r="B2465" s="263"/>
      <c r="C2465" s="264"/>
      <c r="D2465" s="233" t="s">
        <v>357</v>
      </c>
      <c r="E2465" s="265" t="s">
        <v>1</v>
      </c>
      <c r="F2465" s="266" t="s">
        <v>3148</v>
      </c>
      <c r="G2465" s="264"/>
      <c r="H2465" s="267">
        <v>14.32</v>
      </c>
      <c r="I2465" s="268"/>
      <c r="J2465" s="264"/>
      <c r="K2465" s="264"/>
      <c r="L2465" s="269"/>
      <c r="M2465" s="270"/>
      <c r="N2465" s="271"/>
      <c r="O2465" s="271"/>
      <c r="P2465" s="271"/>
      <c r="Q2465" s="271"/>
      <c r="R2465" s="271"/>
      <c r="S2465" s="271"/>
      <c r="T2465" s="27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73" t="s">
        <v>357</v>
      </c>
      <c r="AU2465" s="273" t="s">
        <v>90</v>
      </c>
      <c r="AV2465" s="14" t="s">
        <v>90</v>
      </c>
      <c r="AW2465" s="14" t="s">
        <v>36</v>
      </c>
      <c r="AX2465" s="14" t="s">
        <v>81</v>
      </c>
      <c r="AY2465" s="273" t="s">
        <v>203</v>
      </c>
    </row>
    <row r="2466" s="13" customFormat="1">
      <c r="A2466" s="13"/>
      <c r="B2466" s="253"/>
      <c r="C2466" s="254"/>
      <c r="D2466" s="233" t="s">
        <v>357</v>
      </c>
      <c r="E2466" s="255" t="s">
        <v>1</v>
      </c>
      <c r="F2466" s="256" t="s">
        <v>3115</v>
      </c>
      <c r="G2466" s="254"/>
      <c r="H2466" s="255" t="s">
        <v>1</v>
      </c>
      <c r="I2466" s="257"/>
      <c r="J2466" s="254"/>
      <c r="K2466" s="254"/>
      <c r="L2466" s="258"/>
      <c r="M2466" s="259"/>
      <c r="N2466" s="260"/>
      <c r="O2466" s="260"/>
      <c r="P2466" s="260"/>
      <c r="Q2466" s="260"/>
      <c r="R2466" s="260"/>
      <c r="S2466" s="260"/>
      <c r="T2466" s="261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62" t="s">
        <v>357</v>
      </c>
      <c r="AU2466" s="262" t="s">
        <v>90</v>
      </c>
      <c r="AV2466" s="13" t="s">
        <v>88</v>
      </c>
      <c r="AW2466" s="13" t="s">
        <v>36</v>
      </c>
      <c r="AX2466" s="13" t="s">
        <v>81</v>
      </c>
      <c r="AY2466" s="262" t="s">
        <v>203</v>
      </c>
    </row>
    <row r="2467" s="14" customFormat="1">
      <c r="A2467" s="14"/>
      <c r="B2467" s="263"/>
      <c r="C2467" s="264"/>
      <c r="D2467" s="233" t="s">
        <v>357</v>
      </c>
      <c r="E2467" s="265" t="s">
        <v>1</v>
      </c>
      <c r="F2467" s="266" t="s">
        <v>3114</v>
      </c>
      <c r="G2467" s="264"/>
      <c r="H2467" s="267">
        <v>51.600000000000001</v>
      </c>
      <c r="I2467" s="268"/>
      <c r="J2467" s="264"/>
      <c r="K2467" s="264"/>
      <c r="L2467" s="269"/>
      <c r="M2467" s="270"/>
      <c r="N2467" s="271"/>
      <c r="O2467" s="271"/>
      <c r="P2467" s="271"/>
      <c r="Q2467" s="271"/>
      <c r="R2467" s="271"/>
      <c r="S2467" s="271"/>
      <c r="T2467" s="27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73" t="s">
        <v>357</v>
      </c>
      <c r="AU2467" s="273" t="s">
        <v>90</v>
      </c>
      <c r="AV2467" s="14" t="s">
        <v>90</v>
      </c>
      <c r="AW2467" s="14" t="s">
        <v>36</v>
      </c>
      <c r="AX2467" s="14" t="s">
        <v>81</v>
      </c>
      <c r="AY2467" s="273" t="s">
        <v>203</v>
      </c>
    </row>
    <row r="2468" s="13" customFormat="1">
      <c r="A2468" s="13"/>
      <c r="B2468" s="253"/>
      <c r="C2468" s="254"/>
      <c r="D2468" s="233" t="s">
        <v>357</v>
      </c>
      <c r="E2468" s="255" t="s">
        <v>1</v>
      </c>
      <c r="F2468" s="256" t="s">
        <v>3098</v>
      </c>
      <c r="G2468" s="254"/>
      <c r="H2468" s="255" t="s">
        <v>1</v>
      </c>
      <c r="I2468" s="257"/>
      <c r="J2468" s="254"/>
      <c r="K2468" s="254"/>
      <c r="L2468" s="258"/>
      <c r="M2468" s="259"/>
      <c r="N2468" s="260"/>
      <c r="O2468" s="260"/>
      <c r="P2468" s="260"/>
      <c r="Q2468" s="260"/>
      <c r="R2468" s="260"/>
      <c r="S2468" s="260"/>
      <c r="T2468" s="261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62" t="s">
        <v>357</v>
      </c>
      <c r="AU2468" s="262" t="s">
        <v>90</v>
      </c>
      <c r="AV2468" s="13" t="s">
        <v>88</v>
      </c>
      <c r="AW2468" s="13" t="s">
        <v>36</v>
      </c>
      <c r="AX2468" s="13" t="s">
        <v>81</v>
      </c>
      <c r="AY2468" s="262" t="s">
        <v>203</v>
      </c>
    </row>
    <row r="2469" s="14" customFormat="1">
      <c r="A2469" s="14"/>
      <c r="B2469" s="263"/>
      <c r="C2469" s="264"/>
      <c r="D2469" s="233" t="s">
        <v>357</v>
      </c>
      <c r="E2469" s="265" t="s">
        <v>1</v>
      </c>
      <c r="F2469" s="266" t="s">
        <v>3099</v>
      </c>
      <c r="G2469" s="264"/>
      <c r="H2469" s="267">
        <v>102.3</v>
      </c>
      <c r="I2469" s="268"/>
      <c r="J2469" s="264"/>
      <c r="K2469" s="264"/>
      <c r="L2469" s="269"/>
      <c r="M2469" s="270"/>
      <c r="N2469" s="271"/>
      <c r="O2469" s="271"/>
      <c r="P2469" s="271"/>
      <c r="Q2469" s="271"/>
      <c r="R2469" s="271"/>
      <c r="S2469" s="271"/>
      <c r="T2469" s="27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73" t="s">
        <v>357</v>
      </c>
      <c r="AU2469" s="273" t="s">
        <v>90</v>
      </c>
      <c r="AV2469" s="14" t="s">
        <v>90</v>
      </c>
      <c r="AW2469" s="14" t="s">
        <v>36</v>
      </c>
      <c r="AX2469" s="14" t="s">
        <v>81</v>
      </c>
      <c r="AY2469" s="273" t="s">
        <v>203</v>
      </c>
    </row>
    <row r="2470" s="13" customFormat="1">
      <c r="A2470" s="13"/>
      <c r="B2470" s="253"/>
      <c r="C2470" s="254"/>
      <c r="D2470" s="233" t="s">
        <v>357</v>
      </c>
      <c r="E2470" s="255" t="s">
        <v>1</v>
      </c>
      <c r="F2470" s="256" t="s">
        <v>3100</v>
      </c>
      <c r="G2470" s="254"/>
      <c r="H2470" s="255" t="s">
        <v>1</v>
      </c>
      <c r="I2470" s="257"/>
      <c r="J2470" s="254"/>
      <c r="K2470" s="254"/>
      <c r="L2470" s="258"/>
      <c r="M2470" s="259"/>
      <c r="N2470" s="260"/>
      <c r="O2470" s="260"/>
      <c r="P2470" s="260"/>
      <c r="Q2470" s="260"/>
      <c r="R2470" s="260"/>
      <c r="S2470" s="260"/>
      <c r="T2470" s="261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62" t="s">
        <v>357</v>
      </c>
      <c r="AU2470" s="262" t="s">
        <v>90</v>
      </c>
      <c r="AV2470" s="13" t="s">
        <v>88</v>
      </c>
      <c r="AW2470" s="13" t="s">
        <v>36</v>
      </c>
      <c r="AX2470" s="13" t="s">
        <v>81</v>
      </c>
      <c r="AY2470" s="262" t="s">
        <v>203</v>
      </c>
    </row>
    <row r="2471" s="14" customFormat="1">
      <c r="A2471" s="14"/>
      <c r="B2471" s="263"/>
      <c r="C2471" s="264"/>
      <c r="D2471" s="233" t="s">
        <v>357</v>
      </c>
      <c r="E2471" s="265" t="s">
        <v>1</v>
      </c>
      <c r="F2471" s="266" t="s">
        <v>3101</v>
      </c>
      <c r="G2471" s="264"/>
      <c r="H2471" s="267">
        <v>71.159999999999997</v>
      </c>
      <c r="I2471" s="268"/>
      <c r="J2471" s="264"/>
      <c r="K2471" s="264"/>
      <c r="L2471" s="269"/>
      <c r="M2471" s="270"/>
      <c r="N2471" s="271"/>
      <c r="O2471" s="271"/>
      <c r="P2471" s="271"/>
      <c r="Q2471" s="271"/>
      <c r="R2471" s="271"/>
      <c r="S2471" s="271"/>
      <c r="T2471" s="27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73" t="s">
        <v>357</v>
      </c>
      <c r="AU2471" s="273" t="s">
        <v>90</v>
      </c>
      <c r="AV2471" s="14" t="s">
        <v>90</v>
      </c>
      <c r="AW2471" s="14" t="s">
        <v>36</v>
      </c>
      <c r="AX2471" s="14" t="s">
        <v>81</v>
      </c>
      <c r="AY2471" s="273" t="s">
        <v>203</v>
      </c>
    </row>
    <row r="2472" s="14" customFormat="1">
      <c r="A2472" s="14"/>
      <c r="B2472" s="263"/>
      <c r="C2472" s="264"/>
      <c r="D2472" s="233" t="s">
        <v>357</v>
      </c>
      <c r="E2472" s="265" t="s">
        <v>1</v>
      </c>
      <c r="F2472" s="266" t="s">
        <v>3102</v>
      </c>
      <c r="G2472" s="264"/>
      <c r="H2472" s="267">
        <v>10.66</v>
      </c>
      <c r="I2472" s="268"/>
      <c r="J2472" s="264"/>
      <c r="K2472" s="264"/>
      <c r="L2472" s="269"/>
      <c r="M2472" s="270"/>
      <c r="N2472" s="271"/>
      <c r="O2472" s="271"/>
      <c r="P2472" s="271"/>
      <c r="Q2472" s="271"/>
      <c r="R2472" s="271"/>
      <c r="S2472" s="271"/>
      <c r="T2472" s="272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73" t="s">
        <v>357</v>
      </c>
      <c r="AU2472" s="273" t="s">
        <v>90</v>
      </c>
      <c r="AV2472" s="14" t="s">
        <v>90</v>
      </c>
      <c r="AW2472" s="14" t="s">
        <v>36</v>
      </c>
      <c r="AX2472" s="14" t="s">
        <v>81</v>
      </c>
      <c r="AY2472" s="273" t="s">
        <v>203</v>
      </c>
    </row>
    <row r="2473" s="13" customFormat="1">
      <c r="A2473" s="13"/>
      <c r="B2473" s="253"/>
      <c r="C2473" s="254"/>
      <c r="D2473" s="233" t="s">
        <v>357</v>
      </c>
      <c r="E2473" s="255" t="s">
        <v>1</v>
      </c>
      <c r="F2473" s="256" t="s">
        <v>3103</v>
      </c>
      <c r="G2473" s="254"/>
      <c r="H2473" s="255" t="s">
        <v>1</v>
      </c>
      <c r="I2473" s="257"/>
      <c r="J2473" s="254"/>
      <c r="K2473" s="254"/>
      <c r="L2473" s="258"/>
      <c r="M2473" s="259"/>
      <c r="N2473" s="260"/>
      <c r="O2473" s="260"/>
      <c r="P2473" s="260"/>
      <c r="Q2473" s="260"/>
      <c r="R2473" s="260"/>
      <c r="S2473" s="260"/>
      <c r="T2473" s="261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62" t="s">
        <v>357</v>
      </c>
      <c r="AU2473" s="262" t="s">
        <v>90</v>
      </c>
      <c r="AV2473" s="13" t="s">
        <v>88</v>
      </c>
      <c r="AW2473" s="13" t="s">
        <v>36</v>
      </c>
      <c r="AX2473" s="13" t="s">
        <v>81</v>
      </c>
      <c r="AY2473" s="262" t="s">
        <v>203</v>
      </c>
    </row>
    <row r="2474" s="14" customFormat="1">
      <c r="A2474" s="14"/>
      <c r="B2474" s="263"/>
      <c r="C2474" s="264"/>
      <c r="D2474" s="233" t="s">
        <v>357</v>
      </c>
      <c r="E2474" s="265" t="s">
        <v>1</v>
      </c>
      <c r="F2474" s="266" t="s">
        <v>3104</v>
      </c>
      <c r="G2474" s="264"/>
      <c r="H2474" s="267">
        <v>156.25100000000001</v>
      </c>
      <c r="I2474" s="268"/>
      <c r="J2474" s="264"/>
      <c r="K2474" s="264"/>
      <c r="L2474" s="269"/>
      <c r="M2474" s="270"/>
      <c r="N2474" s="271"/>
      <c r="O2474" s="271"/>
      <c r="P2474" s="271"/>
      <c r="Q2474" s="271"/>
      <c r="R2474" s="271"/>
      <c r="S2474" s="271"/>
      <c r="T2474" s="272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73" t="s">
        <v>357</v>
      </c>
      <c r="AU2474" s="273" t="s">
        <v>90</v>
      </c>
      <c r="AV2474" s="14" t="s">
        <v>90</v>
      </c>
      <c r="AW2474" s="14" t="s">
        <v>36</v>
      </c>
      <c r="AX2474" s="14" t="s">
        <v>81</v>
      </c>
      <c r="AY2474" s="273" t="s">
        <v>203</v>
      </c>
    </row>
    <row r="2475" s="14" customFormat="1">
      <c r="A2475" s="14"/>
      <c r="B2475" s="263"/>
      <c r="C2475" s="264"/>
      <c r="D2475" s="233" t="s">
        <v>357</v>
      </c>
      <c r="E2475" s="265" t="s">
        <v>1</v>
      </c>
      <c r="F2475" s="266" t="s">
        <v>1269</v>
      </c>
      <c r="G2475" s="264"/>
      <c r="H2475" s="267">
        <v>-18</v>
      </c>
      <c r="I2475" s="268"/>
      <c r="J2475" s="264"/>
      <c r="K2475" s="264"/>
      <c r="L2475" s="269"/>
      <c r="M2475" s="270"/>
      <c r="N2475" s="271"/>
      <c r="O2475" s="271"/>
      <c r="P2475" s="271"/>
      <c r="Q2475" s="271"/>
      <c r="R2475" s="271"/>
      <c r="S2475" s="271"/>
      <c r="T2475" s="27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73" t="s">
        <v>357</v>
      </c>
      <c r="AU2475" s="273" t="s">
        <v>90</v>
      </c>
      <c r="AV2475" s="14" t="s">
        <v>90</v>
      </c>
      <c r="AW2475" s="14" t="s">
        <v>36</v>
      </c>
      <c r="AX2475" s="14" t="s">
        <v>81</v>
      </c>
      <c r="AY2475" s="273" t="s">
        <v>203</v>
      </c>
    </row>
    <row r="2476" s="16" customFormat="1">
      <c r="A2476" s="16"/>
      <c r="B2476" s="285"/>
      <c r="C2476" s="286"/>
      <c r="D2476" s="233" t="s">
        <v>357</v>
      </c>
      <c r="E2476" s="287" t="s">
        <v>1</v>
      </c>
      <c r="F2476" s="288" t="s">
        <v>366</v>
      </c>
      <c r="G2476" s="286"/>
      <c r="H2476" s="289">
        <v>785.02200000000005</v>
      </c>
      <c r="I2476" s="290"/>
      <c r="J2476" s="286"/>
      <c r="K2476" s="286"/>
      <c r="L2476" s="291"/>
      <c r="M2476" s="292"/>
      <c r="N2476" s="293"/>
      <c r="O2476" s="293"/>
      <c r="P2476" s="293"/>
      <c r="Q2476" s="293"/>
      <c r="R2476" s="293"/>
      <c r="S2476" s="293"/>
      <c r="T2476" s="294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T2476" s="295" t="s">
        <v>357</v>
      </c>
      <c r="AU2476" s="295" t="s">
        <v>90</v>
      </c>
      <c r="AV2476" s="16" t="s">
        <v>202</v>
      </c>
      <c r="AW2476" s="16" t="s">
        <v>36</v>
      </c>
      <c r="AX2476" s="16" t="s">
        <v>88</v>
      </c>
      <c r="AY2476" s="295" t="s">
        <v>203</v>
      </c>
    </row>
    <row r="2477" s="2" customFormat="1" ht="24.15" customHeight="1">
      <c r="A2477" s="39"/>
      <c r="B2477" s="40"/>
      <c r="C2477" s="220" t="s">
        <v>3149</v>
      </c>
      <c r="D2477" s="220" t="s">
        <v>204</v>
      </c>
      <c r="E2477" s="221" t="s">
        <v>3150</v>
      </c>
      <c r="F2477" s="222" t="s">
        <v>3151</v>
      </c>
      <c r="G2477" s="223" t="s">
        <v>290</v>
      </c>
      <c r="H2477" s="224">
        <v>171.90000000000001</v>
      </c>
      <c r="I2477" s="225"/>
      <c r="J2477" s="226">
        <f>ROUND(I2477*H2477,2)</f>
        <v>0</v>
      </c>
      <c r="K2477" s="222" t="s">
        <v>1</v>
      </c>
      <c r="L2477" s="45"/>
      <c r="M2477" s="227" t="s">
        <v>1</v>
      </c>
      <c r="N2477" s="228" t="s">
        <v>46</v>
      </c>
      <c r="O2477" s="92"/>
      <c r="P2477" s="229">
        <f>O2477*H2477</f>
        <v>0</v>
      </c>
      <c r="Q2477" s="229">
        <v>0.00025000000000000001</v>
      </c>
      <c r="R2477" s="229">
        <f>Q2477*H2477</f>
        <v>0.042974999999999999</v>
      </c>
      <c r="S2477" s="229">
        <v>0</v>
      </c>
      <c r="T2477" s="230">
        <f>S2477*H2477</f>
        <v>0</v>
      </c>
      <c r="U2477" s="39"/>
      <c r="V2477" s="39"/>
      <c r="W2477" s="39"/>
      <c r="X2477" s="39"/>
      <c r="Y2477" s="39"/>
      <c r="Z2477" s="39"/>
      <c r="AA2477" s="39"/>
      <c r="AB2477" s="39"/>
      <c r="AC2477" s="39"/>
      <c r="AD2477" s="39"/>
      <c r="AE2477" s="39"/>
      <c r="AR2477" s="231" t="s">
        <v>279</v>
      </c>
      <c r="AT2477" s="231" t="s">
        <v>204</v>
      </c>
      <c r="AU2477" s="231" t="s">
        <v>90</v>
      </c>
      <c r="AY2477" s="18" t="s">
        <v>203</v>
      </c>
      <c r="BE2477" s="232">
        <f>IF(N2477="základní",J2477,0)</f>
        <v>0</v>
      </c>
      <c r="BF2477" s="232">
        <f>IF(N2477="snížená",J2477,0)</f>
        <v>0</v>
      </c>
      <c r="BG2477" s="232">
        <f>IF(N2477="zákl. přenesená",J2477,0)</f>
        <v>0</v>
      </c>
      <c r="BH2477" s="232">
        <f>IF(N2477="sníž. přenesená",J2477,0)</f>
        <v>0</v>
      </c>
      <c r="BI2477" s="232">
        <f>IF(N2477="nulová",J2477,0)</f>
        <v>0</v>
      </c>
      <c r="BJ2477" s="18" t="s">
        <v>88</v>
      </c>
      <c r="BK2477" s="232">
        <f>ROUND(I2477*H2477,2)</f>
        <v>0</v>
      </c>
      <c r="BL2477" s="18" t="s">
        <v>279</v>
      </c>
      <c r="BM2477" s="231" t="s">
        <v>3152</v>
      </c>
    </row>
    <row r="2478" s="13" customFormat="1">
      <c r="A2478" s="13"/>
      <c r="B2478" s="253"/>
      <c r="C2478" s="254"/>
      <c r="D2478" s="233" t="s">
        <v>357</v>
      </c>
      <c r="E2478" s="255" t="s">
        <v>1</v>
      </c>
      <c r="F2478" s="256" t="s">
        <v>733</v>
      </c>
      <c r="G2478" s="254"/>
      <c r="H2478" s="255" t="s">
        <v>1</v>
      </c>
      <c r="I2478" s="257"/>
      <c r="J2478" s="254"/>
      <c r="K2478" s="254"/>
      <c r="L2478" s="258"/>
      <c r="M2478" s="259"/>
      <c r="N2478" s="260"/>
      <c r="O2478" s="260"/>
      <c r="P2478" s="260"/>
      <c r="Q2478" s="260"/>
      <c r="R2478" s="260"/>
      <c r="S2478" s="260"/>
      <c r="T2478" s="261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62" t="s">
        <v>357</v>
      </c>
      <c r="AU2478" s="262" t="s">
        <v>90</v>
      </c>
      <c r="AV2478" s="13" t="s">
        <v>88</v>
      </c>
      <c r="AW2478" s="13" t="s">
        <v>36</v>
      </c>
      <c r="AX2478" s="13" t="s">
        <v>81</v>
      </c>
      <c r="AY2478" s="262" t="s">
        <v>203</v>
      </c>
    </row>
    <row r="2479" s="13" customFormat="1">
      <c r="A2479" s="13"/>
      <c r="B2479" s="253"/>
      <c r="C2479" s="254"/>
      <c r="D2479" s="233" t="s">
        <v>357</v>
      </c>
      <c r="E2479" s="255" t="s">
        <v>1</v>
      </c>
      <c r="F2479" s="256" t="s">
        <v>3143</v>
      </c>
      <c r="G2479" s="254"/>
      <c r="H2479" s="255" t="s">
        <v>1</v>
      </c>
      <c r="I2479" s="257"/>
      <c r="J2479" s="254"/>
      <c r="K2479" s="254"/>
      <c r="L2479" s="258"/>
      <c r="M2479" s="259"/>
      <c r="N2479" s="260"/>
      <c r="O2479" s="260"/>
      <c r="P2479" s="260"/>
      <c r="Q2479" s="260"/>
      <c r="R2479" s="260"/>
      <c r="S2479" s="260"/>
      <c r="T2479" s="261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62" t="s">
        <v>357</v>
      </c>
      <c r="AU2479" s="262" t="s">
        <v>90</v>
      </c>
      <c r="AV2479" s="13" t="s">
        <v>88</v>
      </c>
      <c r="AW2479" s="13" t="s">
        <v>36</v>
      </c>
      <c r="AX2479" s="13" t="s">
        <v>81</v>
      </c>
      <c r="AY2479" s="262" t="s">
        <v>203</v>
      </c>
    </row>
    <row r="2480" s="14" customFormat="1">
      <c r="A2480" s="14"/>
      <c r="B2480" s="263"/>
      <c r="C2480" s="264"/>
      <c r="D2480" s="233" t="s">
        <v>357</v>
      </c>
      <c r="E2480" s="265" t="s">
        <v>1</v>
      </c>
      <c r="F2480" s="266" t="s">
        <v>3144</v>
      </c>
      <c r="G2480" s="264"/>
      <c r="H2480" s="267">
        <v>171.90000000000001</v>
      </c>
      <c r="I2480" s="268"/>
      <c r="J2480" s="264"/>
      <c r="K2480" s="264"/>
      <c r="L2480" s="269"/>
      <c r="M2480" s="270"/>
      <c r="N2480" s="271"/>
      <c r="O2480" s="271"/>
      <c r="P2480" s="271"/>
      <c r="Q2480" s="271"/>
      <c r="R2480" s="271"/>
      <c r="S2480" s="271"/>
      <c r="T2480" s="272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73" t="s">
        <v>357</v>
      </c>
      <c r="AU2480" s="273" t="s">
        <v>90</v>
      </c>
      <c r="AV2480" s="14" t="s">
        <v>90</v>
      </c>
      <c r="AW2480" s="14" t="s">
        <v>36</v>
      </c>
      <c r="AX2480" s="14" t="s">
        <v>81</v>
      </c>
      <c r="AY2480" s="273" t="s">
        <v>203</v>
      </c>
    </row>
    <row r="2481" s="16" customFormat="1">
      <c r="A2481" s="16"/>
      <c r="B2481" s="285"/>
      <c r="C2481" s="286"/>
      <c r="D2481" s="233" t="s">
        <v>357</v>
      </c>
      <c r="E2481" s="287" t="s">
        <v>1</v>
      </c>
      <c r="F2481" s="288" t="s">
        <v>366</v>
      </c>
      <c r="G2481" s="286"/>
      <c r="H2481" s="289">
        <v>171.90000000000001</v>
      </c>
      <c r="I2481" s="290"/>
      <c r="J2481" s="286"/>
      <c r="K2481" s="286"/>
      <c r="L2481" s="291"/>
      <c r="M2481" s="292"/>
      <c r="N2481" s="293"/>
      <c r="O2481" s="293"/>
      <c r="P2481" s="293"/>
      <c r="Q2481" s="293"/>
      <c r="R2481" s="293"/>
      <c r="S2481" s="293"/>
      <c r="T2481" s="294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T2481" s="295" t="s">
        <v>357</v>
      </c>
      <c r="AU2481" s="295" t="s">
        <v>90</v>
      </c>
      <c r="AV2481" s="16" t="s">
        <v>202</v>
      </c>
      <c r="AW2481" s="16" t="s">
        <v>36</v>
      </c>
      <c r="AX2481" s="16" t="s">
        <v>88</v>
      </c>
      <c r="AY2481" s="295" t="s">
        <v>203</v>
      </c>
    </row>
    <row r="2482" s="2" customFormat="1" ht="24.15" customHeight="1">
      <c r="A2482" s="39"/>
      <c r="B2482" s="40"/>
      <c r="C2482" s="220" t="s">
        <v>3153</v>
      </c>
      <c r="D2482" s="220" t="s">
        <v>204</v>
      </c>
      <c r="E2482" s="221" t="s">
        <v>3154</v>
      </c>
      <c r="F2482" s="222" t="s">
        <v>3155</v>
      </c>
      <c r="G2482" s="223" t="s">
        <v>290</v>
      </c>
      <c r="H2482" s="224">
        <v>43.119999999999997</v>
      </c>
      <c r="I2482" s="225"/>
      <c r="J2482" s="226">
        <f>ROUND(I2482*H2482,2)</f>
        <v>0</v>
      </c>
      <c r="K2482" s="222" t="s">
        <v>1</v>
      </c>
      <c r="L2482" s="45"/>
      <c r="M2482" s="227" t="s">
        <v>1</v>
      </c>
      <c r="N2482" s="228" t="s">
        <v>46</v>
      </c>
      <c r="O2482" s="92"/>
      <c r="P2482" s="229">
        <f>O2482*H2482</f>
        <v>0</v>
      </c>
      <c r="Q2482" s="229">
        <v>0.00025000000000000001</v>
      </c>
      <c r="R2482" s="229">
        <f>Q2482*H2482</f>
        <v>0.01078</v>
      </c>
      <c r="S2482" s="229">
        <v>0</v>
      </c>
      <c r="T2482" s="230">
        <f>S2482*H2482</f>
        <v>0</v>
      </c>
      <c r="U2482" s="39"/>
      <c r="V2482" s="39"/>
      <c r="W2482" s="39"/>
      <c r="X2482" s="39"/>
      <c r="Y2482" s="39"/>
      <c r="Z2482" s="39"/>
      <c r="AA2482" s="39"/>
      <c r="AB2482" s="39"/>
      <c r="AC2482" s="39"/>
      <c r="AD2482" s="39"/>
      <c r="AE2482" s="39"/>
      <c r="AR2482" s="231" t="s">
        <v>279</v>
      </c>
      <c r="AT2482" s="231" t="s">
        <v>204</v>
      </c>
      <c r="AU2482" s="231" t="s">
        <v>90</v>
      </c>
      <c r="AY2482" s="18" t="s">
        <v>203</v>
      </c>
      <c r="BE2482" s="232">
        <f>IF(N2482="základní",J2482,0)</f>
        <v>0</v>
      </c>
      <c r="BF2482" s="232">
        <f>IF(N2482="snížená",J2482,0)</f>
        <v>0</v>
      </c>
      <c r="BG2482" s="232">
        <f>IF(N2482="zákl. přenesená",J2482,0)</f>
        <v>0</v>
      </c>
      <c r="BH2482" s="232">
        <f>IF(N2482="sníž. přenesená",J2482,0)</f>
        <v>0</v>
      </c>
      <c r="BI2482" s="232">
        <f>IF(N2482="nulová",J2482,0)</f>
        <v>0</v>
      </c>
      <c r="BJ2482" s="18" t="s">
        <v>88</v>
      </c>
      <c r="BK2482" s="232">
        <f>ROUND(I2482*H2482,2)</f>
        <v>0</v>
      </c>
      <c r="BL2482" s="18" t="s">
        <v>279</v>
      </c>
      <c r="BM2482" s="231" t="s">
        <v>3156</v>
      </c>
    </row>
    <row r="2483" s="13" customFormat="1">
      <c r="A2483" s="13"/>
      <c r="B2483" s="253"/>
      <c r="C2483" s="254"/>
      <c r="D2483" s="233" t="s">
        <v>357</v>
      </c>
      <c r="E2483" s="255" t="s">
        <v>1</v>
      </c>
      <c r="F2483" s="256" t="s">
        <v>733</v>
      </c>
      <c r="G2483" s="254"/>
      <c r="H2483" s="255" t="s">
        <v>1</v>
      </c>
      <c r="I2483" s="257"/>
      <c r="J2483" s="254"/>
      <c r="K2483" s="254"/>
      <c r="L2483" s="258"/>
      <c r="M2483" s="259"/>
      <c r="N2483" s="260"/>
      <c r="O2483" s="260"/>
      <c r="P2483" s="260"/>
      <c r="Q2483" s="260"/>
      <c r="R2483" s="260"/>
      <c r="S2483" s="260"/>
      <c r="T2483" s="261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62" t="s">
        <v>357</v>
      </c>
      <c r="AU2483" s="262" t="s">
        <v>90</v>
      </c>
      <c r="AV2483" s="13" t="s">
        <v>88</v>
      </c>
      <c r="AW2483" s="13" t="s">
        <v>36</v>
      </c>
      <c r="AX2483" s="13" t="s">
        <v>81</v>
      </c>
      <c r="AY2483" s="262" t="s">
        <v>203</v>
      </c>
    </row>
    <row r="2484" s="13" customFormat="1">
      <c r="A2484" s="13"/>
      <c r="B2484" s="253"/>
      <c r="C2484" s="254"/>
      <c r="D2484" s="233" t="s">
        <v>357</v>
      </c>
      <c r="E2484" s="255" t="s">
        <v>1</v>
      </c>
      <c r="F2484" s="256" t="s">
        <v>3145</v>
      </c>
      <c r="G2484" s="254"/>
      <c r="H2484" s="255" t="s">
        <v>1</v>
      </c>
      <c r="I2484" s="257"/>
      <c r="J2484" s="254"/>
      <c r="K2484" s="254"/>
      <c r="L2484" s="258"/>
      <c r="M2484" s="259"/>
      <c r="N2484" s="260"/>
      <c r="O2484" s="260"/>
      <c r="P2484" s="260"/>
      <c r="Q2484" s="260"/>
      <c r="R2484" s="260"/>
      <c r="S2484" s="260"/>
      <c r="T2484" s="261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62" t="s">
        <v>357</v>
      </c>
      <c r="AU2484" s="262" t="s">
        <v>90</v>
      </c>
      <c r="AV2484" s="13" t="s">
        <v>88</v>
      </c>
      <c r="AW2484" s="13" t="s">
        <v>36</v>
      </c>
      <c r="AX2484" s="13" t="s">
        <v>81</v>
      </c>
      <c r="AY2484" s="262" t="s">
        <v>203</v>
      </c>
    </row>
    <row r="2485" s="14" customFormat="1">
      <c r="A2485" s="14"/>
      <c r="B2485" s="263"/>
      <c r="C2485" s="264"/>
      <c r="D2485" s="233" t="s">
        <v>357</v>
      </c>
      <c r="E2485" s="265" t="s">
        <v>1</v>
      </c>
      <c r="F2485" s="266" t="s">
        <v>3146</v>
      </c>
      <c r="G2485" s="264"/>
      <c r="H2485" s="267">
        <v>11.800000000000001</v>
      </c>
      <c r="I2485" s="268"/>
      <c r="J2485" s="264"/>
      <c r="K2485" s="264"/>
      <c r="L2485" s="269"/>
      <c r="M2485" s="270"/>
      <c r="N2485" s="271"/>
      <c r="O2485" s="271"/>
      <c r="P2485" s="271"/>
      <c r="Q2485" s="271"/>
      <c r="R2485" s="271"/>
      <c r="S2485" s="271"/>
      <c r="T2485" s="27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73" t="s">
        <v>357</v>
      </c>
      <c r="AU2485" s="273" t="s">
        <v>90</v>
      </c>
      <c r="AV2485" s="14" t="s">
        <v>90</v>
      </c>
      <c r="AW2485" s="14" t="s">
        <v>36</v>
      </c>
      <c r="AX2485" s="14" t="s">
        <v>81</v>
      </c>
      <c r="AY2485" s="273" t="s">
        <v>203</v>
      </c>
    </row>
    <row r="2486" s="14" customFormat="1">
      <c r="A2486" s="14"/>
      <c r="B2486" s="263"/>
      <c r="C2486" s="264"/>
      <c r="D2486" s="233" t="s">
        <v>357</v>
      </c>
      <c r="E2486" s="265" t="s">
        <v>1</v>
      </c>
      <c r="F2486" s="266" t="s">
        <v>3147</v>
      </c>
      <c r="G2486" s="264"/>
      <c r="H2486" s="267">
        <v>17</v>
      </c>
      <c r="I2486" s="268"/>
      <c r="J2486" s="264"/>
      <c r="K2486" s="264"/>
      <c r="L2486" s="269"/>
      <c r="M2486" s="270"/>
      <c r="N2486" s="271"/>
      <c r="O2486" s="271"/>
      <c r="P2486" s="271"/>
      <c r="Q2486" s="271"/>
      <c r="R2486" s="271"/>
      <c r="S2486" s="271"/>
      <c r="T2486" s="272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73" t="s">
        <v>357</v>
      </c>
      <c r="AU2486" s="273" t="s">
        <v>90</v>
      </c>
      <c r="AV2486" s="14" t="s">
        <v>90</v>
      </c>
      <c r="AW2486" s="14" t="s">
        <v>36</v>
      </c>
      <c r="AX2486" s="14" t="s">
        <v>81</v>
      </c>
      <c r="AY2486" s="273" t="s">
        <v>203</v>
      </c>
    </row>
    <row r="2487" s="14" customFormat="1">
      <c r="A2487" s="14"/>
      <c r="B2487" s="263"/>
      <c r="C2487" s="264"/>
      <c r="D2487" s="233" t="s">
        <v>357</v>
      </c>
      <c r="E2487" s="265" t="s">
        <v>1</v>
      </c>
      <c r="F2487" s="266" t="s">
        <v>3148</v>
      </c>
      <c r="G2487" s="264"/>
      <c r="H2487" s="267">
        <v>14.32</v>
      </c>
      <c r="I2487" s="268"/>
      <c r="J2487" s="264"/>
      <c r="K2487" s="264"/>
      <c r="L2487" s="269"/>
      <c r="M2487" s="270"/>
      <c r="N2487" s="271"/>
      <c r="O2487" s="271"/>
      <c r="P2487" s="271"/>
      <c r="Q2487" s="271"/>
      <c r="R2487" s="271"/>
      <c r="S2487" s="271"/>
      <c r="T2487" s="27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73" t="s">
        <v>357</v>
      </c>
      <c r="AU2487" s="273" t="s">
        <v>90</v>
      </c>
      <c r="AV2487" s="14" t="s">
        <v>90</v>
      </c>
      <c r="AW2487" s="14" t="s">
        <v>36</v>
      </c>
      <c r="AX2487" s="14" t="s">
        <v>81</v>
      </c>
      <c r="AY2487" s="273" t="s">
        <v>203</v>
      </c>
    </row>
    <row r="2488" s="16" customFormat="1">
      <c r="A2488" s="16"/>
      <c r="B2488" s="285"/>
      <c r="C2488" s="286"/>
      <c r="D2488" s="233" t="s">
        <v>357</v>
      </c>
      <c r="E2488" s="287" t="s">
        <v>1</v>
      </c>
      <c r="F2488" s="288" t="s">
        <v>366</v>
      </c>
      <c r="G2488" s="286"/>
      <c r="H2488" s="289">
        <v>43.119999999999997</v>
      </c>
      <c r="I2488" s="290"/>
      <c r="J2488" s="286"/>
      <c r="K2488" s="286"/>
      <c r="L2488" s="291"/>
      <c r="M2488" s="292"/>
      <c r="N2488" s="293"/>
      <c r="O2488" s="293"/>
      <c r="P2488" s="293"/>
      <c r="Q2488" s="293"/>
      <c r="R2488" s="293"/>
      <c r="S2488" s="293"/>
      <c r="T2488" s="294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T2488" s="295" t="s">
        <v>357</v>
      </c>
      <c r="AU2488" s="295" t="s">
        <v>90</v>
      </c>
      <c r="AV2488" s="16" t="s">
        <v>202</v>
      </c>
      <c r="AW2488" s="16" t="s">
        <v>36</v>
      </c>
      <c r="AX2488" s="16" t="s">
        <v>88</v>
      </c>
      <c r="AY2488" s="295" t="s">
        <v>203</v>
      </c>
    </row>
    <row r="2489" s="11" customFormat="1" ht="22.8" customHeight="1">
      <c r="A2489" s="11"/>
      <c r="B2489" s="206"/>
      <c r="C2489" s="207"/>
      <c r="D2489" s="208" t="s">
        <v>80</v>
      </c>
      <c r="E2489" s="249" t="s">
        <v>3157</v>
      </c>
      <c r="F2489" s="249" t="s">
        <v>3158</v>
      </c>
      <c r="G2489" s="207"/>
      <c r="H2489" s="207"/>
      <c r="I2489" s="210"/>
      <c r="J2489" s="250">
        <f>BK2489</f>
        <v>0</v>
      </c>
      <c r="K2489" s="207"/>
      <c r="L2489" s="212"/>
      <c r="M2489" s="213"/>
      <c r="N2489" s="214"/>
      <c r="O2489" s="214"/>
      <c r="P2489" s="215">
        <f>SUM(P2490:P2507)</f>
        <v>0</v>
      </c>
      <c r="Q2489" s="214"/>
      <c r="R2489" s="215">
        <f>SUM(R2490:R2507)</f>
        <v>0.064519799999999988</v>
      </c>
      <c r="S2489" s="214"/>
      <c r="T2489" s="216">
        <f>SUM(T2490:T2507)</f>
        <v>0</v>
      </c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1"/>
      <c r="AR2489" s="217" t="s">
        <v>90</v>
      </c>
      <c r="AT2489" s="218" t="s">
        <v>80</v>
      </c>
      <c r="AU2489" s="218" t="s">
        <v>88</v>
      </c>
      <c r="AY2489" s="217" t="s">
        <v>203</v>
      </c>
      <c r="BK2489" s="219">
        <f>SUM(BK2490:BK2507)</f>
        <v>0</v>
      </c>
    </row>
    <row r="2490" s="2" customFormat="1" ht="24.15" customHeight="1">
      <c r="A2490" s="39"/>
      <c r="B2490" s="40"/>
      <c r="C2490" s="220" t="s">
        <v>3159</v>
      </c>
      <c r="D2490" s="220" t="s">
        <v>204</v>
      </c>
      <c r="E2490" s="221" t="s">
        <v>3160</v>
      </c>
      <c r="F2490" s="222" t="s">
        <v>3161</v>
      </c>
      <c r="G2490" s="223" t="s">
        <v>647</v>
      </c>
      <c r="H2490" s="224">
        <v>5</v>
      </c>
      <c r="I2490" s="225"/>
      <c r="J2490" s="226">
        <f>ROUND(I2490*H2490,2)</f>
        <v>0</v>
      </c>
      <c r="K2490" s="222" t="s">
        <v>352</v>
      </c>
      <c r="L2490" s="45"/>
      <c r="M2490" s="227" t="s">
        <v>1</v>
      </c>
      <c r="N2490" s="228" t="s">
        <v>46</v>
      </c>
      <c r="O2490" s="92"/>
      <c r="P2490" s="229">
        <f>O2490*H2490</f>
        <v>0</v>
      </c>
      <c r="Q2490" s="229">
        <v>0</v>
      </c>
      <c r="R2490" s="229">
        <f>Q2490*H2490</f>
        <v>0</v>
      </c>
      <c r="S2490" s="229">
        <v>0</v>
      </c>
      <c r="T2490" s="230">
        <f>S2490*H2490</f>
        <v>0</v>
      </c>
      <c r="U2490" s="39"/>
      <c r="V2490" s="39"/>
      <c r="W2490" s="39"/>
      <c r="X2490" s="39"/>
      <c r="Y2490" s="39"/>
      <c r="Z2490" s="39"/>
      <c r="AA2490" s="39"/>
      <c r="AB2490" s="39"/>
      <c r="AC2490" s="39"/>
      <c r="AD2490" s="39"/>
      <c r="AE2490" s="39"/>
      <c r="AR2490" s="231" t="s">
        <v>279</v>
      </c>
      <c r="AT2490" s="231" t="s">
        <v>204</v>
      </c>
      <c r="AU2490" s="231" t="s">
        <v>90</v>
      </c>
      <c r="AY2490" s="18" t="s">
        <v>203</v>
      </c>
      <c r="BE2490" s="232">
        <f>IF(N2490="základní",J2490,0)</f>
        <v>0</v>
      </c>
      <c r="BF2490" s="232">
        <f>IF(N2490="snížená",J2490,0)</f>
        <v>0</v>
      </c>
      <c r="BG2490" s="232">
        <f>IF(N2490="zákl. přenesená",J2490,0)</f>
        <v>0</v>
      </c>
      <c r="BH2490" s="232">
        <f>IF(N2490="sníž. přenesená",J2490,0)</f>
        <v>0</v>
      </c>
      <c r="BI2490" s="232">
        <f>IF(N2490="nulová",J2490,0)</f>
        <v>0</v>
      </c>
      <c r="BJ2490" s="18" t="s">
        <v>88</v>
      </c>
      <c r="BK2490" s="232">
        <f>ROUND(I2490*H2490,2)</f>
        <v>0</v>
      </c>
      <c r="BL2490" s="18" t="s">
        <v>279</v>
      </c>
      <c r="BM2490" s="231" t="s">
        <v>3162</v>
      </c>
    </row>
    <row r="2491" s="2" customFormat="1">
      <c r="A2491" s="39"/>
      <c r="B2491" s="40"/>
      <c r="C2491" s="41"/>
      <c r="D2491" s="233" t="s">
        <v>209</v>
      </c>
      <c r="E2491" s="41"/>
      <c r="F2491" s="234" t="s">
        <v>3163</v>
      </c>
      <c r="G2491" s="41"/>
      <c r="H2491" s="41"/>
      <c r="I2491" s="235"/>
      <c r="J2491" s="41"/>
      <c r="K2491" s="41"/>
      <c r="L2491" s="45"/>
      <c r="M2491" s="236"/>
      <c r="N2491" s="237"/>
      <c r="O2491" s="92"/>
      <c r="P2491" s="92"/>
      <c r="Q2491" s="92"/>
      <c r="R2491" s="92"/>
      <c r="S2491" s="92"/>
      <c r="T2491" s="93"/>
      <c r="U2491" s="39"/>
      <c r="V2491" s="39"/>
      <c r="W2491" s="39"/>
      <c r="X2491" s="39"/>
      <c r="Y2491" s="39"/>
      <c r="Z2491" s="39"/>
      <c r="AA2491" s="39"/>
      <c r="AB2491" s="39"/>
      <c r="AC2491" s="39"/>
      <c r="AD2491" s="39"/>
      <c r="AE2491" s="39"/>
      <c r="AT2491" s="18" t="s">
        <v>209</v>
      </c>
      <c r="AU2491" s="18" t="s">
        <v>90</v>
      </c>
    </row>
    <row r="2492" s="2" customFormat="1">
      <c r="A2492" s="39"/>
      <c r="B2492" s="40"/>
      <c r="C2492" s="41"/>
      <c r="D2492" s="251" t="s">
        <v>355</v>
      </c>
      <c r="E2492" s="41"/>
      <c r="F2492" s="252" t="s">
        <v>3164</v>
      </c>
      <c r="G2492" s="41"/>
      <c r="H2492" s="41"/>
      <c r="I2492" s="235"/>
      <c r="J2492" s="41"/>
      <c r="K2492" s="41"/>
      <c r="L2492" s="45"/>
      <c r="M2492" s="236"/>
      <c r="N2492" s="237"/>
      <c r="O2492" s="92"/>
      <c r="P2492" s="92"/>
      <c r="Q2492" s="92"/>
      <c r="R2492" s="92"/>
      <c r="S2492" s="92"/>
      <c r="T2492" s="93"/>
      <c r="U2492" s="39"/>
      <c r="V2492" s="39"/>
      <c r="W2492" s="39"/>
      <c r="X2492" s="39"/>
      <c r="Y2492" s="39"/>
      <c r="Z2492" s="39"/>
      <c r="AA2492" s="39"/>
      <c r="AB2492" s="39"/>
      <c r="AC2492" s="39"/>
      <c r="AD2492" s="39"/>
      <c r="AE2492" s="39"/>
      <c r="AT2492" s="18" t="s">
        <v>355</v>
      </c>
      <c r="AU2492" s="18" t="s">
        <v>90</v>
      </c>
    </row>
    <row r="2493" s="2" customFormat="1" ht="33" customHeight="1">
      <c r="A2493" s="39"/>
      <c r="B2493" s="40"/>
      <c r="C2493" s="296" t="s">
        <v>3165</v>
      </c>
      <c r="D2493" s="296" t="s">
        <v>553</v>
      </c>
      <c r="E2493" s="297" t="s">
        <v>3166</v>
      </c>
      <c r="F2493" s="298" t="s">
        <v>3167</v>
      </c>
      <c r="G2493" s="299" t="s">
        <v>290</v>
      </c>
      <c r="H2493" s="300">
        <v>5</v>
      </c>
      <c r="I2493" s="301"/>
      <c r="J2493" s="302">
        <f>ROUND(I2493*H2493,2)</f>
        <v>0</v>
      </c>
      <c r="K2493" s="298" t="s">
        <v>1</v>
      </c>
      <c r="L2493" s="303"/>
      <c r="M2493" s="304" t="s">
        <v>1</v>
      </c>
      <c r="N2493" s="305" t="s">
        <v>46</v>
      </c>
      <c r="O2493" s="92"/>
      <c r="P2493" s="229">
        <f>O2493*H2493</f>
        <v>0</v>
      </c>
      <c r="Q2493" s="229">
        <v>0.0068599999999999998</v>
      </c>
      <c r="R2493" s="229">
        <f>Q2493*H2493</f>
        <v>0.034299999999999997</v>
      </c>
      <c r="S2493" s="229">
        <v>0</v>
      </c>
      <c r="T2493" s="230">
        <f>S2493*H2493</f>
        <v>0</v>
      </c>
      <c r="U2493" s="39"/>
      <c r="V2493" s="39"/>
      <c r="W2493" s="39"/>
      <c r="X2493" s="39"/>
      <c r="Y2493" s="39"/>
      <c r="Z2493" s="39"/>
      <c r="AA2493" s="39"/>
      <c r="AB2493" s="39"/>
      <c r="AC2493" s="39"/>
      <c r="AD2493" s="39"/>
      <c r="AE2493" s="39"/>
      <c r="AR2493" s="231" t="s">
        <v>581</v>
      </c>
      <c r="AT2493" s="231" t="s">
        <v>553</v>
      </c>
      <c r="AU2493" s="231" t="s">
        <v>90</v>
      </c>
      <c r="AY2493" s="18" t="s">
        <v>203</v>
      </c>
      <c r="BE2493" s="232">
        <f>IF(N2493="základní",J2493,0)</f>
        <v>0</v>
      </c>
      <c r="BF2493" s="232">
        <f>IF(N2493="snížená",J2493,0)</f>
        <v>0</v>
      </c>
      <c r="BG2493" s="232">
        <f>IF(N2493="zákl. přenesená",J2493,0)</f>
        <v>0</v>
      </c>
      <c r="BH2493" s="232">
        <f>IF(N2493="sníž. přenesená",J2493,0)</f>
        <v>0</v>
      </c>
      <c r="BI2493" s="232">
        <f>IF(N2493="nulová",J2493,0)</f>
        <v>0</v>
      </c>
      <c r="BJ2493" s="18" t="s">
        <v>88</v>
      </c>
      <c r="BK2493" s="232">
        <f>ROUND(I2493*H2493,2)</f>
        <v>0</v>
      </c>
      <c r="BL2493" s="18" t="s">
        <v>279</v>
      </c>
      <c r="BM2493" s="231" t="s">
        <v>3168</v>
      </c>
    </row>
    <row r="2494" s="2" customFormat="1" ht="24.15" customHeight="1">
      <c r="A2494" s="39"/>
      <c r="B2494" s="40"/>
      <c r="C2494" s="220" t="s">
        <v>3169</v>
      </c>
      <c r="D2494" s="220" t="s">
        <v>204</v>
      </c>
      <c r="E2494" s="221" t="s">
        <v>3170</v>
      </c>
      <c r="F2494" s="222" t="s">
        <v>3171</v>
      </c>
      <c r="G2494" s="223" t="s">
        <v>290</v>
      </c>
      <c r="H2494" s="224">
        <v>23.245999999999999</v>
      </c>
      <c r="I2494" s="225"/>
      <c r="J2494" s="226">
        <f>ROUND(I2494*H2494,2)</f>
        <v>0</v>
      </c>
      <c r="K2494" s="222" t="s">
        <v>352</v>
      </c>
      <c r="L2494" s="45"/>
      <c r="M2494" s="227" t="s">
        <v>1</v>
      </c>
      <c r="N2494" s="228" t="s">
        <v>46</v>
      </c>
      <c r="O2494" s="92"/>
      <c r="P2494" s="229">
        <f>O2494*H2494</f>
        <v>0</v>
      </c>
      <c r="Q2494" s="229">
        <v>0</v>
      </c>
      <c r="R2494" s="229">
        <f>Q2494*H2494</f>
        <v>0</v>
      </c>
      <c r="S2494" s="229">
        <v>0</v>
      </c>
      <c r="T2494" s="230">
        <f>S2494*H2494</f>
        <v>0</v>
      </c>
      <c r="U2494" s="39"/>
      <c r="V2494" s="39"/>
      <c r="W2494" s="39"/>
      <c r="X2494" s="39"/>
      <c r="Y2494" s="39"/>
      <c r="Z2494" s="39"/>
      <c r="AA2494" s="39"/>
      <c r="AB2494" s="39"/>
      <c r="AC2494" s="39"/>
      <c r="AD2494" s="39"/>
      <c r="AE2494" s="39"/>
      <c r="AR2494" s="231" t="s">
        <v>279</v>
      </c>
      <c r="AT2494" s="231" t="s">
        <v>204</v>
      </c>
      <c r="AU2494" s="231" t="s">
        <v>90</v>
      </c>
      <c r="AY2494" s="18" t="s">
        <v>203</v>
      </c>
      <c r="BE2494" s="232">
        <f>IF(N2494="základní",J2494,0)</f>
        <v>0</v>
      </c>
      <c r="BF2494" s="232">
        <f>IF(N2494="snížená",J2494,0)</f>
        <v>0</v>
      </c>
      <c r="BG2494" s="232">
        <f>IF(N2494="zákl. přenesená",J2494,0)</f>
        <v>0</v>
      </c>
      <c r="BH2494" s="232">
        <f>IF(N2494="sníž. přenesená",J2494,0)</f>
        <v>0</v>
      </c>
      <c r="BI2494" s="232">
        <f>IF(N2494="nulová",J2494,0)</f>
        <v>0</v>
      </c>
      <c r="BJ2494" s="18" t="s">
        <v>88</v>
      </c>
      <c r="BK2494" s="232">
        <f>ROUND(I2494*H2494,2)</f>
        <v>0</v>
      </c>
      <c r="BL2494" s="18" t="s">
        <v>279</v>
      </c>
      <c r="BM2494" s="231" t="s">
        <v>3172</v>
      </c>
    </row>
    <row r="2495" s="2" customFormat="1">
      <c r="A2495" s="39"/>
      <c r="B2495" s="40"/>
      <c r="C2495" s="41"/>
      <c r="D2495" s="233" t="s">
        <v>209</v>
      </c>
      <c r="E2495" s="41"/>
      <c r="F2495" s="234" t="s">
        <v>3173</v>
      </c>
      <c r="G2495" s="41"/>
      <c r="H2495" s="41"/>
      <c r="I2495" s="235"/>
      <c r="J2495" s="41"/>
      <c r="K2495" s="41"/>
      <c r="L2495" s="45"/>
      <c r="M2495" s="236"/>
      <c r="N2495" s="237"/>
      <c r="O2495" s="92"/>
      <c r="P2495" s="92"/>
      <c r="Q2495" s="92"/>
      <c r="R2495" s="92"/>
      <c r="S2495" s="92"/>
      <c r="T2495" s="93"/>
      <c r="U2495" s="39"/>
      <c r="V2495" s="39"/>
      <c r="W2495" s="39"/>
      <c r="X2495" s="39"/>
      <c r="Y2495" s="39"/>
      <c r="Z2495" s="39"/>
      <c r="AA2495" s="39"/>
      <c r="AB2495" s="39"/>
      <c r="AC2495" s="39"/>
      <c r="AD2495" s="39"/>
      <c r="AE2495" s="39"/>
      <c r="AT2495" s="18" t="s">
        <v>209</v>
      </c>
      <c r="AU2495" s="18" t="s">
        <v>90</v>
      </c>
    </row>
    <row r="2496" s="2" customFormat="1">
      <c r="A2496" s="39"/>
      <c r="B2496" s="40"/>
      <c r="C2496" s="41"/>
      <c r="D2496" s="251" t="s">
        <v>355</v>
      </c>
      <c r="E2496" s="41"/>
      <c r="F2496" s="252" t="s">
        <v>3174</v>
      </c>
      <c r="G2496" s="41"/>
      <c r="H2496" s="41"/>
      <c r="I2496" s="235"/>
      <c r="J2496" s="41"/>
      <c r="K2496" s="41"/>
      <c r="L2496" s="45"/>
      <c r="M2496" s="236"/>
      <c r="N2496" s="237"/>
      <c r="O2496" s="92"/>
      <c r="P2496" s="92"/>
      <c r="Q2496" s="92"/>
      <c r="R2496" s="92"/>
      <c r="S2496" s="92"/>
      <c r="T2496" s="93"/>
      <c r="U2496" s="39"/>
      <c r="V2496" s="39"/>
      <c r="W2496" s="39"/>
      <c r="X2496" s="39"/>
      <c r="Y2496" s="39"/>
      <c r="Z2496" s="39"/>
      <c r="AA2496" s="39"/>
      <c r="AB2496" s="39"/>
      <c r="AC2496" s="39"/>
      <c r="AD2496" s="39"/>
      <c r="AE2496" s="39"/>
      <c r="AT2496" s="18" t="s">
        <v>355</v>
      </c>
      <c r="AU2496" s="18" t="s">
        <v>90</v>
      </c>
    </row>
    <row r="2497" s="13" customFormat="1">
      <c r="A2497" s="13"/>
      <c r="B2497" s="253"/>
      <c r="C2497" s="254"/>
      <c r="D2497" s="233" t="s">
        <v>357</v>
      </c>
      <c r="E2497" s="255" t="s">
        <v>1</v>
      </c>
      <c r="F2497" s="256" t="s">
        <v>3175</v>
      </c>
      <c r="G2497" s="254"/>
      <c r="H2497" s="255" t="s">
        <v>1</v>
      </c>
      <c r="I2497" s="257"/>
      <c r="J2497" s="254"/>
      <c r="K2497" s="254"/>
      <c r="L2497" s="258"/>
      <c r="M2497" s="259"/>
      <c r="N2497" s="260"/>
      <c r="O2497" s="260"/>
      <c r="P2497" s="260"/>
      <c r="Q2497" s="260"/>
      <c r="R2497" s="260"/>
      <c r="S2497" s="260"/>
      <c r="T2497" s="261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62" t="s">
        <v>357</v>
      </c>
      <c r="AU2497" s="262" t="s">
        <v>90</v>
      </c>
      <c r="AV2497" s="13" t="s">
        <v>88</v>
      </c>
      <c r="AW2497" s="13" t="s">
        <v>36</v>
      </c>
      <c r="AX2497" s="13" t="s">
        <v>81</v>
      </c>
      <c r="AY2497" s="262" t="s">
        <v>203</v>
      </c>
    </row>
    <row r="2498" s="14" customFormat="1">
      <c r="A2498" s="14"/>
      <c r="B2498" s="263"/>
      <c r="C2498" s="264"/>
      <c r="D2498" s="233" t="s">
        <v>357</v>
      </c>
      <c r="E2498" s="265" t="s">
        <v>1</v>
      </c>
      <c r="F2498" s="266" t="s">
        <v>1330</v>
      </c>
      <c r="G2498" s="264"/>
      <c r="H2498" s="267">
        <v>7.9199999999999999</v>
      </c>
      <c r="I2498" s="268"/>
      <c r="J2498" s="264"/>
      <c r="K2498" s="264"/>
      <c r="L2498" s="269"/>
      <c r="M2498" s="270"/>
      <c r="N2498" s="271"/>
      <c r="O2498" s="271"/>
      <c r="P2498" s="271"/>
      <c r="Q2498" s="271"/>
      <c r="R2498" s="271"/>
      <c r="S2498" s="271"/>
      <c r="T2498" s="272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73" t="s">
        <v>357</v>
      </c>
      <c r="AU2498" s="273" t="s">
        <v>90</v>
      </c>
      <c r="AV2498" s="14" t="s">
        <v>90</v>
      </c>
      <c r="AW2498" s="14" t="s">
        <v>36</v>
      </c>
      <c r="AX2498" s="14" t="s">
        <v>81</v>
      </c>
      <c r="AY2498" s="273" t="s">
        <v>203</v>
      </c>
    </row>
    <row r="2499" s="13" customFormat="1">
      <c r="A2499" s="13"/>
      <c r="B2499" s="253"/>
      <c r="C2499" s="254"/>
      <c r="D2499" s="233" t="s">
        <v>357</v>
      </c>
      <c r="E2499" s="255" t="s">
        <v>1</v>
      </c>
      <c r="F2499" s="256" t="s">
        <v>3176</v>
      </c>
      <c r="G2499" s="254"/>
      <c r="H2499" s="255" t="s">
        <v>1</v>
      </c>
      <c r="I2499" s="257"/>
      <c r="J2499" s="254"/>
      <c r="K2499" s="254"/>
      <c r="L2499" s="258"/>
      <c r="M2499" s="259"/>
      <c r="N2499" s="260"/>
      <c r="O2499" s="260"/>
      <c r="P2499" s="260"/>
      <c r="Q2499" s="260"/>
      <c r="R2499" s="260"/>
      <c r="S2499" s="260"/>
      <c r="T2499" s="261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62" t="s">
        <v>357</v>
      </c>
      <c r="AU2499" s="262" t="s">
        <v>90</v>
      </c>
      <c r="AV2499" s="13" t="s">
        <v>88</v>
      </c>
      <c r="AW2499" s="13" t="s">
        <v>36</v>
      </c>
      <c r="AX2499" s="13" t="s">
        <v>81</v>
      </c>
      <c r="AY2499" s="262" t="s">
        <v>203</v>
      </c>
    </row>
    <row r="2500" s="14" customFormat="1">
      <c r="A2500" s="14"/>
      <c r="B2500" s="263"/>
      <c r="C2500" s="264"/>
      <c r="D2500" s="233" t="s">
        <v>357</v>
      </c>
      <c r="E2500" s="265" t="s">
        <v>1</v>
      </c>
      <c r="F2500" s="266" t="s">
        <v>1331</v>
      </c>
      <c r="G2500" s="264"/>
      <c r="H2500" s="267">
        <v>10.938000000000001</v>
      </c>
      <c r="I2500" s="268"/>
      <c r="J2500" s="264"/>
      <c r="K2500" s="264"/>
      <c r="L2500" s="269"/>
      <c r="M2500" s="270"/>
      <c r="N2500" s="271"/>
      <c r="O2500" s="271"/>
      <c r="P2500" s="271"/>
      <c r="Q2500" s="271"/>
      <c r="R2500" s="271"/>
      <c r="S2500" s="271"/>
      <c r="T2500" s="272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73" t="s">
        <v>357</v>
      </c>
      <c r="AU2500" s="273" t="s">
        <v>90</v>
      </c>
      <c r="AV2500" s="14" t="s">
        <v>90</v>
      </c>
      <c r="AW2500" s="14" t="s">
        <v>36</v>
      </c>
      <c r="AX2500" s="14" t="s">
        <v>81</v>
      </c>
      <c r="AY2500" s="273" t="s">
        <v>203</v>
      </c>
    </row>
    <row r="2501" s="13" customFormat="1">
      <c r="A2501" s="13"/>
      <c r="B2501" s="253"/>
      <c r="C2501" s="254"/>
      <c r="D2501" s="233" t="s">
        <v>357</v>
      </c>
      <c r="E2501" s="255" t="s">
        <v>1</v>
      </c>
      <c r="F2501" s="256" t="s">
        <v>3177</v>
      </c>
      <c r="G2501" s="254"/>
      <c r="H2501" s="255" t="s">
        <v>1</v>
      </c>
      <c r="I2501" s="257"/>
      <c r="J2501" s="254"/>
      <c r="K2501" s="254"/>
      <c r="L2501" s="258"/>
      <c r="M2501" s="259"/>
      <c r="N2501" s="260"/>
      <c r="O2501" s="260"/>
      <c r="P2501" s="260"/>
      <c r="Q2501" s="260"/>
      <c r="R2501" s="260"/>
      <c r="S2501" s="260"/>
      <c r="T2501" s="261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62" t="s">
        <v>357</v>
      </c>
      <c r="AU2501" s="262" t="s">
        <v>90</v>
      </c>
      <c r="AV2501" s="13" t="s">
        <v>88</v>
      </c>
      <c r="AW2501" s="13" t="s">
        <v>36</v>
      </c>
      <c r="AX2501" s="13" t="s">
        <v>81</v>
      </c>
      <c r="AY2501" s="262" t="s">
        <v>203</v>
      </c>
    </row>
    <row r="2502" s="14" customFormat="1">
      <c r="A2502" s="14"/>
      <c r="B2502" s="263"/>
      <c r="C2502" s="264"/>
      <c r="D2502" s="233" t="s">
        <v>357</v>
      </c>
      <c r="E2502" s="265" t="s">
        <v>1</v>
      </c>
      <c r="F2502" s="266" t="s">
        <v>1332</v>
      </c>
      <c r="G2502" s="264"/>
      <c r="H2502" s="267">
        <v>2.1880000000000002</v>
      </c>
      <c r="I2502" s="268"/>
      <c r="J2502" s="264"/>
      <c r="K2502" s="264"/>
      <c r="L2502" s="269"/>
      <c r="M2502" s="270"/>
      <c r="N2502" s="271"/>
      <c r="O2502" s="271"/>
      <c r="P2502" s="271"/>
      <c r="Q2502" s="271"/>
      <c r="R2502" s="271"/>
      <c r="S2502" s="271"/>
      <c r="T2502" s="272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73" t="s">
        <v>357</v>
      </c>
      <c r="AU2502" s="273" t="s">
        <v>90</v>
      </c>
      <c r="AV2502" s="14" t="s">
        <v>90</v>
      </c>
      <c r="AW2502" s="14" t="s">
        <v>36</v>
      </c>
      <c r="AX2502" s="14" t="s">
        <v>81</v>
      </c>
      <c r="AY2502" s="273" t="s">
        <v>203</v>
      </c>
    </row>
    <row r="2503" s="13" customFormat="1">
      <c r="A2503" s="13"/>
      <c r="B2503" s="253"/>
      <c r="C2503" s="254"/>
      <c r="D2503" s="233" t="s">
        <v>357</v>
      </c>
      <c r="E2503" s="255" t="s">
        <v>1</v>
      </c>
      <c r="F2503" s="256" t="s">
        <v>3178</v>
      </c>
      <c r="G2503" s="254"/>
      <c r="H2503" s="255" t="s">
        <v>1</v>
      </c>
      <c r="I2503" s="257"/>
      <c r="J2503" s="254"/>
      <c r="K2503" s="254"/>
      <c r="L2503" s="258"/>
      <c r="M2503" s="259"/>
      <c r="N2503" s="260"/>
      <c r="O2503" s="260"/>
      <c r="P2503" s="260"/>
      <c r="Q2503" s="260"/>
      <c r="R2503" s="260"/>
      <c r="S2503" s="260"/>
      <c r="T2503" s="261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62" t="s">
        <v>357</v>
      </c>
      <c r="AU2503" s="262" t="s">
        <v>90</v>
      </c>
      <c r="AV2503" s="13" t="s">
        <v>88</v>
      </c>
      <c r="AW2503" s="13" t="s">
        <v>36</v>
      </c>
      <c r="AX2503" s="13" t="s">
        <v>81</v>
      </c>
      <c r="AY2503" s="262" t="s">
        <v>203</v>
      </c>
    </row>
    <row r="2504" s="14" customFormat="1">
      <c r="A2504" s="14"/>
      <c r="B2504" s="263"/>
      <c r="C2504" s="264"/>
      <c r="D2504" s="233" t="s">
        <v>357</v>
      </c>
      <c r="E2504" s="265" t="s">
        <v>1</v>
      </c>
      <c r="F2504" s="266" t="s">
        <v>1333</v>
      </c>
      <c r="G2504" s="264"/>
      <c r="H2504" s="267">
        <v>2.2000000000000002</v>
      </c>
      <c r="I2504" s="268"/>
      <c r="J2504" s="264"/>
      <c r="K2504" s="264"/>
      <c r="L2504" s="269"/>
      <c r="M2504" s="270"/>
      <c r="N2504" s="271"/>
      <c r="O2504" s="271"/>
      <c r="P2504" s="271"/>
      <c r="Q2504" s="271"/>
      <c r="R2504" s="271"/>
      <c r="S2504" s="271"/>
      <c r="T2504" s="272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73" t="s">
        <v>357</v>
      </c>
      <c r="AU2504" s="273" t="s">
        <v>90</v>
      </c>
      <c r="AV2504" s="14" t="s">
        <v>90</v>
      </c>
      <c r="AW2504" s="14" t="s">
        <v>36</v>
      </c>
      <c r="AX2504" s="14" t="s">
        <v>81</v>
      </c>
      <c r="AY2504" s="273" t="s">
        <v>203</v>
      </c>
    </row>
    <row r="2505" s="16" customFormat="1">
      <c r="A2505" s="16"/>
      <c r="B2505" s="285"/>
      <c r="C2505" s="286"/>
      <c r="D2505" s="233" t="s">
        <v>357</v>
      </c>
      <c r="E2505" s="287" t="s">
        <v>1</v>
      </c>
      <c r="F2505" s="288" t="s">
        <v>366</v>
      </c>
      <c r="G2505" s="286"/>
      <c r="H2505" s="289">
        <v>23.245999999999999</v>
      </c>
      <c r="I2505" s="290"/>
      <c r="J2505" s="286"/>
      <c r="K2505" s="286"/>
      <c r="L2505" s="291"/>
      <c r="M2505" s="292"/>
      <c r="N2505" s="293"/>
      <c r="O2505" s="293"/>
      <c r="P2505" s="293"/>
      <c r="Q2505" s="293"/>
      <c r="R2505" s="293"/>
      <c r="S2505" s="293"/>
      <c r="T2505" s="294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T2505" s="295" t="s">
        <v>357</v>
      </c>
      <c r="AU2505" s="295" t="s">
        <v>90</v>
      </c>
      <c r="AV2505" s="16" t="s">
        <v>202</v>
      </c>
      <c r="AW2505" s="16" t="s">
        <v>36</v>
      </c>
      <c r="AX2505" s="16" t="s">
        <v>88</v>
      </c>
      <c r="AY2505" s="295" t="s">
        <v>203</v>
      </c>
    </row>
    <row r="2506" s="2" customFormat="1" ht="16.5" customHeight="1">
      <c r="A2506" s="39"/>
      <c r="B2506" s="40"/>
      <c r="C2506" s="296" t="s">
        <v>3179</v>
      </c>
      <c r="D2506" s="296" t="s">
        <v>553</v>
      </c>
      <c r="E2506" s="297" t="s">
        <v>3180</v>
      </c>
      <c r="F2506" s="298" t="s">
        <v>3181</v>
      </c>
      <c r="G2506" s="299" t="s">
        <v>290</v>
      </c>
      <c r="H2506" s="300">
        <v>23.245999999999999</v>
      </c>
      <c r="I2506" s="301"/>
      <c r="J2506" s="302">
        <f>ROUND(I2506*H2506,2)</f>
        <v>0</v>
      </c>
      <c r="K2506" s="298" t="s">
        <v>352</v>
      </c>
      <c r="L2506" s="303"/>
      <c r="M2506" s="304" t="s">
        <v>1</v>
      </c>
      <c r="N2506" s="305" t="s">
        <v>46</v>
      </c>
      <c r="O2506" s="92"/>
      <c r="P2506" s="229">
        <f>O2506*H2506</f>
        <v>0</v>
      </c>
      <c r="Q2506" s="229">
        <v>0.0012999999999999999</v>
      </c>
      <c r="R2506" s="229">
        <f>Q2506*H2506</f>
        <v>0.030219799999999998</v>
      </c>
      <c r="S2506" s="229">
        <v>0</v>
      </c>
      <c r="T2506" s="230">
        <f>S2506*H2506</f>
        <v>0</v>
      </c>
      <c r="U2506" s="39"/>
      <c r="V2506" s="39"/>
      <c r="W2506" s="39"/>
      <c r="X2506" s="39"/>
      <c r="Y2506" s="39"/>
      <c r="Z2506" s="39"/>
      <c r="AA2506" s="39"/>
      <c r="AB2506" s="39"/>
      <c r="AC2506" s="39"/>
      <c r="AD2506" s="39"/>
      <c r="AE2506" s="39"/>
      <c r="AR2506" s="231" t="s">
        <v>581</v>
      </c>
      <c r="AT2506" s="231" t="s">
        <v>553</v>
      </c>
      <c r="AU2506" s="231" t="s">
        <v>90</v>
      </c>
      <c r="AY2506" s="18" t="s">
        <v>203</v>
      </c>
      <c r="BE2506" s="232">
        <f>IF(N2506="základní",J2506,0)</f>
        <v>0</v>
      </c>
      <c r="BF2506" s="232">
        <f>IF(N2506="snížená",J2506,0)</f>
        <v>0</v>
      </c>
      <c r="BG2506" s="232">
        <f>IF(N2506="zákl. přenesená",J2506,0)</f>
        <v>0</v>
      </c>
      <c r="BH2506" s="232">
        <f>IF(N2506="sníž. přenesená",J2506,0)</f>
        <v>0</v>
      </c>
      <c r="BI2506" s="232">
        <f>IF(N2506="nulová",J2506,0)</f>
        <v>0</v>
      </c>
      <c r="BJ2506" s="18" t="s">
        <v>88</v>
      </c>
      <c r="BK2506" s="232">
        <f>ROUND(I2506*H2506,2)</f>
        <v>0</v>
      </c>
      <c r="BL2506" s="18" t="s">
        <v>279</v>
      </c>
      <c r="BM2506" s="231" t="s">
        <v>3182</v>
      </c>
    </row>
    <row r="2507" s="2" customFormat="1">
      <c r="A2507" s="39"/>
      <c r="B2507" s="40"/>
      <c r="C2507" s="41"/>
      <c r="D2507" s="233" t="s">
        <v>209</v>
      </c>
      <c r="E2507" s="41"/>
      <c r="F2507" s="234" t="s">
        <v>3181</v>
      </c>
      <c r="G2507" s="41"/>
      <c r="H2507" s="41"/>
      <c r="I2507" s="235"/>
      <c r="J2507" s="41"/>
      <c r="K2507" s="41"/>
      <c r="L2507" s="45"/>
      <c r="M2507" s="306"/>
      <c r="N2507" s="307"/>
      <c r="O2507" s="240"/>
      <c r="P2507" s="240"/>
      <c r="Q2507" s="240"/>
      <c r="R2507" s="240"/>
      <c r="S2507" s="240"/>
      <c r="T2507" s="308"/>
      <c r="U2507" s="39"/>
      <c r="V2507" s="39"/>
      <c r="W2507" s="39"/>
      <c r="X2507" s="39"/>
      <c r="Y2507" s="39"/>
      <c r="Z2507" s="39"/>
      <c r="AA2507" s="39"/>
      <c r="AB2507" s="39"/>
      <c r="AC2507" s="39"/>
      <c r="AD2507" s="39"/>
      <c r="AE2507" s="39"/>
      <c r="AT2507" s="18" t="s">
        <v>209</v>
      </c>
      <c r="AU2507" s="18" t="s">
        <v>90</v>
      </c>
    </row>
    <row r="2508" s="2" customFormat="1" ht="6.96" customHeight="1">
      <c r="A2508" s="39"/>
      <c r="B2508" s="67"/>
      <c r="C2508" s="68"/>
      <c r="D2508" s="68"/>
      <c r="E2508" s="68"/>
      <c r="F2508" s="68"/>
      <c r="G2508" s="68"/>
      <c r="H2508" s="68"/>
      <c r="I2508" s="68"/>
      <c r="J2508" s="68"/>
      <c r="K2508" s="68"/>
      <c r="L2508" s="45"/>
      <c r="M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  <c r="AA2508" s="39"/>
      <c r="AB2508" s="39"/>
      <c r="AC2508" s="39"/>
      <c r="AD2508" s="39"/>
      <c r="AE2508" s="39"/>
    </row>
  </sheetData>
  <sheetProtection sheet="1" autoFilter="0" formatColumns="0" formatRows="0" objects="1" scenarios="1" spinCount="100000" saltValue="zzrsrcieJpcxBaPwOiNBD+yzzTVWEzjQ/R1Nr1grCh0wPKDlVTHepNbLCmIdMTxVkbBwBNxjgiRWhTJ44U5k2g==" hashValue="CP2jHEYr+H6xGHqdggDeSM2Bxl5BaPgV1Q9rGpG4TeHHqfDNzDfs8hy72EGlXJ9ZYNbi1BeGQTH6NVdMdd84xg==" algorithmName="SHA-512" password="CC35"/>
  <autoFilter ref="C157:K25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6:H146"/>
    <mergeCell ref="E148:H148"/>
    <mergeCell ref="E150:H150"/>
    <mergeCell ref="L2:V2"/>
  </mergeCells>
  <hyperlinks>
    <hyperlink ref="F164" r:id="rId1" display="https://podminky.urs.cz/item/CS_URS_2023_02/131251104"/>
    <hyperlink ref="F176" r:id="rId2" display="https://podminky.urs.cz/item/CS_URS_2023_02/131351104"/>
    <hyperlink ref="F182" r:id="rId3" display="https://podminky.urs.cz/item/CS_URS_2023_02/131451104"/>
    <hyperlink ref="F188" r:id="rId4" display="https://podminky.urs.cz/item/CS_URS_2023_02/132251104"/>
    <hyperlink ref="F210" r:id="rId5" display="https://podminky.urs.cz/item/CS_URS_2023_02/132351104"/>
    <hyperlink ref="F216" r:id="rId6" display="https://podminky.urs.cz/item/CS_URS_2023_02/132451104"/>
    <hyperlink ref="F222" r:id="rId7" display="https://podminky.urs.cz/item/CS_URS_2023_02/131111323"/>
    <hyperlink ref="F229" r:id="rId8" display="https://podminky.urs.cz/item/CS_URS_2023_02/162251102"/>
    <hyperlink ref="F236" r:id="rId9" display="https://podminky.urs.cz/item/CS_URS_2023_02/171251201"/>
    <hyperlink ref="F239" r:id="rId10" display="https://podminky.urs.cz/item/CS_URS_2023_02/167151101"/>
    <hyperlink ref="F242" r:id="rId11" display="https://podminky.urs.cz/item/CS_URS_2023_02/162251102"/>
    <hyperlink ref="F249" r:id="rId12" display="https://podminky.urs.cz/item/CS_URS_2023_02/162251122"/>
    <hyperlink ref="F252" r:id="rId13" display="https://podminky.urs.cz/item/CS_URS_2023_02/171251201"/>
    <hyperlink ref="F255" r:id="rId14" display="https://podminky.urs.cz/item/CS_URS_2023_02/167151102"/>
    <hyperlink ref="F258" r:id="rId15" display="https://podminky.urs.cz/item/CS_URS_2023_02/162251122"/>
    <hyperlink ref="F262" r:id="rId16" display="https://podminky.urs.cz/item/CS_URS_2023_02/162751117"/>
    <hyperlink ref="F271" r:id="rId17" display="https://podminky.urs.cz/item/CS_URS_2023_02/162751119"/>
    <hyperlink ref="F276" r:id="rId18" display="https://podminky.urs.cz/item/CS_URS_2023_02/162751137"/>
    <hyperlink ref="F286" r:id="rId19" display="https://podminky.urs.cz/item/CS_URS_2023_02/162751139"/>
    <hyperlink ref="F291" r:id="rId20" display="https://podminky.urs.cz/item/CS_URS_2023_02/171201231"/>
    <hyperlink ref="F298" r:id="rId21" display="https://podminky.urs.cz/item/CS_URS_2023_02/174111101"/>
    <hyperlink ref="F306" r:id="rId22" display="https://podminky.urs.cz/item/CS_URS_2023_02/171151103"/>
    <hyperlink ref="F312" r:id="rId23" display="https://podminky.urs.cz/item/CS_URS_2023_02/181951114"/>
    <hyperlink ref="F320" r:id="rId24" display="https://podminky.urs.cz/item/CS_URS_2023_02/218111113"/>
    <hyperlink ref="F326" r:id="rId25" display="https://podminky.urs.cz/item/CS_URS_2023_02/218111123"/>
    <hyperlink ref="F332" r:id="rId26" display="https://podminky.urs.cz/item/CS_URS_2023_02/218121113"/>
    <hyperlink ref="F336" r:id="rId27" display="https://podminky.urs.cz/item/CS_URS_2023_02/213141111"/>
    <hyperlink ref="F347" r:id="rId28" display="https://podminky.urs.cz/item/CS_URS_2023_02/271532212"/>
    <hyperlink ref="F354" r:id="rId29" display="https://podminky.urs.cz/item/CS_URS_2023_02/273313611"/>
    <hyperlink ref="F360" r:id="rId30" display="https://podminky.urs.cz/item/CS_URS_2023_02/273321411"/>
    <hyperlink ref="F366" r:id="rId31" display="https://podminky.urs.cz/item/CS_URS_2023_02/273351121"/>
    <hyperlink ref="F374" r:id="rId32" display="https://podminky.urs.cz/item/CS_URS_2023_02/273351122"/>
    <hyperlink ref="F377" r:id="rId33" display="https://podminky.urs.cz/item/CS_URS_2023_02/273362021"/>
    <hyperlink ref="F383" r:id="rId34" display="https://podminky.urs.cz/item/CS_URS_2023_02/274313611"/>
    <hyperlink ref="F414" r:id="rId35" display="https://podminky.urs.cz/item/CS_URS_2023_02/274351121"/>
    <hyperlink ref="F423" r:id="rId36" display="https://podminky.urs.cz/item/CS_URS_2023_02/274351122"/>
    <hyperlink ref="F426" r:id="rId37" display="https://podminky.urs.cz/item/CS_URS_2023_02/275313711"/>
    <hyperlink ref="F432" r:id="rId38" display="https://podminky.urs.cz/item/CS_URS_2023_02/274353121"/>
    <hyperlink ref="F437" r:id="rId39" display="https://podminky.urs.cz/item/CS_URS_2023_02/274353122"/>
    <hyperlink ref="F442" r:id="rId40" display="https://podminky.urs.cz/item/CS_URS_2023_02/274353131"/>
    <hyperlink ref="F447" r:id="rId41" display="https://podminky.urs.cz/item/CS_URS_2023_02/274361821"/>
    <hyperlink ref="F469" r:id="rId42" display="https://podminky.urs.cz/item/CS_URS_2023_02/279113144"/>
    <hyperlink ref="F477" r:id="rId43" display="https://podminky.urs.cz/item/CS_URS_2023_02/279113145"/>
    <hyperlink ref="F491" r:id="rId44" display="https://podminky.urs.cz/item/CS_URS_2023_02/279361821"/>
    <hyperlink ref="F520" r:id="rId45" display="https://podminky.urs.cz/item/CS_URS_2023_02/311238652"/>
    <hyperlink ref="F532" r:id="rId46" display="https://podminky.urs.cz/item/CS_URS_2023_02/311238939"/>
    <hyperlink ref="F539" r:id="rId47" display="https://podminky.urs.cz/item/CS_URS_2023_02/311238656"/>
    <hyperlink ref="F552" r:id="rId48" display="https://podminky.urs.cz/item/CS_URS_2023_02/311238967"/>
    <hyperlink ref="F558" r:id="rId49" display="https://podminky.urs.cz/item/CS_URS_2023_02/311238650"/>
    <hyperlink ref="F566" r:id="rId50" display="https://podminky.urs.cz/item/CS_URS_2023_02/311238937"/>
    <hyperlink ref="F572" r:id="rId51" display="https://podminky.urs.cz/item/CS_URS_2023_02/311238967"/>
    <hyperlink ref="F578" r:id="rId52" display="https://podminky.urs.cz/item/CS_URS_2023_02/311235161"/>
    <hyperlink ref="F587" r:id="rId53" display="https://podminky.urs.cz/item/CS_URS_2023_02/311238937"/>
    <hyperlink ref="F598" r:id="rId54" display="https://podminky.urs.cz/item/CS_URS_2023_02/311238933"/>
    <hyperlink ref="F609" r:id="rId55" display="https://podminky.urs.cz/item/CS_URS_2023_02/311238912"/>
    <hyperlink ref="F620" r:id="rId56" display="https://podminky.urs.cz/item/CS_URS_2023_02/317121101"/>
    <hyperlink ref="F624" r:id="rId57" display="https://podminky.urs.cz/item/CS_URS_2023_02/317168012"/>
    <hyperlink ref="F630" r:id="rId58" display="https://podminky.urs.cz/item/CS_URS_2023_02/317168021"/>
    <hyperlink ref="F636" r:id="rId59" display="https://podminky.urs.cz/item/CS_URS_2023_02/317168022"/>
    <hyperlink ref="F642" r:id="rId60" display="https://podminky.urs.cz/item/CS_URS_2023_02/317168051"/>
    <hyperlink ref="F650" r:id="rId61" display="https://podminky.urs.cz/item/CS_URS_2023_02/317168052"/>
    <hyperlink ref="F660" r:id="rId62" display="https://podminky.urs.cz/item/CS_URS_2023_02/317168053"/>
    <hyperlink ref="F670" r:id="rId63" display="https://podminky.urs.cz/item/CS_URS_2023_02/317168054"/>
    <hyperlink ref="F680" r:id="rId64" display="https://podminky.urs.cz/item/CS_URS_2023_02/317168060"/>
    <hyperlink ref="F686" r:id="rId65" display="https://podminky.urs.cz/item/CS_URS_2023_02/317168252"/>
    <hyperlink ref="F692" r:id="rId66" display="https://podminky.urs.cz/item/CS_URS_2023_02/317321511"/>
    <hyperlink ref="F701" r:id="rId67" display="https://podminky.urs.cz/item/CS_URS_2023_02/317351107"/>
    <hyperlink ref="F710" r:id="rId68" display="https://podminky.urs.cz/item/CS_URS_2023_02/317351108"/>
    <hyperlink ref="F713" r:id="rId69" display="https://podminky.urs.cz/item/CS_URS_2023_02/317941121"/>
    <hyperlink ref="F722" r:id="rId70" display="https://podminky.urs.cz/item/CS_URS_2023_02/317941123"/>
    <hyperlink ref="F738" r:id="rId71" display="https://podminky.urs.cz/item/CS_URS_2023_02/317998112"/>
    <hyperlink ref="F744" r:id="rId72" display="https://podminky.urs.cz/item/CS_URS_2023_02/317998115"/>
    <hyperlink ref="F756" r:id="rId73" display="https://podminky.urs.cz/item/CS_URS_2023_02/317998111"/>
    <hyperlink ref="F771" r:id="rId74" display="https://podminky.urs.cz/item/CS_URS_2023_02/342244211"/>
    <hyperlink ref="F781" r:id="rId75" display="https://podminky.urs.cz/item/CS_URS_2023_02/342244221"/>
    <hyperlink ref="F795" r:id="rId76" display="https://podminky.urs.cz/item/CS_URS_2023_02/342291112"/>
    <hyperlink ref="F811" r:id="rId77" display="https://podminky.urs.cz/item/CS_URS_2023_02/342291121"/>
    <hyperlink ref="F816" r:id="rId78" display="https://podminky.urs.cz/item/CS_URS_2023_02/346272256"/>
    <hyperlink ref="F825" r:id="rId79" display="https://podminky.urs.cz/item/CS_URS_2023_02/380321441"/>
    <hyperlink ref="F834" r:id="rId80" display="https://podminky.urs.cz/item/CS_URS_2023_02/380356211"/>
    <hyperlink ref="F842" r:id="rId81" display="https://podminky.urs.cz/item/CS_URS_2023_02/380356212"/>
    <hyperlink ref="F845" r:id="rId82" display="https://podminky.urs.cz/item/CS_URS_2023_02/380361006"/>
    <hyperlink ref="F852" r:id="rId83" display="https://podminky.urs.cz/item/CS_URS_2023_02/389361001"/>
    <hyperlink ref="F859" r:id="rId84" display="https://podminky.urs.cz/item/CS_URS_2023_02/389381001"/>
    <hyperlink ref="F866" r:id="rId85" display="https://podminky.urs.cz/item/CS_URS_2023_02/389941021"/>
    <hyperlink ref="F879" r:id="rId86" display="https://podminky.urs.cz/item/CS_URS_2023_02/411135001"/>
    <hyperlink ref="F889" r:id="rId87" display="https://podminky.urs.cz/item/CS_URS_2023_02/411135002"/>
    <hyperlink ref="F898" r:id="rId88" display="https://podminky.urs.cz/item/CS_URS_2023_02/411135003"/>
    <hyperlink ref="F914" r:id="rId89" display="https://podminky.urs.cz/item/CS_URS_2023_02/417238243"/>
    <hyperlink ref="F921" r:id="rId90" display="https://podminky.urs.cz/item/CS_URS_2023_02/417321414"/>
    <hyperlink ref="F938" r:id="rId91" display="https://podminky.urs.cz/item/CS_URS_2023_02/417351115"/>
    <hyperlink ref="F947" r:id="rId92" display="https://podminky.urs.cz/item/CS_URS_2023_02/417351116"/>
    <hyperlink ref="F950" r:id="rId93" display="https://podminky.urs.cz/item/CS_URS_2023_02/417361821"/>
    <hyperlink ref="F969" r:id="rId94" display="https://podminky.urs.cz/item/CS_URS_2023_02/611135011"/>
    <hyperlink ref="F978" r:id="rId95" display="https://podminky.urs.cz/item/CS_URS_2023_02/611131121"/>
    <hyperlink ref="F987" r:id="rId96" display="https://podminky.urs.cz/item/CS_URS_2023_02/611381006"/>
    <hyperlink ref="F990" r:id="rId97" display="https://podminky.urs.cz/item/CS_URS_2023_02/612131101"/>
    <hyperlink ref="F1055" r:id="rId98" display="https://podminky.urs.cz/item/CS_URS_2023_02/612321341"/>
    <hyperlink ref="F1058" r:id="rId99" display="https://podminky.urs.cz/item/CS_URS_2023_02/612321391"/>
    <hyperlink ref="F1063" r:id="rId100" display="https://podminky.urs.cz/item/CS_URS_2023_02/612142001"/>
    <hyperlink ref="F1069" r:id="rId101" display="https://podminky.urs.cz/item/CS_URS_2023_02/612143004"/>
    <hyperlink ref="F1084" r:id="rId102" display="https://podminky.urs.cz/item/CS_URS_2023_02/619991011"/>
    <hyperlink ref="F1101" r:id="rId103" display="https://podminky.urs.cz/item/CS_URS_2023_02/622143001"/>
    <hyperlink ref="F1111" r:id="rId104" display="https://podminky.urs.cz/item/CS_URS_2023_02/622143004"/>
    <hyperlink ref="F1116" r:id="rId105" display="https://podminky.urs.cz/item/CS_URS_2023_02/622143003"/>
    <hyperlink ref="F1165" r:id="rId106" display="https://podminky.urs.cz/item/CS_URS_2023_02/622131101"/>
    <hyperlink ref="F1181" r:id="rId107" display="https://podminky.urs.cz/item/CS_URS_2023_02/622811002"/>
    <hyperlink ref="F1184" r:id="rId108" display="https://podminky.urs.cz/item/CS_URS_2023_02/622131121"/>
    <hyperlink ref="F1187" r:id="rId109" display="https://podminky.urs.cz/item/CS_URS_2023_02/622142001"/>
    <hyperlink ref="F1190" r:id="rId110" display="https://podminky.urs.cz/item/CS_URS_2023_02/622212061"/>
    <hyperlink ref="F1201" r:id="rId111" display="https://podminky.urs.cz/item/CS_URS_2023_02/622212001"/>
    <hyperlink ref="F1217" r:id="rId112" display="https://podminky.urs.cz/item/CS_URS_2023_02/622151031"/>
    <hyperlink ref="F1226" r:id="rId113" display="https://podminky.urs.cz/item/CS_URS_2023_02/622531012"/>
    <hyperlink ref="F1229" r:id="rId114" display="https://podminky.urs.cz/item/CS_URS_2023_02/622211011"/>
    <hyperlink ref="F1239" r:id="rId115" display="https://podminky.urs.cz/item/CS_URS_2023_02/629991011"/>
    <hyperlink ref="F1252" r:id="rId116" display="https://podminky.urs.cz/item/CS_URS_2023_02/631311125"/>
    <hyperlink ref="F1259" r:id="rId117" display="https://podminky.urs.cz/item/CS_URS_2023_02/631311135"/>
    <hyperlink ref="F1264" r:id="rId118" display="https://podminky.urs.cz/item/CS_URS_2023_02/631319173"/>
    <hyperlink ref="F1267" r:id="rId119" display="https://podminky.urs.cz/item/CS_URS_2023_02/631319175"/>
    <hyperlink ref="F1270" r:id="rId120" display="https://podminky.urs.cz/item/CS_URS_2023_02/631351101"/>
    <hyperlink ref="F1277" r:id="rId121" display="https://podminky.urs.cz/item/CS_URS_2023_02/631351102"/>
    <hyperlink ref="F1280" r:id="rId122" display="https://podminky.urs.cz/item/CS_URS_2023_02/631362021"/>
    <hyperlink ref="F1288" r:id="rId123" display="https://podminky.urs.cz/item/CS_URS_2023_02/632451254"/>
    <hyperlink ref="F1296" r:id="rId124" display="https://podminky.urs.cz/item/CS_URS_2023_02/632451293"/>
    <hyperlink ref="F1304" r:id="rId125" display="https://podminky.urs.cz/item/CS_URS_2023_02/632481213"/>
    <hyperlink ref="F1313" r:id="rId126" display="https://podminky.urs.cz/item/CS_URS_2023_02/632481215"/>
    <hyperlink ref="F1322" r:id="rId127" display="https://podminky.urs.cz/item/CS_URS_2023_02/633811111"/>
    <hyperlink ref="F1325" r:id="rId128" display="https://podminky.urs.cz/item/CS_URS_2023_02/633991111"/>
    <hyperlink ref="F1328" r:id="rId129" display="https://podminky.urs.cz/item/CS_URS_2023_02/634112112"/>
    <hyperlink ref="F1355" r:id="rId130" display="https://podminky.urs.cz/item/CS_URS_2023_02/634661111"/>
    <hyperlink ref="F1363" r:id="rId131" display="https://podminky.urs.cz/item/CS_URS_2023_02/634911113"/>
    <hyperlink ref="F1367" r:id="rId132" display="https://podminky.urs.cz/item/CS_URS_2023_02/642942111"/>
    <hyperlink ref="F1371" r:id="rId133" display="https://podminky.urs.cz/item/CS_URS_2023_02/642942111"/>
    <hyperlink ref="F1390" r:id="rId134" display="https://podminky.urs.cz/item/CS_URS_2023_02/642946112"/>
    <hyperlink ref="F1392" r:id="rId135" display="https://podminky.urs.cz/item/CS_URS_2023_02/642944121"/>
    <hyperlink ref="F1395" r:id="rId136" display="https://podminky.urs.cz/item/CS_URS_2023_02/642944121"/>
    <hyperlink ref="F1408" r:id="rId137" display="https://podminky.urs.cz/item/CS_URS_2023_02/941211111"/>
    <hyperlink ref="F1414" r:id="rId138" display="https://podminky.urs.cz/item/CS_URS_2023_02/941211211"/>
    <hyperlink ref="F1420" r:id="rId139" display="https://podminky.urs.cz/item/CS_URS_2023_02/941211811"/>
    <hyperlink ref="F1423" r:id="rId140" display="https://podminky.urs.cz/item/CS_URS_2023_02/944511111"/>
    <hyperlink ref="F1426" r:id="rId141" display="https://podminky.urs.cz/item/CS_URS_2023_02/944511211"/>
    <hyperlink ref="F1429" r:id="rId142" display="https://podminky.urs.cz/item/CS_URS_2023_02/944511811"/>
    <hyperlink ref="F1432" r:id="rId143" display="https://podminky.urs.cz/item/CS_URS_2023_02/949101111"/>
    <hyperlink ref="F1442" r:id="rId144" display="https://podminky.urs.cz/item/CS_URS_2023_02/993111111"/>
    <hyperlink ref="F1446" r:id="rId145" display="https://podminky.urs.cz/item/CS_URS_2023_02/936174311"/>
    <hyperlink ref="F1450" r:id="rId146" display="https://podminky.urs.cz/item/CS_URS_2023_02/952901111"/>
    <hyperlink ref="F1456" r:id="rId147" display="https://podminky.urs.cz/item/CS_URS_2023_02/953943124"/>
    <hyperlink ref="F1470" r:id="rId148" display="https://podminky.urs.cz/item/CS_URS_2023_02/953943211"/>
    <hyperlink ref="F1475" r:id="rId149" display="https://podminky.urs.cz/item/CS_URS_2023_02/953943212"/>
    <hyperlink ref="F1480" r:id="rId150" display="https://podminky.urs.cz/item/CS_URS_2023_02/953961213"/>
    <hyperlink ref="F1490" r:id="rId151" display="https://podminky.urs.cz/item/CS_URS_2023_02/953993311"/>
    <hyperlink ref="F1495" r:id="rId152" display="https://podminky.urs.cz/item/CS_URS_2023_02/998011001"/>
    <hyperlink ref="F1500" r:id="rId153" display="https://podminky.urs.cz/item/CS_URS_2023_02/711111001"/>
    <hyperlink ref="F1506" r:id="rId154" display="https://podminky.urs.cz/item/CS_URS_2023_02/711112001"/>
    <hyperlink ref="F1522" r:id="rId155" display="https://podminky.urs.cz/item/CS_URS_2023_02/711141559"/>
    <hyperlink ref="F1527" r:id="rId156" display="https://podminky.urs.cz/item/CS_URS_2023_02/711142559"/>
    <hyperlink ref="F1539" r:id="rId157" display="https://podminky.urs.cz/item/CS_URS_2023_02/711112052"/>
    <hyperlink ref="F1549" r:id="rId158" display="https://podminky.urs.cz/item/CS_URS_2023_02/711161212"/>
    <hyperlink ref="F1556" r:id="rId159" display="https://podminky.urs.cz/item/CS_URS_2023_02/711161384"/>
    <hyperlink ref="F1559" r:id="rId160" display="https://podminky.urs.cz/item/CS_URS_2023_02/998711101"/>
    <hyperlink ref="F1563" r:id="rId161" display="https://podminky.urs.cz/item/CS_URS_2023_02/712311101"/>
    <hyperlink ref="F1568" r:id="rId162" display="https://podminky.urs.cz/item/CS_URS_2023_02/712811101"/>
    <hyperlink ref="F1578" r:id="rId163" display="https://podminky.urs.cz/item/CS_URS_2023_02/712341559"/>
    <hyperlink ref="F1581" r:id="rId164" display="https://podminky.urs.cz/item/CS_URS_2023_02/712841559"/>
    <hyperlink ref="F1589" r:id="rId165" display="https://podminky.urs.cz/item/CS_URS_2023_02/712391171"/>
    <hyperlink ref="F1592" r:id="rId166" display="https://podminky.urs.cz/item/CS_URS_2023_02/712831101"/>
    <hyperlink ref="F1596" r:id="rId167" display="https://podminky.urs.cz/item/CS_URS_2023_02/712363605"/>
    <hyperlink ref="F1599" r:id="rId168" display="https://podminky.urs.cz/item/CS_URS_2023_02/712861705"/>
    <hyperlink ref="F1604" r:id="rId169" display="https://podminky.urs.cz/item/CS_URS_2023_02/712363115"/>
    <hyperlink ref="F1616" r:id="rId170" display="https://podminky.urs.cz/item/CS_URS_2023_02/712363359"/>
    <hyperlink ref="F1622" r:id="rId171" display="https://podminky.urs.cz/item/CS_URS_2023_02/712363352"/>
    <hyperlink ref="F1628" r:id="rId172" display="https://podminky.urs.cz/item/CS_URS_2023_02/712363353"/>
    <hyperlink ref="F1633" r:id="rId173" display="https://podminky.urs.cz/item/CS_URS_2023_02/712998202"/>
    <hyperlink ref="F1640" r:id="rId174" display="https://podminky.urs.cz/item/CS_URS_2023_02/712999003"/>
    <hyperlink ref="F1645" r:id="rId175" display="https://podminky.urs.cz/item/CS_URS_2023_02/712363681"/>
    <hyperlink ref="F1652" r:id="rId176" display="https://podminky.urs.cz/item/CS_URS_2023_02/998712101"/>
    <hyperlink ref="F1656" r:id="rId177" display="https://podminky.urs.cz/item/CS_URS_2023_02/713121121"/>
    <hyperlink ref="F1670" r:id="rId178" display="https://podminky.urs.cz/item/CS_URS_2023_02/713121121"/>
    <hyperlink ref="F1679" r:id="rId179" display="https://podminky.urs.cz/item/CS_URS_2023_02/713131141"/>
    <hyperlink ref="F1690" r:id="rId180" display="https://podminky.urs.cz/item/CS_URS_2023_02/713131141"/>
    <hyperlink ref="F1700" r:id="rId181" display="https://podminky.urs.cz/item/CS_URS_2023_02/713141131"/>
    <hyperlink ref="F1712" r:id="rId182" display="https://podminky.urs.cz/item/CS_URS_2023_02/713141212"/>
    <hyperlink ref="F1724" r:id="rId183" display="https://podminky.urs.cz/item/CS_URS_2023_02/713141331"/>
    <hyperlink ref="F1735" r:id="rId184" display="https://podminky.urs.cz/item/CS_URS_2023_02/713141351"/>
    <hyperlink ref="F1746" r:id="rId185" display="https://podminky.urs.cz/item/CS_URS_2023_02/998713101"/>
    <hyperlink ref="F1750" r:id="rId186" display="https://podminky.urs.cz/item/CS_URS_2023_02/721173317"/>
    <hyperlink ref="F1756" r:id="rId187" display="https://podminky.urs.cz/item/CS_URS_2023_02/721279153"/>
    <hyperlink ref="F1763" r:id="rId188" display="https://podminky.urs.cz/item/CS_URS_2023_02/998721101"/>
    <hyperlink ref="F1767" r:id="rId189" display="https://podminky.urs.cz/item/CS_URS_2023_02/725311121"/>
    <hyperlink ref="F1771" r:id="rId190" display="https://podminky.urs.cz/item/CS_URS_2023_02/725980123"/>
    <hyperlink ref="F1774" r:id="rId191" display="https://podminky.urs.cz/item/CS_URS_2023_02/998725101"/>
    <hyperlink ref="F1782" r:id="rId192" display="https://podminky.urs.cz/item/CS_URS_2023_02/762395000"/>
    <hyperlink ref="F1787" r:id="rId193" display="https://podminky.urs.cz/item/CS_URS_2023_02/998762101"/>
    <hyperlink ref="F1791" r:id="rId194" display="https://podminky.urs.cz/item/CS_URS_2023_02/763131451"/>
    <hyperlink ref="F1800" r:id="rId195" display="https://podminky.urs.cz/item/CS_URS_2023_02/763131765"/>
    <hyperlink ref="F1803" r:id="rId196" display="https://podminky.urs.cz/item/CS_URS_2023_02/763164541"/>
    <hyperlink ref="F1809" r:id="rId197" display="https://podminky.urs.cz/item/CS_URS_2023_02/763164561"/>
    <hyperlink ref="F1815" r:id="rId198" display="https://podminky.urs.cz/item/CS_URS_2023_02/763172322"/>
    <hyperlink ref="F1820" r:id="rId199" display="https://podminky.urs.cz/item/CS_URS_2023_02/763431001"/>
    <hyperlink ref="F1830" r:id="rId200" display="https://podminky.urs.cz/item/CS_URS_2023_02/763431001"/>
    <hyperlink ref="F1840" r:id="rId201" display="https://podminky.urs.cz/item/CS_URS_2023_02/763431041"/>
    <hyperlink ref="F1846" r:id="rId202" display="https://podminky.urs.cz/item/CS_URS_2023_02/998763301"/>
    <hyperlink ref="F1850" r:id="rId203" display="https://podminky.urs.cz/item/CS_URS_2023_02/764216644"/>
    <hyperlink ref="F1857" r:id="rId204" display="https://podminky.urs.cz/item/CS_URS_2023_02/764216645"/>
    <hyperlink ref="F1863" r:id="rId205" display="https://podminky.urs.cz/item/CS_URS_2023_02/764314612"/>
    <hyperlink ref="F1872" r:id="rId206" display="https://podminky.urs.cz/item/CS_URS_2023_02/998764101"/>
    <hyperlink ref="F1881" r:id="rId207" display="https://podminky.urs.cz/item/CS_URS_2023_02/766622131"/>
    <hyperlink ref="F1887" r:id="rId208" display="https://podminky.urs.cz/item/CS_URS_2023_02/766622132"/>
    <hyperlink ref="F1895" r:id="rId209" display="https://podminky.urs.cz/item/CS_URS_2023_02/766622216"/>
    <hyperlink ref="F1899" r:id="rId210" display="https://podminky.urs.cz/item/CS_URS_2023_02/766629215"/>
    <hyperlink ref="F1909" r:id="rId211" display="https://podminky.urs.cz/item/CS_URS_2023_02/766660001"/>
    <hyperlink ref="F1918" r:id="rId212" display="https://podminky.urs.cz/item/CS_URS_2023_02/766660002"/>
    <hyperlink ref="F1931" r:id="rId213" display="https://podminky.urs.cz/item/CS_URS_2023_02/766660021"/>
    <hyperlink ref="F1938" r:id="rId214" display="https://podminky.urs.cz/item/CS_URS_2023_02/766660022"/>
    <hyperlink ref="F1945" r:id="rId215" display="https://podminky.urs.cz/item/CS_URS_2023_02/766660312"/>
    <hyperlink ref="F1952" r:id="rId216" display="https://podminky.urs.cz/item/CS_URS_2023_02/766660411"/>
    <hyperlink ref="F1956" r:id="rId217" display="https://podminky.urs.cz/item/CS_URS_2023_02/766660717"/>
    <hyperlink ref="F1962" r:id="rId218" display="https://podminky.urs.cz/item/CS_URS_2023_02/766660720"/>
    <hyperlink ref="F1971" r:id="rId219" display="https://podminky.urs.cz/item/CS_URS_2023_02/766660728"/>
    <hyperlink ref="F1975" r:id="rId220" display="https://podminky.urs.cz/item/CS_URS_2023_02/766660729"/>
    <hyperlink ref="F1980" r:id="rId221" display="https://podminky.urs.cz/item/CS_URS_2023_02/766660730"/>
    <hyperlink ref="F1985" r:id="rId222" display="https://podminky.urs.cz/item/CS_URS_2023_02/766694116"/>
    <hyperlink ref="F2007" r:id="rId223" display="https://podminky.urs.cz/item/CS_URS_2023_02/766811141"/>
    <hyperlink ref="F2012" r:id="rId224" display="https://podminky.urs.cz/item/CS_URS_2023_02/766811142"/>
    <hyperlink ref="F2016" r:id="rId225" display="https://podminky.urs.cz/item/CS_URS_2023_02/766811143"/>
    <hyperlink ref="F2020" r:id="rId226" display="https://podminky.urs.cz/item/CS_URS_2023_02/766811144"/>
    <hyperlink ref="F2024" r:id="rId227" display="https://podminky.urs.cz/item/CS_URS_2023_02/766811222"/>
    <hyperlink ref="F2030" r:id="rId228" display="https://podminky.urs.cz/item/CS_URS_2023_02/998766101"/>
    <hyperlink ref="F2034" r:id="rId229" display="https://podminky.urs.cz/item/CS_URS_2023_02/767531111"/>
    <hyperlink ref="F2052" r:id="rId230" display="https://podminky.urs.cz/item/CS_URS_2023_02/767531121"/>
    <hyperlink ref="F2065" r:id="rId231" display="https://podminky.urs.cz/item/CS_URS_2023_02/767627306"/>
    <hyperlink ref="F2073" r:id="rId232" display="https://podminky.urs.cz/item/CS_URS_2023_02/767627307"/>
    <hyperlink ref="F2076" r:id="rId233" display="https://podminky.urs.cz/item/CS_URS_2023_02/767812611"/>
    <hyperlink ref="F2080" r:id="rId234" display="https://podminky.urs.cz/item/CS_URS_2023_02/767821112"/>
    <hyperlink ref="F2084" r:id="rId235" display="https://podminky.urs.cz/item/CS_URS_2023_02/767832101"/>
    <hyperlink ref="F2091" r:id="rId236" display="https://podminky.urs.cz/item/CS_URS_2023_02/767881115"/>
    <hyperlink ref="F2096" r:id="rId237" display="https://podminky.urs.cz/item/CS_URS_2023_02/767881161"/>
    <hyperlink ref="F2111" r:id="rId238" display="https://podminky.urs.cz/item/CS_URS_2023_02/767995114"/>
    <hyperlink ref="F2120" r:id="rId239" display="https://podminky.urs.cz/item/CS_URS_2023_02/998767101"/>
    <hyperlink ref="F2124" r:id="rId240" display="https://podminky.urs.cz/item/CS_URS_2023_02/771111011"/>
    <hyperlink ref="F2129" r:id="rId241" display="https://podminky.urs.cz/item/CS_URS_2023_02/771121011"/>
    <hyperlink ref="F2132" r:id="rId242" display="https://podminky.urs.cz/item/CS_URS_2023_01/771574261"/>
    <hyperlink ref="F2138" r:id="rId243" display="https://podminky.urs.cz/item/CS_URS_2023_02/771577111"/>
    <hyperlink ref="F2141" r:id="rId244" display="https://podminky.urs.cz/item/CS_URS_2023_02/771591112"/>
    <hyperlink ref="F2144" r:id="rId245" display="https://podminky.urs.cz/item/CS_URS_2023_02/771591241"/>
    <hyperlink ref="F2153" r:id="rId246" display="https://podminky.urs.cz/item/CS_URS_2023_02/771591242"/>
    <hyperlink ref="F2161" r:id="rId247" display="https://podminky.urs.cz/item/CS_URS_2023_02/771591264"/>
    <hyperlink ref="F2170" r:id="rId248" display="https://podminky.urs.cz/item/CS_URS_2023_02/771592011"/>
    <hyperlink ref="F2173" r:id="rId249" display="https://podminky.urs.cz/item/CS_URS_2023_02/998771101"/>
    <hyperlink ref="F2177" r:id="rId250" display="https://podminky.urs.cz/item/CS_URS_2023_02/776111311"/>
    <hyperlink ref="F2183" r:id="rId251" display="https://podminky.urs.cz/item/CS_URS_2023_02/776121112"/>
    <hyperlink ref="F2186" r:id="rId252" display="https://podminky.urs.cz/item/CS_URS_2023_02/776141122"/>
    <hyperlink ref="F2189" r:id="rId253" display="https://podminky.urs.cz/item/CS_URS_2023_02/776241121"/>
    <hyperlink ref="F2197" r:id="rId254" display="https://podminky.urs.cz/item/CS_URS_2023_02/776411212"/>
    <hyperlink ref="F2231" r:id="rId255" display="https://podminky.urs.cz/item/CS_URS_2023_02/998776101"/>
    <hyperlink ref="F2235" r:id="rId256" display="https://podminky.urs.cz/item/CS_URS_2023_02/777111141"/>
    <hyperlink ref="F2241" r:id="rId257" display="https://podminky.urs.cz/item/CS_URS_2023_02/777111111"/>
    <hyperlink ref="F2244" r:id="rId258" display="https://podminky.urs.cz/item/CS_URS_2023_02/777111121"/>
    <hyperlink ref="F2261" r:id="rId259" display="https://podminky.urs.cz/item/CS_URS_2023_02/777131105"/>
    <hyperlink ref="F2265" r:id="rId260" display="https://podminky.urs.cz/item/CS_URS_2023_02/777911113"/>
    <hyperlink ref="F2268" r:id="rId261" display="https://podminky.urs.cz/item/CS_URS_2023_02/998777101"/>
    <hyperlink ref="F2272" r:id="rId262" display="https://podminky.urs.cz/item/CS_URS_2023_02/781121011"/>
    <hyperlink ref="F2297" r:id="rId263" display="https://podminky.urs.cz/item/CS_URS_2023_02/781131112"/>
    <hyperlink ref="F2300" r:id="rId264" display="https://podminky.urs.cz/item/CS_URS_2023_02/781474153"/>
    <hyperlink ref="F2307" r:id="rId265" display="https://podminky.urs.cz/item/CS_URS_2023_02/781477111"/>
    <hyperlink ref="F2315" r:id="rId266" display="https://podminky.urs.cz/item/CS_URS_2023_02/781492251"/>
    <hyperlink ref="F2344" r:id="rId267" display="https://podminky.urs.cz/item/CS_URS_2023_02/781495115"/>
    <hyperlink ref="F2366" r:id="rId268" display="https://podminky.urs.cz/item/CS_URS_2023_02/781495141"/>
    <hyperlink ref="F2369" r:id="rId269" display="https://podminky.urs.cz/item/CS_URS_2023_02/781495142"/>
    <hyperlink ref="F2372" r:id="rId270" display="https://podminky.urs.cz/item/CS_URS_2023_02/781495143"/>
    <hyperlink ref="F2375" r:id="rId271" display="https://podminky.urs.cz/item/CS_URS_2023_02/781495211"/>
    <hyperlink ref="F2378" r:id="rId272" display="https://podminky.urs.cz/item/CS_URS_2023_02/998781101"/>
    <hyperlink ref="F2382" r:id="rId273" display="https://podminky.urs.cz/item/CS_URS_2023_02/783314201"/>
    <hyperlink ref="F2390" r:id="rId274" display="https://podminky.urs.cz/item/CS_URS_2023_02/783317101"/>
    <hyperlink ref="F2430" r:id="rId275" display="https://podminky.urs.cz/item/CS_URS_2023_02/783823135"/>
    <hyperlink ref="F2439" r:id="rId276" display="https://podminky.urs.cz/item/CS_URS_2023_02/783827425"/>
    <hyperlink ref="F2442" r:id="rId277" display="https://podminky.urs.cz/item/CS_URS_2023_02/783826615"/>
    <hyperlink ref="F2450" r:id="rId278" display="https://podminky.urs.cz/item/CS_URS_2023_02/784181101"/>
    <hyperlink ref="F2492" r:id="rId279" display="https://podminky.urs.cz/item/CS_URS_2023_02/786614001"/>
    <hyperlink ref="F2496" r:id="rId280" display="https://podminky.urs.cz/item/CS_URS_2023_02/786624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3183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3184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ROUND((SUM(BE128:BE464)),  2)</f>
        <v>0</v>
      </c>
      <c r="G35" s="39"/>
      <c r="H35" s="39"/>
      <c r="I35" s="165">
        <v>0.20999999999999999</v>
      </c>
      <c r="J35" s="164">
        <f>ROUND(((SUM(BE128:BE464))*I35),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ROUND((SUM(BF128:BF464)),  2)</f>
        <v>0</v>
      </c>
      <c r="G36" s="39"/>
      <c r="H36" s="39"/>
      <c r="I36" s="165">
        <v>0.14999999999999999</v>
      </c>
      <c r="J36" s="164">
        <f>ROUND(((SUM(BF128:BF464))*I36),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ROUND((SUM(BG128:BG464)),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ROUND((SUM(BH128:BH464)),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ROUND((SUM(BI128:BI464)),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01A - Zařízení pro vytápění staveb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330</v>
      </c>
      <c r="E100" s="246"/>
      <c r="F100" s="246"/>
      <c r="G100" s="246"/>
      <c r="H100" s="246"/>
      <c r="I100" s="246"/>
      <c r="J100" s="247">
        <f>J130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3185</v>
      </c>
      <c r="E101" s="246"/>
      <c r="F101" s="246"/>
      <c r="G101" s="246"/>
      <c r="H101" s="246"/>
      <c r="I101" s="246"/>
      <c r="J101" s="247">
        <f>J160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3186</v>
      </c>
      <c r="E102" s="246"/>
      <c r="F102" s="246"/>
      <c r="G102" s="246"/>
      <c r="H102" s="246"/>
      <c r="I102" s="246"/>
      <c r="J102" s="247">
        <f>J230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3187</v>
      </c>
      <c r="E103" s="246"/>
      <c r="F103" s="246"/>
      <c r="G103" s="246"/>
      <c r="H103" s="246"/>
      <c r="I103" s="246"/>
      <c r="J103" s="247">
        <f>J265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3188</v>
      </c>
      <c r="E104" s="246"/>
      <c r="F104" s="246"/>
      <c r="G104" s="246"/>
      <c r="H104" s="246"/>
      <c r="I104" s="246"/>
      <c r="J104" s="247">
        <f>J337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3189</v>
      </c>
      <c r="E105" s="246"/>
      <c r="F105" s="246"/>
      <c r="G105" s="246"/>
      <c r="H105" s="246"/>
      <c r="I105" s="246"/>
      <c r="J105" s="247">
        <f>J411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89"/>
      <c r="C106" s="190"/>
      <c r="D106" s="191" t="s">
        <v>3190</v>
      </c>
      <c r="E106" s="192"/>
      <c r="F106" s="192"/>
      <c r="G106" s="192"/>
      <c r="H106" s="192"/>
      <c r="I106" s="192"/>
      <c r="J106" s="193">
        <f>J448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188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ZZS Kraje Vysočina – Výjezdová základna Bystřice nad Perštejnem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177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304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179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01A - Zařízení pro vytápění staveb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Bystřice nad Pernštejnem, ul. Větrná</v>
      </c>
      <c r="G122" s="41"/>
      <c r="H122" s="41"/>
      <c r="I122" s="33" t="s">
        <v>22</v>
      </c>
      <c r="J122" s="80" t="str">
        <f>IF(J14="","",J14)</f>
        <v>7. 12. 2023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E17</f>
        <v>Kraj Vysočina</v>
      </c>
      <c r="G124" s="41"/>
      <c r="H124" s="41"/>
      <c r="I124" s="33" t="s">
        <v>32</v>
      </c>
      <c r="J124" s="37" t="str">
        <f>E23</f>
        <v>PROJEKT CENTRUM NOVA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37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0" customFormat="1" ht="29.28" customHeight="1">
      <c r="A127" s="195"/>
      <c r="B127" s="196"/>
      <c r="C127" s="197" t="s">
        <v>189</v>
      </c>
      <c r="D127" s="198" t="s">
        <v>66</v>
      </c>
      <c r="E127" s="198" t="s">
        <v>62</v>
      </c>
      <c r="F127" s="198" t="s">
        <v>63</v>
      </c>
      <c r="G127" s="198" t="s">
        <v>190</v>
      </c>
      <c r="H127" s="198" t="s">
        <v>191</v>
      </c>
      <c r="I127" s="198" t="s">
        <v>192</v>
      </c>
      <c r="J127" s="198" t="s">
        <v>184</v>
      </c>
      <c r="K127" s="199" t="s">
        <v>193</v>
      </c>
      <c r="L127" s="200"/>
      <c r="M127" s="101" t="s">
        <v>1</v>
      </c>
      <c r="N127" s="102" t="s">
        <v>45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1">
        <f>BK128</f>
        <v>0</v>
      </c>
      <c r="K128" s="41"/>
      <c r="L128" s="45"/>
      <c r="M128" s="104"/>
      <c r="N128" s="202"/>
      <c r="O128" s="105"/>
      <c r="P128" s="203">
        <f>P129+P448</f>
        <v>0</v>
      </c>
      <c r="Q128" s="105"/>
      <c r="R128" s="203">
        <f>R129+R448</f>
        <v>1.8060399999999999</v>
      </c>
      <c r="S128" s="105"/>
      <c r="T128" s="204">
        <f>T129+T448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80</v>
      </c>
      <c r="AU128" s="18" t="s">
        <v>186</v>
      </c>
      <c r="BK128" s="205">
        <f>BK129+BK448</f>
        <v>0</v>
      </c>
    </row>
    <row r="129" s="11" customFormat="1" ht="25.92" customHeight="1">
      <c r="A129" s="11"/>
      <c r="B129" s="206"/>
      <c r="C129" s="207"/>
      <c r="D129" s="208" t="s">
        <v>80</v>
      </c>
      <c r="E129" s="209" t="s">
        <v>1824</v>
      </c>
      <c r="F129" s="209" t="s">
        <v>1825</v>
      </c>
      <c r="G129" s="207"/>
      <c r="H129" s="207"/>
      <c r="I129" s="210"/>
      <c r="J129" s="211">
        <f>BK129</f>
        <v>0</v>
      </c>
      <c r="K129" s="207"/>
      <c r="L129" s="212"/>
      <c r="M129" s="213"/>
      <c r="N129" s="214"/>
      <c r="O129" s="214"/>
      <c r="P129" s="215">
        <f>P130+P160+P230+P265+P337+P411</f>
        <v>0</v>
      </c>
      <c r="Q129" s="214"/>
      <c r="R129" s="215">
        <f>R130+R160+R230+R265+R337+R411</f>
        <v>1.8060399999999999</v>
      </c>
      <c r="S129" s="214"/>
      <c r="T129" s="216">
        <f>T130+T160+T230+T265+T337+T411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90</v>
      </c>
      <c r="AT129" s="218" t="s">
        <v>80</v>
      </c>
      <c r="AU129" s="218" t="s">
        <v>81</v>
      </c>
      <c r="AY129" s="217" t="s">
        <v>203</v>
      </c>
      <c r="BK129" s="219">
        <f>BK130+BK160+BK230+BK265+BK337+BK411</f>
        <v>0</v>
      </c>
    </row>
    <row r="130" s="11" customFormat="1" ht="22.8" customHeight="1">
      <c r="A130" s="11"/>
      <c r="B130" s="206"/>
      <c r="C130" s="207"/>
      <c r="D130" s="208" t="s">
        <v>80</v>
      </c>
      <c r="E130" s="249" t="s">
        <v>2053</v>
      </c>
      <c r="F130" s="249" t="s">
        <v>2054</v>
      </c>
      <c r="G130" s="207"/>
      <c r="H130" s="207"/>
      <c r="I130" s="210"/>
      <c r="J130" s="250">
        <f>BK130</f>
        <v>0</v>
      </c>
      <c r="K130" s="207"/>
      <c r="L130" s="212"/>
      <c r="M130" s="213"/>
      <c r="N130" s="214"/>
      <c r="O130" s="214"/>
      <c r="P130" s="215">
        <f>SUM(P131:P159)</f>
        <v>0</v>
      </c>
      <c r="Q130" s="214"/>
      <c r="R130" s="215">
        <f>SUM(R131:R159)</f>
        <v>0.02435</v>
      </c>
      <c r="S130" s="214"/>
      <c r="T130" s="216">
        <f>SUM(T131:T159)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90</v>
      </c>
      <c r="AT130" s="218" t="s">
        <v>80</v>
      </c>
      <c r="AU130" s="218" t="s">
        <v>88</v>
      </c>
      <c r="AY130" s="217" t="s">
        <v>203</v>
      </c>
      <c r="BK130" s="219">
        <f>SUM(BK131:BK159)</f>
        <v>0</v>
      </c>
    </row>
    <row r="131" s="2" customFormat="1" ht="33" customHeight="1">
      <c r="A131" s="39"/>
      <c r="B131" s="40"/>
      <c r="C131" s="220" t="s">
        <v>88</v>
      </c>
      <c r="D131" s="220" t="s">
        <v>204</v>
      </c>
      <c r="E131" s="221" t="s">
        <v>3191</v>
      </c>
      <c r="F131" s="222" t="s">
        <v>3192</v>
      </c>
      <c r="G131" s="223" t="s">
        <v>415</v>
      </c>
      <c r="H131" s="224">
        <v>20</v>
      </c>
      <c r="I131" s="225"/>
      <c r="J131" s="226">
        <f>ROUND(I131*H131,2)</f>
        <v>0</v>
      </c>
      <c r="K131" s="222" t="s">
        <v>352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0.00019000000000000001</v>
      </c>
      <c r="R131" s="229">
        <f>Q131*H131</f>
        <v>0.0038000000000000004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279</v>
      </c>
      <c r="AT131" s="231" t="s">
        <v>204</v>
      </c>
      <c r="AU131" s="231" t="s">
        <v>90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279</v>
      </c>
      <c r="BM131" s="231" t="s">
        <v>3193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3194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90</v>
      </c>
    </row>
    <row r="133" s="2" customFormat="1">
      <c r="A133" s="39"/>
      <c r="B133" s="40"/>
      <c r="C133" s="41"/>
      <c r="D133" s="251" t="s">
        <v>355</v>
      </c>
      <c r="E133" s="41"/>
      <c r="F133" s="252" t="s">
        <v>3195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355</v>
      </c>
      <c r="AU133" s="18" t="s">
        <v>90</v>
      </c>
    </row>
    <row r="134" s="2" customFormat="1">
      <c r="A134" s="39"/>
      <c r="B134" s="40"/>
      <c r="C134" s="41"/>
      <c r="D134" s="233" t="s">
        <v>3196</v>
      </c>
      <c r="E134" s="41"/>
      <c r="F134" s="309" t="s">
        <v>3197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3196</v>
      </c>
      <c r="AU134" s="18" t="s">
        <v>90</v>
      </c>
    </row>
    <row r="135" s="2" customFormat="1" ht="24.15" customHeight="1">
      <c r="A135" s="39"/>
      <c r="B135" s="40"/>
      <c r="C135" s="296" t="s">
        <v>90</v>
      </c>
      <c r="D135" s="296" t="s">
        <v>553</v>
      </c>
      <c r="E135" s="297" t="s">
        <v>3198</v>
      </c>
      <c r="F135" s="298" t="s">
        <v>3199</v>
      </c>
      <c r="G135" s="299" t="s">
        <v>415</v>
      </c>
      <c r="H135" s="300">
        <v>10</v>
      </c>
      <c r="I135" s="301"/>
      <c r="J135" s="302">
        <f>ROUND(I135*H135,2)</f>
        <v>0</v>
      </c>
      <c r="K135" s="298" t="s">
        <v>352</v>
      </c>
      <c r="L135" s="303"/>
      <c r="M135" s="304" t="s">
        <v>1</v>
      </c>
      <c r="N135" s="305" t="s">
        <v>46</v>
      </c>
      <c r="O135" s="92"/>
      <c r="P135" s="229">
        <f>O135*H135</f>
        <v>0</v>
      </c>
      <c r="Q135" s="229">
        <v>0.00027</v>
      </c>
      <c r="R135" s="229">
        <f>Q135*H135</f>
        <v>0.0027000000000000001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581</v>
      </c>
      <c r="AT135" s="231" t="s">
        <v>553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3200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3199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2" customFormat="1" ht="24.15" customHeight="1">
      <c r="A137" s="39"/>
      <c r="B137" s="40"/>
      <c r="C137" s="296" t="s">
        <v>215</v>
      </c>
      <c r="D137" s="296" t="s">
        <v>553</v>
      </c>
      <c r="E137" s="297" t="s">
        <v>3201</v>
      </c>
      <c r="F137" s="298" t="s">
        <v>3202</v>
      </c>
      <c r="G137" s="299" t="s">
        <v>415</v>
      </c>
      <c r="H137" s="300">
        <v>10</v>
      </c>
      <c r="I137" s="301"/>
      <c r="J137" s="302">
        <f>ROUND(I137*H137,2)</f>
        <v>0</v>
      </c>
      <c r="K137" s="298" t="s">
        <v>352</v>
      </c>
      <c r="L137" s="303"/>
      <c r="M137" s="304" t="s">
        <v>1</v>
      </c>
      <c r="N137" s="305" t="s">
        <v>46</v>
      </c>
      <c r="O137" s="92"/>
      <c r="P137" s="229">
        <f>O137*H137</f>
        <v>0</v>
      </c>
      <c r="Q137" s="229">
        <v>0.00029</v>
      </c>
      <c r="R137" s="229">
        <f>Q137*H137</f>
        <v>0.0028999999999999998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581</v>
      </c>
      <c r="AT137" s="231" t="s">
        <v>553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279</v>
      </c>
      <c r="BM137" s="231" t="s">
        <v>3203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3202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 ht="16.5" customHeight="1">
      <c r="A139" s="39"/>
      <c r="B139" s="40"/>
      <c r="C139" s="296" t="s">
        <v>202</v>
      </c>
      <c r="D139" s="296" t="s">
        <v>553</v>
      </c>
      <c r="E139" s="297" t="s">
        <v>3204</v>
      </c>
      <c r="F139" s="298" t="s">
        <v>3205</v>
      </c>
      <c r="G139" s="299" t="s">
        <v>415</v>
      </c>
      <c r="H139" s="300">
        <v>20</v>
      </c>
      <c r="I139" s="301"/>
      <c r="J139" s="302">
        <f>ROUND(I139*H139,2)</f>
        <v>0</v>
      </c>
      <c r="K139" s="298" t="s">
        <v>352</v>
      </c>
      <c r="L139" s="303"/>
      <c r="M139" s="304" t="s">
        <v>1</v>
      </c>
      <c r="N139" s="305" t="s">
        <v>46</v>
      </c>
      <c r="O139" s="92"/>
      <c r="P139" s="229">
        <f>O139*H139</f>
        <v>0</v>
      </c>
      <c r="Q139" s="229">
        <v>9.0000000000000006E-05</v>
      </c>
      <c r="R139" s="229">
        <f>Q139*H139</f>
        <v>0.0018000000000000002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581</v>
      </c>
      <c r="AT139" s="231" t="s">
        <v>553</v>
      </c>
      <c r="AU139" s="231" t="s">
        <v>90</v>
      </c>
      <c r="AY139" s="18" t="s">
        <v>203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279</v>
      </c>
      <c r="BM139" s="231" t="s">
        <v>3206</v>
      </c>
    </row>
    <row r="140" s="2" customFormat="1">
      <c r="A140" s="39"/>
      <c r="B140" s="40"/>
      <c r="C140" s="41"/>
      <c r="D140" s="233" t="s">
        <v>209</v>
      </c>
      <c r="E140" s="41"/>
      <c r="F140" s="234" t="s">
        <v>3205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209</v>
      </c>
      <c r="AU140" s="18" t="s">
        <v>90</v>
      </c>
    </row>
    <row r="141" s="2" customFormat="1" ht="24.15" customHeight="1">
      <c r="A141" s="39"/>
      <c r="B141" s="40"/>
      <c r="C141" s="220" t="s">
        <v>224</v>
      </c>
      <c r="D141" s="220" t="s">
        <v>204</v>
      </c>
      <c r="E141" s="221" t="s">
        <v>3207</v>
      </c>
      <c r="F141" s="222" t="s">
        <v>3208</v>
      </c>
      <c r="G141" s="223" t="s">
        <v>415</v>
      </c>
      <c r="H141" s="224">
        <v>110</v>
      </c>
      <c r="I141" s="225"/>
      <c r="J141" s="226">
        <f>ROUND(I141*H141,2)</f>
        <v>0</v>
      </c>
      <c r="K141" s="222" t="s">
        <v>352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279</v>
      </c>
      <c r="AT141" s="231" t="s">
        <v>204</v>
      </c>
      <c r="AU141" s="231" t="s">
        <v>90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279</v>
      </c>
      <c r="BM141" s="231" t="s">
        <v>3209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3210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90</v>
      </c>
    </row>
    <row r="143" s="2" customFormat="1">
      <c r="A143" s="39"/>
      <c r="B143" s="40"/>
      <c r="C143" s="41"/>
      <c r="D143" s="251" t="s">
        <v>355</v>
      </c>
      <c r="E143" s="41"/>
      <c r="F143" s="252" t="s">
        <v>3211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355</v>
      </c>
      <c r="AU143" s="18" t="s">
        <v>90</v>
      </c>
    </row>
    <row r="144" s="2" customFormat="1">
      <c r="A144" s="39"/>
      <c r="B144" s="40"/>
      <c r="C144" s="41"/>
      <c r="D144" s="233" t="s">
        <v>3196</v>
      </c>
      <c r="E144" s="41"/>
      <c r="F144" s="309" t="s">
        <v>3197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3196</v>
      </c>
      <c r="AU144" s="18" t="s">
        <v>90</v>
      </c>
    </row>
    <row r="145" s="14" customFormat="1">
      <c r="A145" s="14"/>
      <c r="B145" s="263"/>
      <c r="C145" s="264"/>
      <c r="D145" s="233" t="s">
        <v>357</v>
      </c>
      <c r="E145" s="265" t="s">
        <v>1</v>
      </c>
      <c r="F145" s="266" t="s">
        <v>3212</v>
      </c>
      <c r="G145" s="264"/>
      <c r="H145" s="267">
        <v>110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357</v>
      </c>
      <c r="AU145" s="273" t="s">
        <v>90</v>
      </c>
      <c r="AV145" s="14" t="s">
        <v>90</v>
      </c>
      <c r="AW145" s="14" t="s">
        <v>36</v>
      </c>
      <c r="AX145" s="14" t="s">
        <v>88</v>
      </c>
      <c r="AY145" s="273" t="s">
        <v>203</v>
      </c>
    </row>
    <row r="146" s="2" customFormat="1" ht="24.15" customHeight="1">
      <c r="A146" s="39"/>
      <c r="B146" s="40"/>
      <c r="C146" s="296" t="s">
        <v>229</v>
      </c>
      <c r="D146" s="296" t="s">
        <v>553</v>
      </c>
      <c r="E146" s="297" t="s">
        <v>3213</v>
      </c>
      <c r="F146" s="298" t="s">
        <v>3214</v>
      </c>
      <c r="G146" s="299" t="s">
        <v>415</v>
      </c>
      <c r="H146" s="300">
        <v>20</v>
      </c>
      <c r="I146" s="301"/>
      <c r="J146" s="302">
        <f>ROUND(I146*H146,2)</f>
        <v>0</v>
      </c>
      <c r="K146" s="298" t="s">
        <v>352</v>
      </c>
      <c r="L146" s="303"/>
      <c r="M146" s="304" t="s">
        <v>1</v>
      </c>
      <c r="N146" s="305" t="s">
        <v>46</v>
      </c>
      <c r="O146" s="92"/>
      <c r="P146" s="229">
        <f>O146*H146</f>
        <v>0</v>
      </c>
      <c r="Q146" s="229">
        <v>6.9999999999999994E-05</v>
      </c>
      <c r="R146" s="229">
        <f>Q146*H146</f>
        <v>0.0013999999999999998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581</v>
      </c>
      <c r="AT146" s="231" t="s">
        <v>553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279</v>
      </c>
      <c r="BM146" s="231" t="s">
        <v>3215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3214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 ht="24.15" customHeight="1">
      <c r="A148" s="39"/>
      <c r="B148" s="40"/>
      <c r="C148" s="296" t="s">
        <v>234</v>
      </c>
      <c r="D148" s="296" t="s">
        <v>553</v>
      </c>
      <c r="E148" s="297" t="s">
        <v>3216</v>
      </c>
      <c r="F148" s="298" t="s">
        <v>3217</v>
      </c>
      <c r="G148" s="299" t="s">
        <v>415</v>
      </c>
      <c r="H148" s="300">
        <v>30</v>
      </c>
      <c r="I148" s="301"/>
      <c r="J148" s="302">
        <f>ROUND(I148*H148,2)</f>
        <v>0</v>
      </c>
      <c r="K148" s="298" t="s">
        <v>352</v>
      </c>
      <c r="L148" s="303"/>
      <c r="M148" s="304" t="s">
        <v>1</v>
      </c>
      <c r="N148" s="305" t="s">
        <v>46</v>
      </c>
      <c r="O148" s="92"/>
      <c r="P148" s="229">
        <f>O148*H148</f>
        <v>0</v>
      </c>
      <c r="Q148" s="229">
        <v>6.9999999999999994E-05</v>
      </c>
      <c r="R148" s="229">
        <f>Q148*H148</f>
        <v>0.0020999999999999999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581</v>
      </c>
      <c r="AT148" s="231" t="s">
        <v>553</v>
      </c>
      <c r="AU148" s="231" t="s">
        <v>90</v>
      </c>
      <c r="AY148" s="18" t="s">
        <v>203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279</v>
      </c>
      <c r="BM148" s="231" t="s">
        <v>3218</v>
      </c>
    </row>
    <row r="149" s="2" customFormat="1">
      <c r="A149" s="39"/>
      <c r="B149" s="40"/>
      <c r="C149" s="41"/>
      <c r="D149" s="233" t="s">
        <v>209</v>
      </c>
      <c r="E149" s="41"/>
      <c r="F149" s="234" t="s">
        <v>3217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209</v>
      </c>
      <c r="AU149" s="18" t="s">
        <v>90</v>
      </c>
    </row>
    <row r="150" s="2" customFormat="1" ht="24.15" customHeight="1">
      <c r="A150" s="39"/>
      <c r="B150" s="40"/>
      <c r="C150" s="296" t="s">
        <v>239</v>
      </c>
      <c r="D150" s="296" t="s">
        <v>553</v>
      </c>
      <c r="E150" s="297" t="s">
        <v>3219</v>
      </c>
      <c r="F150" s="298" t="s">
        <v>3220</v>
      </c>
      <c r="G150" s="299" t="s">
        <v>415</v>
      </c>
      <c r="H150" s="300">
        <v>30</v>
      </c>
      <c r="I150" s="301"/>
      <c r="J150" s="302">
        <f>ROUND(I150*H150,2)</f>
        <v>0</v>
      </c>
      <c r="K150" s="298" t="s">
        <v>352</v>
      </c>
      <c r="L150" s="303"/>
      <c r="M150" s="304" t="s">
        <v>1</v>
      </c>
      <c r="N150" s="305" t="s">
        <v>46</v>
      </c>
      <c r="O150" s="92"/>
      <c r="P150" s="229">
        <f>O150*H150</f>
        <v>0</v>
      </c>
      <c r="Q150" s="229">
        <v>0.00011</v>
      </c>
      <c r="R150" s="229">
        <f>Q150*H150</f>
        <v>0.0033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581</v>
      </c>
      <c r="AT150" s="231" t="s">
        <v>553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279</v>
      </c>
      <c r="BM150" s="231" t="s">
        <v>3221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3220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 ht="24.15" customHeight="1">
      <c r="A152" s="39"/>
      <c r="B152" s="40"/>
      <c r="C152" s="296" t="s">
        <v>244</v>
      </c>
      <c r="D152" s="296" t="s">
        <v>553</v>
      </c>
      <c r="E152" s="297" t="s">
        <v>3222</v>
      </c>
      <c r="F152" s="298" t="s">
        <v>3223</v>
      </c>
      <c r="G152" s="299" t="s">
        <v>415</v>
      </c>
      <c r="H152" s="300">
        <v>30</v>
      </c>
      <c r="I152" s="301"/>
      <c r="J152" s="302">
        <f>ROUND(I152*H152,2)</f>
        <v>0</v>
      </c>
      <c r="K152" s="298" t="s">
        <v>352</v>
      </c>
      <c r="L152" s="303"/>
      <c r="M152" s="304" t="s">
        <v>1</v>
      </c>
      <c r="N152" s="305" t="s">
        <v>46</v>
      </c>
      <c r="O152" s="92"/>
      <c r="P152" s="229">
        <f>O152*H152</f>
        <v>0</v>
      </c>
      <c r="Q152" s="229">
        <v>0.00012</v>
      </c>
      <c r="R152" s="229">
        <f>Q152*H152</f>
        <v>0.0035999999999999999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581</v>
      </c>
      <c r="AT152" s="231" t="s">
        <v>553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279</v>
      </c>
      <c r="BM152" s="231" t="s">
        <v>3224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3223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 ht="16.5" customHeight="1">
      <c r="A154" s="39"/>
      <c r="B154" s="40"/>
      <c r="C154" s="296" t="s">
        <v>249</v>
      </c>
      <c r="D154" s="296" t="s">
        <v>553</v>
      </c>
      <c r="E154" s="297" t="s">
        <v>3225</v>
      </c>
      <c r="F154" s="298" t="s">
        <v>3226</v>
      </c>
      <c r="G154" s="299" t="s">
        <v>3227</v>
      </c>
      <c r="H154" s="300">
        <v>2.75</v>
      </c>
      <c r="I154" s="301"/>
      <c r="J154" s="302">
        <f>ROUND(I154*H154,2)</f>
        <v>0</v>
      </c>
      <c r="K154" s="298" t="s">
        <v>352</v>
      </c>
      <c r="L154" s="303"/>
      <c r="M154" s="304" t="s">
        <v>1</v>
      </c>
      <c r="N154" s="305" t="s">
        <v>46</v>
      </c>
      <c r="O154" s="92"/>
      <c r="P154" s="229">
        <f>O154*H154</f>
        <v>0</v>
      </c>
      <c r="Q154" s="229">
        <v>0.001</v>
      </c>
      <c r="R154" s="229">
        <f>Q154*H154</f>
        <v>0.0027499999999999998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581</v>
      </c>
      <c r="AT154" s="231" t="s">
        <v>553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3228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3226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14" customFormat="1">
      <c r="A156" s="14"/>
      <c r="B156" s="263"/>
      <c r="C156" s="264"/>
      <c r="D156" s="233" t="s">
        <v>357</v>
      </c>
      <c r="E156" s="265" t="s">
        <v>1</v>
      </c>
      <c r="F156" s="266" t="s">
        <v>3229</v>
      </c>
      <c r="G156" s="264"/>
      <c r="H156" s="267">
        <v>2.75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357</v>
      </c>
      <c r="AU156" s="273" t="s">
        <v>90</v>
      </c>
      <c r="AV156" s="14" t="s">
        <v>90</v>
      </c>
      <c r="AW156" s="14" t="s">
        <v>36</v>
      </c>
      <c r="AX156" s="14" t="s">
        <v>88</v>
      </c>
      <c r="AY156" s="273" t="s">
        <v>203</v>
      </c>
    </row>
    <row r="157" s="2" customFormat="1" ht="24.15" customHeight="1">
      <c r="A157" s="39"/>
      <c r="B157" s="40"/>
      <c r="C157" s="220" t="s">
        <v>254</v>
      </c>
      <c r="D157" s="220" t="s">
        <v>204</v>
      </c>
      <c r="E157" s="221" t="s">
        <v>2153</v>
      </c>
      <c r="F157" s="222" t="s">
        <v>2154</v>
      </c>
      <c r="G157" s="223" t="s">
        <v>493</v>
      </c>
      <c r="H157" s="224">
        <v>0.024</v>
      </c>
      <c r="I157" s="225"/>
      <c r="J157" s="226">
        <f>ROUND(I157*H157,2)</f>
        <v>0</v>
      </c>
      <c r="K157" s="222" t="s">
        <v>352</v>
      </c>
      <c r="L157" s="45"/>
      <c r="M157" s="227" t="s">
        <v>1</v>
      </c>
      <c r="N157" s="228" t="s">
        <v>46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279</v>
      </c>
      <c r="AT157" s="231" t="s">
        <v>204</v>
      </c>
      <c r="AU157" s="231" t="s">
        <v>90</v>
      </c>
      <c r="AY157" s="18" t="s">
        <v>203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279</v>
      </c>
      <c r="BM157" s="231" t="s">
        <v>3230</v>
      </c>
    </row>
    <row r="158" s="2" customFormat="1">
      <c r="A158" s="39"/>
      <c r="B158" s="40"/>
      <c r="C158" s="41"/>
      <c r="D158" s="233" t="s">
        <v>209</v>
      </c>
      <c r="E158" s="41"/>
      <c r="F158" s="234" t="s">
        <v>2156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209</v>
      </c>
      <c r="AU158" s="18" t="s">
        <v>90</v>
      </c>
    </row>
    <row r="159" s="2" customFormat="1">
      <c r="A159" s="39"/>
      <c r="B159" s="40"/>
      <c r="C159" s="41"/>
      <c r="D159" s="251" t="s">
        <v>355</v>
      </c>
      <c r="E159" s="41"/>
      <c r="F159" s="252" t="s">
        <v>2157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355</v>
      </c>
      <c r="AU159" s="18" t="s">
        <v>90</v>
      </c>
    </row>
    <row r="160" s="11" customFormat="1" ht="22.8" customHeight="1">
      <c r="A160" s="11"/>
      <c r="B160" s="206"/>
      <c r="C160" s="207"/>
      <c r="D160" s="208" t="s">
        <v>80</v>
      </c>
      <c r="E160" s="249" t="s">
        <v>3231</v>
      </c>
      <c r="F160" s="249" t="s">
        <v>3232</v>
      </c>
      <c r="G160" s="207"/>
      <c r="H160" s="207"/>
      <c r="I160" s="210"/>
      <c r="J160" s="250">
        <f>BK160</f>
        <v>0</v>
      </c>
      <c r="K160" s="207"/>
      <c r="L160" s="212"/>
      <c r="M160" s="213"/>
      <c r="N160" s="214"/>
      <c r="O160" s="214"/>
      <c r="P160" s="215">
        <f>SUM(P161:P229)</f>
        <v>0</v>
      </c>
      <c r="Q160" s="214"/>
      <c r="R160" s="215">
        <f>SUM(R161:R229)</f>
        <v>0.85486000000000006</v>
      </c>
      <c r="S160" s="214"/>
      <c r="T160" s="216">
        <f>SUM(T161:T229)</f>
        <v>0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R160" s="217" t="s">
        <v>90</v>
      </c>
      <c r="AT160" s="218" t="s">
        <v>80</v>
      </c>
      <c r="AU160" s="218" t="s">
        <v>88</v>
      </c>
      <c r="AY160" s="217" t="s">
        <v>203</v>
      </c>
      <c r="BK160" s="219">
        <f>SUM(BK161:BK229)</f>
        <v>0</v>
      </c>
    </row>
    <row r="161" s="2" customFormat="1" ht="24.15" customHeight="1">
      <c r="A161" s="39"/>
      <c r="B161" s="40"/>
      <c r="C161" s="220" t="s">
        <v>259</v>
      </c>
      <c r="D161" s="220" t="s">
        <v>204</v>
      </c>
      <c r="E161" s="221" t="s">
        <v>3233</v>
      </c>
      <c r="F161" s="222" t="s">
        <v>3234</v>
      </c>
      <c r="G161" s="223" t="s">
        <v>272</v>
      </c>
      <c r="H161" s="224">
        <v>1</v>
      </c>
      <c r="I161" s="225"/>
      <c r="J161" s="226">
        <f>ROUND(I161*H161,2)</f>
        <v>0</v>
      </c>
      <c r="K161" s="222" t="s">
        <v>1</v>
      </c>
      <c r="L161" s="45"/>
      <c r="M161" s="227" t="s">
        <v>1</v>
      </c>
      <c r="N161" s="228" t="s">
        <v>46</v>
      </c>
      <c r="O161" s="92"/>
      <c r="P161" s="229">
        <f>O161*H161</f>
        <v>0</v>
      </c>
      <c r="Q161" s="229">
        <v>0.15390000000000001</v>
      </c>
      <c r="R161" s="229">
        <f>Q161*H161</f>
        <v>0.15390000000000001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279</v>
      </c>
      <c r="AT161" s="231" t="s">
        <v>204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279</v>
      </c>
      <c r="BM161" s="231" t="s">
        <v>3235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3234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2" customFormat="1" ht="24.15" customHeight="1">
      <c r="A163" s="39"/>
      <c r="B163" s="40"/>
      <c r="C163" s="296" t="s">
        <v>264</v>
      </c>
      <c r="D163" s="296" t="s">
        <v>553</v>
      </c>
      <c r="E163" s="297" t="s">
        <v>3236</v>
      </c>
      <c r="F163" s="298" t="s">
        <v>3237</v>
      </c>
      <c r="G163" s="299" t="s">
        <v>272</v>
      </c>
      <c r="H163" s="300">
        <v>1</v>
      </c>
      <c r="I163" s="301"/>
      <c r="J163" s="302">
        <f>ROUND(I163*H163,2)</f>
        <v>0</v>
      </c>
      <c r="K163" s="298" t="s">
        <v>1</v>
      </c>
      <c r="L163" s="303"/>
      <c r="M163" s="304" t="s">
        <v>1</v>
      </c>
      <c r="N163" s="305" t="s">
        <v>46</v>
      </c>
      <c r="O163" s="92"/>
      <c r="P163" s="229">
        <f>O163*H163</f>
        <v>0</v>
      </c>
      <c r="Q163" s="229">
        <v>0.45800000000000002</v>
      </c>
      <c r="R163" s="229">
        <f>Q163*H163</f>
        <v>0.45800000000000002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581</v>
      </c>
      <c r="AT163" s="231" t="s">
        <v>553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279</v>
      </c>
      <c r="BM163" s="231" t="s">
        <v>3238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3239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2" customFormat="1" ht="16.5" customHeight="1">
      <c r="A165" s="39"/>
      <c r="B165" s="40"/>
      <c r="C165" s="220" t="s">
        <v>269</v>
      </c>
      <c r="D165" s="220" t="s">
        <v>204</v>
      </c>
      <c r="E165" s="221" t="s">
        <v>3240</v>
      </c>
      <c r="F165" s="222" t="s">
        <v>3241</v>
      </c>
      <c r="G165" s="223" t="s">
        <v>272</v>
      </c>
      <c r="H165" s="224">
        <v>1</v>
      </c>
      <c r="I165" s="225"/>
      <c r="J165" s="226">
        <f>ROUND(I165*H165,2)</f>
        <v>0</v>
      </c>
      <c r="K165" s="222" t="s">
        <v>1</v>
      </c>
      <c r="L165" s="45"/>
      <c r="M165" s="227" t="s">
        <v>1</v>
      </c>
      <c r="N165" s="228" t="s">
        <v>46</v>
      </c>
      <c r="O165" s="92"/>
      <c r="P165" s="229">
        <f>O165*H165</f>
        <v>0</v>
      </c>
      <c r="Q165" s="229">
        <v>0.00124</v>
      </c>
      <c r="R165" s="229">
        <f>Q165*H165</f>
        <v>0.00124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279</v>
      </c>
      <c r="AT165" s="231" t="s">
        <v>204</v>
      </c>
      <c r="AU165" s="231" t="s">
        <v>90</v>
      </c>
      <c r="AY165" s="18" t="s">
        <v>203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279</v>
      </c>
      <c r="BM165" s="231" t="s">
        <v>3242</v>
      </c>
    </row>
    <row r="166" s="2" customFormat="1">
      <c r="A166" s="39"/>
      <c r="B166" s="40"/>
      <c r="C166" s="41"/>
      <c r="D166" s="233" t="s">
        <v>209</v>
      </c>
      <c r="E166" s="41"/>
      <c r="F166" s="234" t="s">
        <v>3243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209</v>
      </c>
      <c r="AU166" s="18" t="s">
        <v>90</v>
      </c>
    </row>
    <row r="167" s="2" customFormat="1" ht="24.15" customHeight="1">
      <c r="A167" s="39"/>
      <c r="B167" s="40"/>
      <c r="C167" s="296" t="s">
        <v>8</v>
      </c>
      <c r="D167" s="296" t="s">
        <v>553</v>
      </c>
      <c r="E167" s="297" t="s">
        <v>3244</v>
      </c>
      <c r="F167" s="298" t="s">
        <v>3245</v>
      </c>
      <c r="G167" s="299" t="s">
        <v>647</v>
      </c>
      <c r="H167" s="300">
        <v>1</v>
      </c>
      <c r="I167" s="301"/>
      <c r="J167" s="302">
        <f>ROUND(I167*H167,2)</f>
        <v>0</v>
      </c>
      <c r="K167" s="298" t="s">
        <v>1</v>
      </c>
      <c r="L167" s="303"/>
      <c r="M167" s="304" t="s">
        <v>1</v>
      </c>
      <c r="N167" s="305" t="s">
        <v>46</v>
      </c>
      <c r="O167" s="92"/>
      <c r="P167" s="229">
        <f>O167*H167</f>
        <v>0</v>
      </c>
      <c r="Q167" s="229">
        <v>0.050000000000000003</v>
      </c>
      <c r="R167" s="229">
        <f>Q167*H167</f>
        <v>0.050000000000000003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581</v>
      </c>
      <c r="AT167" s="231" t="s">
        <v>553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279</v>
      </c>
      <c r="BM167" s="231" t="s">
        <v>3246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3245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 ht="16.5" customHeight="1">
      <c r="A169" s="39"/>
      <c r="B169" s="40"/>
      <c r="C169" s="220" t="s">
        <v>279</v>
      </c>
      <c r="D169" s="220" t="s">
        <v>204</v>
      </c>
      <c r="E169" s="221" t="s">
        <v>3247</v>
      </c>
      <c r="F169" s="222" t="s">
        <v>3243</v>
      </c>
      <c r="G169" s="223" t="s">
        <v>272</v>
      </c>
      <c r="H169" s="224">
        <v>1</v>
      </c>
      <c r="I169" s="225"/>
      <c r="J169" s="226">
        <f>ROUND(I169*H169,2)</f>
        <v>0</v>
      </c>
      <c r="K169" s="222" t="s">
        <v>1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0.00124</v>
      </c>
      <c r="R169" s="229">
        <f>Q169*H169</f>
        <v>0.00124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279</v>
      </c>
      <c r="AT169" s="231" t="s">
        <v>204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279</v>
      </c>
      <c r="BM169" s="231" t="s">
        <v>3248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3243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2" customFormat="1" ht="24.15" customHeight="1">
      <c r="A171" s="39"/>
      <c r="B171" s="40"/>
      <c r="C171" s="296" t="s">
        <v>284</v>
      </c>
      <c r="D171" s="296" t="s">
        <v>553</v>
      </c>
      <c r="E171" s="297" t="s">
        <v>3249</v>
      </c>
      <c r="F171" s="298" t="s">
        <v>3250</v>
      </c>
      <c r="G171" s="299" t="s">
        <v>647</v>
      </c>
      <c r="H171" s="300">
        <v>1</v>
      </c>
      <c r="I171" s="301"/>
      <c r="J171" s="302">
        <f>ROUND(I171*H171,2)</f>
        <v>0</v>
      </c>
      <c r="K171" s="298" t="s">
        <v>1</v>
      </c>
      <c r="L171" s="303"/>
      <c r="M171" s="304" t="s">
        <v>1</v>
      </c>
      <c r="N171" s="305" t="s">
        <v>46</v>
      </c>
      <c r="O171" s="92"/>
      <c r="P171" s="229">
        <f>O171*H171</f>
        <v>0</v>
      </c>
      <c r="Q171" s="229">
        <v>0.050000000000000003</v>
      </c>
      <c r="R171" s="229">
        <f>Q171*H171</f>
        <v>0.050000000000000003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581</v>
      </c>
      <c r="AT171" s="231" t="s">
        <v>553</v>
      </c>
      <c r="AU171" s="231" t="s">
        <v>90</v>
      </c>
      <c r="AY171" s="18" t="s">
        <v>203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279</v>
      </c>
      <c r="BM171" s="231" t="s">
        <v>3251</v>
      </c>
    </row>
    <row r="172" s="2" customFormat="1">
      <c r="A172" s="39"/>
      <c r="B172" s="40"/>
      <c r="C172" s="41"/>
      <c r="D172" s="233" t="s">
        <v>209</v>
      </c>
      <c r="E172" s="41"/>
      <c r="F172" s="234" t="s">
        <v>3252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209</v>
      </c>
      <c r="AU172" s="18" t="s">
        <v>90</v>
      </c>
    </row>
    <row r="173" s="2" customFormat="1" ht="16.5" customHeight="1">
      <c r="A173" s="39"/>
      <c r="B173" s="40"/>
      <c r="C173" s="296" t="s">
        <v>473</v>
      </c>
      <c r="D173" s="296" t="s">
        <v>553</v>
      </c>
      <c r="E173" s="297" t="s">
        <v>3253</v>
      </c>
      <c r="F173" s="298" t="s">
        <v>3254</v>
      </c>
      <c r="G173" s="299" t="s">
        <v>647</v>
      </c>
      <c r="H173" s="300">
        <v>1</v>
      </c>
      <c r="I173" s="301"/>
      <c r="J173" s="302">
        <f>ROUND(I173*H173,2)</f>
        <v>0</v>
      </c>
      <c r="K173" s="298" t="s">
        <v>1</v>
      </c>
      <c r="L173" s="303"/>
      <c r="M173" s="304" t="s">
        <v>1</v>
      </c>
      <c r="N173" s="305" t="s">
        <v>46</v>
      </c>
      <c r="O173" s="92"/>
      <c r="P173" s="229">
        <f>O173*H173</f>
        <v>0</v>
      </c>
      <c r="Q173" s="229">
        <v>0.001</v>
      </c>
      <c r="R173" s="229">
        <f>Q173*H173</f>
        <v>0.001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581</v>
      </c>
      <c r="AT173" s="231" t="s">
        <v>553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3255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3254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 ht="16.5" customHeight="1">
      <c r="A175" s="39"/>
      <c r="B175" s="40"/>
      <c r="C175" s="296" t="s">
        <v>483</v>
      </c>
      <c r="D175" s="296" t="s">
        <v>553</v>
      </c>
      <c r="E175" s="297" t="s">
        <v>3256</v>
      </c>
      <c r="F175" s="298" t="s">
        <v>3257</v>
      </c>
      <c r="G175" s="299" t="s">
        <v>647</v>
      </c>
      <c r="H175" s="300">
        <v>2</v>
      </c>
      <c r="I175" s="301"/>
      <c r="J175" s="302">
        <f>ROUND(I175*H175,2)</f>
        <v>0</v>
      </c>
      <c r="K175" s="298" t="s">
        <v>1</v>
      </c>
      <c r="L175" s="303"/>
      <c r="M175" s="304" t="s">
        <v>1</v>
      </c>
      <c r="N175" s="305" t="s">
        <v>46</v>
      </c>
      <c r="O175" s="92"/>
      <c r="P175" s="229">
        <f>O175*H175</f>
        <v>0</v>
      </c>
      <c r="Q175" s="229">
        <v>0.001</v>
      </c>
      <c r="R175" s="229">
        <f>Q175*H175</f>
        <v>0.002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581</v>
      </c>
      <c r="AT175" s="231" t="s">
        <v>553</v>
      </c>
      <c r="AU175" s="231" t="s">
        <v>90</v>
      </c>
      <c r="AY175" s="18" t="s">
        <v>203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279</v>
      </c>
      <c r="BM175" s="231" t="s">
        <v>3258</v>
      </c>
    </row>
    <row r="176" s="2" customFormat="1">
      <c r="A176" s="39"/>
      <c r="B176" s="40"/>
      <c r="C176" s="41"/>
      <c r="D176" s="233" t="s">
        <v>209</v>
      </c>
      <c r="E176" s="41"/>
      <c r="F176" s="234" t="s">
        <v>3257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209</v>
      </c>
      <c r="AU176" s="18" t="s">
        <v>90</v>
      </c>
    </row>
    <row r="177" s="2" customFormat="1" ht="16.5" customHeight="1">
      <c r="A177" s="39"/>
      <c r="B177" s="40"/>
      <c r="C177" s="220" t="s">
        <v>490</v>
      </c>
      <c r="D177" s="220" t="s">
        <v>204</v>
      </c>
      <c r="E177" s="221" t="s">
        <v>3259</v>
      </c>
      <c r="F177" s="222" t="s">
        <v>3260</v>
      </c>
      <c r="G177" s="223" t="s">
        <v>272</v>
      </c>
      <c r="H177" s="224">
        <v>1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0.00124</v>
      </c>
      <c r="R177" s="229">
        <f>Q177*H177</f>
        <v>0.00124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279</v>
      </c>
      <c r="AT177" s="231" t="s">
        <v>204</v>
      </c>
      <c r="AU177" s="231" t="s">
        <v>90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279</v>
      </c>
      <c r="BM177" s="231" t="s">
        <v>3261</v>
      </c>
    </row>
    <row r="178" s="2" customFormat="1">
      <c r="A178" s="39"/>
      <c r="B178" s="40"/>
      <c r="C178" s="41"/>
      <c r="D178" s="233" t="s">
        <v>209</v>
      </c>
      <c r="E178" s="41"/>
      <c r="F178" s="234" t="s">
        <v>3260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209</v>
      </c>
      <c r="AU178" s="18" t="s">
        <v>90</v>
      </c>
    </row>
    <row r="179" s="2" customFormat="1" ht="16.5" customHeight="1">
      <c r="A179" s="39"/>
      <c r="B179" s="40"/>
      <c r="C179" s="296" t="s">
        <v>7</v>
      </c>
      <c r="D179" s="296" t="s">
        <v>553</v>
      </c>
      <c r="E179" s="297" t="s">
        <v>3262</v>
      </c>
      <c r="F179" s="298" t="s">
        <v>3263</v>
      </c>
      <c r="G179" s="299" t="s">
        <v>272</v>
      </c>
      <c r="H179" s="300">
        <v>1</v>
      </c>
      <c r="I179" s="301"/>
      <c r="J179" s="302">
        <f>ROUND(I179*H179,2)</f>
        <v>0</v>
      </c>
      <c r="K179" s="298" t="s">
        <v>1</v>
      </c>
      <c r="L179" s="303"/>
      <c r="M179" s="304" t="s">
        <v>1</v>
      </c>
      <c r="N179" s="305" t="s">
        <v>46</v>
      </c>
      <c r="O179" s="92"/>
      <c r="P179" s="229">
        <f>O179*H179</f>
        <v>0</v>
      </c>
      <c r="Q179" s="229">
        <v>0.012</v>
      </c>
      <c r="R179" s="229">
        <f>Q179*H179</f>
        <v>0.012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581</v>
      </c>
      <c r="AT179" s="231" t="s">
        <v>553</v>
      </c>
      <c r="AU179" s="231" t="s">
        <v>90</v>
      </c>
      <c r="AY179" s="18" t="s">
        <v>203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279</v>
      </c>
      <c r="BM179" s="231" t="s">
        <v>3264</v>
      </c>
    </row>
    <row r="180" s="2" customFormat="1">
      <c r="A180" s="39"/>
      <c r="B180" s="40"/>
      <c r="C180" s="41"/>
      <c r="D180" s="233" t="s">
        <v>209</v>
      </c>
      <c r="E180" s="41"/>
      <c r="F180" s="234" t="s">
        <v>3265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209</v>
      </c>
      <c r="AU180" s="18" t="s">
        <v>90</v>
      </c>
    </row>
    <row r="181" s="2" customFormat="1" ht="16.5" customHeight="1">
      <c r="A181" s="39"/>
      <c r="B181" s="40"/>
      <c r="C181" s="296" t="s">
        <v>507</v>
      </c>
      <c r="D181" s="296" t="s">
        <v>553</v>
      </c>
      <c r="E181" s="297" t="s">
        <v>3266</v>
      </c>
      <c r="F181" s="298" t="s">
        <v>3267</v>
      </c>
      <c r="G181" s="299" t="s">
        <v>647</v>
      </c>
      <c r="H181" s="300">
        <v>1</v>
      </c>
      <c r="I181" s="301"/>
      <c r="J181" s="302">
        <f>ROUND(I181*H181,2)</f>
        <v>0</v>
      </c>
      <c r="K181" s="298" t="s">
        <v>1</v>
      </c>
      <c r="L181" s="303"/>
      <c r="M181" s="304" t="s">
        <v>1</v>
      </c>
      <c r="N181" s="305" t="s">
        <v>46</v>
      </c>
      <c r="O181" s="92"/>
      <c r="P181" s="229">
        <f>O181*H181</f>
        <v>0</v>
      </c>
      <c r="Q181" s="229">
        <v>0.001</v>
      </c>
      <c r="R181" s="229">
        <f>Q181*H181</f>
        <v>0.001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581</v>
      </c>
      <c r="AT181" s="231" t="s">
        <v>553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279</v>
      </c>
      <c r="BM181" s="231" t="s">
        <v>3268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3267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 ht="16.5" customHeight="1">
      <c r="A183" s="39"/>
      <c r="B183" s="40"/>
      <c r="C183" s="296" t="s">
        <v>515</v>
      </c>
      <c r="D183" s="296" t="s">
        <v>553</v>
      </c>
      <c r="E183" s="297" t="s">
        <v>3269</v>
      </c>
      <c r="F183" s="298" t="s">
        <v>3270</v>
      </c>
      <c r="G183" s="299" t="s">
        <v>272</v>
      </c>
      <c r="H183" s="300">
        <v>1</v>
      </c>
      <c r="I183" s="301"/>
      <c r="J183" s="302">
        <f>ROUND(I183*H183,2)</f>
        <v>0</v>
      </c>
      <c r="K183" s="298" t="s">
        <v>1</v>
      </c>
      <c r="L183" s="303"/>
      <c r="M183" s="304" t="s">
        <v>1</v>
      </c>
      <c r="N183" s="305" t="s">
        <v>46</v>
      </c>
      <c r="O183" s="92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581</v>
      </c>
      <c r="AT183" s="231" t="s">
        <v>553</v>
      </c>
      <c r="AU183" s="231" t="s">
        <v>90</v>
      </c>
      <c r="AY183" s="18" t="s">
        <v>203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279</v>
      </c>
      <c r="BM183" s="231" t="s">
        <v>3271</v>
      </c>
    </row>
    <row r="184" s="2" customFormat="1">
      <c r="A184" s="39"/>
      <c r="B184" s="40"/>
      <c r="C184" s="41"/>
      <c r="D184" s="233" t="s">
        <v>209</v>
      </c>
      <c r="E184" s="41"/>
      <c r="F184" s="234" t="s">
        <v>3270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209</v>
      </c>
      <c r="AU184" s="18" t="s">
        <v>90</v>
      </c>
    </row>
    <row r="185" s="2" customFormat="1" ht="16.5" customHeight="1">
      <c r="A185" s="39"/>
      <c r="B185" s="40"/>
      <c r="C185" s="296" t="s">
        <v>524</v>
      </c>
      <c r="D185" s="296" t="s">
        <v>553</v>
      </c>
      <c r="E185" s="297" t="s">
        <v>3272</v>
      </c>
      <c r="F185" s="298" t="s">
        <v>3273</v>
      </c>
      <c r="G185" s="299" t="s">
        <v>272</v>
      </c>
      <c r="H185" s="300">
        <v>1</v>
      </c>
      <c r="I185" s="301"/>
      <c r="J185" s="302">
        <f>ROUND(I185*H185,2)</f>
        <v>0</v>
      </c>
      <c r="K185" s="298" t="s">
        <v>1</v>
      </c>
      <c r="L185" s="303"/>
      <c r="M185" s="304" t="s">
        <v>1</v>
      </c>
      <c r="N185" s="305" t="s">
        <v>46</v>
      </c>
      <c r="O185" s="92"/>
      <c r="P185" s="229">
        <f>O185*H185</f>
        <v>0</v>
      </c>
      <c r="Q185" s="229">
        <v>0.0089999999999999993</v>
      </c>
      <c r="R185" s="229">
        <f>Q185*H185</f>
        <v>0.0089999999999999993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581</v>
      </c>
      <c r="AT185" s="231" t="s">
        <v>553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279</v>
      </c>
      <c r="BM185" s="231" t="s">
        <v>3274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3273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2" customFormat="1" ht="16.5" customHeight="1">
      <c r="A187" s="39"/>
      <c r="B187" s="40"/>
      <c r="C187" s="220" t="s">
        <v>531</v>
      </c>
      <c r="D187" s="220" t="s">
        <v>204</v>
      </c>
      <c r="E187" s="221" t="s">
        <v>3275</v>
      </c>
      <c r="F187" s="222" t="s">
        <v>3276</v>
      </c>
      <c r="G187" s="223" t="s">
        <v>647</v>
      </c>
      <c r="H187" s="224">
        <v>1</v>
      </c>
      <c r="I187" s="225"/>
      <c r="J187" s="226">
        <f>ROUND(I187*H187,2)</f>
        <v>0</v>
      </c>
      <c r="K187" s="222" t="s">
        <v>1</v>
      </c>
      <c r="L187" s="45"/>
      <c r="M187" s="227" t="s">
        <v>1</v>
      </c>
      <c r="N187" s="228" t="s">
        <v>46</v>
      </c>
      <c r="O187" s="92"/>
      <c r="P187" s="229">
        <f>O187*H187</f>
        <v>0</v>
      </c>
      <c r="Q187" s="229">
        <v>0.001</v>
      </c>
      <c r="R187" s="229">
        <f>Q187*H187</f>
        <v>0.001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279</v>
      </c>
      <c r="AT187" s="231" t="s">
        <v>204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279</v>
      </c>
      <c r="BM187" s="231" t="s">
        <v>3277</v>
      </c>
    </row>
    <row r="188" s="2" customFormat="1">
      <c r="A188" s="39"/>
      <c r="B188" s="40"/>
      <c r="C188" s="41"/>
      <c r="D188" s="233" t="s">
        <v>209</v>
      </c>
      <c r="E188" s="41"/>
      <c r="F188" s="234" t="s">
        <v>3276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209</v>
      </c>
      <c r="AU188" s="18" t="s">
        <v>90</v>
      </c>
    </row>
    <row r="189" s="2" customFormat="1" ht="16.5" customHeight="1">
      <c r="A189" s="39"/>
      <c r="B189" s="40"/>
      <c r="C189" s="296" t="s">
        <v>537</v>
      </c>
      <c r="D189" s="296" t="s">
        <v>553</v>
      </c>
      <c r="E189" s="297" t="s">
        <v>3278</v>
      </c>
      <c r="F189" s="298" t="s">
        <v>3279</v>
      </c>
      <c r="G189" s="299" t="s">
        <v>647</v>
      </c>
      <c r="H189" s="300">
        <v>1</v>
      </c>
      <c r="I189" s="301"/>
      <c r="J189" s="302">
        <f>ROUND(I189*H189,2)</f>
        <v>0</v>
      </c>
      <c r="K189" s="298" t="s">
        <v>1</v>
      </c>
      <c r="L189" s="303"/>
      <c r="M189" s="304" t="s">
        <v>1</v>
      </c>
      <c r="N189" s="305" t="s">
        <v>46</v>
      </c>
      <c r="O189" s="92"/>
      <c r="P189" s="229">
        <f>O189*H189</f>
        <v>0</v>
      </c>
      <c r="Q189" s="229">
        <v>0.01</v>
      </c>
      <c r="R189" s="229">
        <f>Q189*H189</f>
        <v>0.01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581</v>
      </c>
      <c r="AT189" s="231" t="s">
        <v>553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279</v>
      </c>
      <c r="BM189" s="231" t="s">
        <v>3280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3281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 ht="16.5" customHeight="1">
      <c r="A191" s="39"/>
      <c r="B191" s="40"/>
      <c r="C191" s="296" t="s">
        <v>543</v>
      </c>
      <c r="D191" s="296" t="s">
        <v>553</v>
      </c>
      <c r="E191" s="297" t="s">
        <v>3282</v>
      </c>
      <c r="F191" s="298" t="s">
        <v>3283</v>
      </c>
      <c r="G191" s="299" t="s">
        <v>647</v>
      </c>
      <c r="H191" s="300">
        <v>1</v>
      </c>
      <c r="I191" s="301"/>
      <c r="J191" s="302">
        <f>ROUND(I191*H191,2)</f>
        <v>0</v>
      </c>
      <c r="K191" s="298" t="s">
        <v>1</v>
      </c>
      <c r="L191" s="303"/>
      <c r="M191" s="304" t="s">
        <v>1</v>
      </c>
      <c r="N191" s="305" t="s">
        <v>46</v>
      </c>
      <c r="O191" s="92"/>
      <c r="P191" s="229">
        <f>O191*H191</f>
        <v>0</v>
      </c>
      <c r="Q191" s="229">
        <v>0.0050000000000000001</v>
      </c>
      <c r="R191" s="229">
        <f>Q191*H191</f>
        <v>0.0050000000000000001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581</v>
      </c>
      <c r="AT191" s="231" t="s">
        <v>553</v>
      </c>
      <c r="AU191" s="231" t="s">
        <v>90</v>
      </c>
      <c r="AY191" s="18" t="s">
        <v>203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88</v>
      </c>
      <c r="BK191" s="232">
        <f>ROUND(I191*H191,2)</f>
        <v>0</v>
      </c>
      <c r="BL191" s="18" t="s">
        <v>279</v>
      </c>
      <c r="BM191" s="231" t="s">
        <v>3284</v>
      </c>
    </row>
    <row r="192" s="2" customFormat="1">
      <c r="A192" s="39"/>
      <c r="B192" s="40"/>
      <c r="C192" s="41"/>
      <c r="D192" s="233" t="s">
        <v>209</v>
      </c>
      <c r="E192" s="41"/>
      <c r="F192" s="234" t="s">
        <v>3283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209</v>
      </c>
      <c r="AU192" s="18" t="s">
        <v>90</v>
      </c>
    </row>
    <row r="193" s="2" customFormat="1" ht="21.75" customHeight="1">
      <c r="A193" s="39"/>
      <c r="B193" s="40"/>
      <c r="C193" s="220" t="s">
        <v>552</v>
      </c>
      <c r="D193" s="220" t="s">
        <v>204</v>
      </c>
      <c r="E193" s="221" t="s">
        <v>3285</v>
      </c>
      <c r="F193" s="222" t="s">
        <v>3286</v>
      </c>
      <c r="G193" s="223" t="s">
        <v>415</v>
      </c>
      <c r="H193" s="224">
        <v>14</v>
      </c>
      <c r="I193" s="225"/>
      <c r="J193" s="226">
        <f>ROUND(I193*H193,2)</f>
        <v>0</v>
      </c>
      <c r="K193" s="222" t="s">
        <v>1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9.0000000000000006E-05</v>
      </c>
      <c r="R193" s="229">
        <f>Q193*H193</f>
        <v>0.0012600000000000001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860</v>
      </c>
      <c r="AT193" s="231" t="s">
        <v>204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860</v>
      </c>
      <c r="BM193" s="231" t="s">
        <v>3287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3286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90</v>
      </c>
    </row>
    <row r="195" s="2" customFormat="1" ht="21.75" customHeight="1">
      <c r="A195" s="39"/>
      <c r="B195" s="40"/>
      <c r="C195" s="296" t="s">
        <v>558</v>
      </c>
      <c r="D195" s="296" t="s">
        <v>553</v>
      </c>
      <c r="E195" s="297" t="s">
        <v>3288</v>
      </c>
      <c r="F195" s="298" t="s">
        <v>3289</v>
      </c>
      <c r="G195" s="299" t="s">
        <v>415</v>
      </c>
      <c r="H195" s="300">
        <v>14</v>
      </c>
      <c r="I195" s="301"/>
      <c r="J195" s="302">
        <f>ROUND(I195*H195,2)</f>
        <v>0</v>
      </c>
      <c r="K195" s="298" t="s">
        <v>1</v>
      </c>
      <c r="L195" s="303"/>
      <c r="M195" s="304" t="s">
        <v>1</v>
      </c>
      <c r="N195" s="305" t="s">
        <v>46</v>
      </c>
      <c r="O195" s="92"/>
      <c r="P195" s="229">
        <f>O195*H195</f>
        <v>0</v>
      </c>
      <c r="Q195" s="229">
        <v>0.0050000000000000001</v>
      </c>
      <c r="R195" s="229">
        <f>Q195*H195</f>
        <v>0.070000000000000007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581</v>
      </c>
      <c r="AT195" s="231" t="s">
        <v>553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279</v>
      </c>
      <c r="BM195" s="231" t="s">
        <v>3290</v>
      </c>
    </row>
    <row r="196" s="2" customFormat="1">
      <c r="A196" s="39"/>
      <c r="B196" s="40"/>
      <c r="C196" s="41"/>
      <c r="D196" s="233" t="s">
        <v>209</v>
      </c>
      <c r="E196" s="41"/>
      <c r="F196" s="234" t="s">
        <v>3289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209</v>
      </c>
      <c r="AU196" s="18" t="s">
        <v>90</v>
      </c>
    </row>
    <row r="197" s="2" customFormat="1" ht="16.5" customHeight="1">
      <c r="A197" s="39"/>
      <c r="B197" s="40"/>
      <c r="C197" s="296" t="s">
        <v>566</v>
      </c>
      <c r="D197" s="296" t="s">
        <v>553</v>
      </c>
      <c r="E197" s="297" t="s">
        <v>3291</v>
      </c>
      <c r="F197" s="298" t="s">
        <v>3292</v>
      </c>
      <c r="G197" s="299" t="s">
        <v>647</v>
      </c>
      <c r="H197" s="300">
        <v>2</v>
      </c>
      <c r="I197" s="301"/>
      <c r="J197" s="302">
        <f>ROUND(I197*H197,2)</f>
        <v>0</v>
      </c>
      <c r="K197" s="298" t="s">
        <v>1</v>
      </c>
      <c r="L197" s="303"/>
      <c r="M197" s="304" t="s">
        <v>1</v>
      </c>
      <c r="N197" s="305" t="s">
        <v>46</v>
      </c>
      <c r="O197" s="92"/>
      <c r="P197" s="229">
        <f>O197*H197</f>
        <v>0</v>
      </c>
      <c r="Q197" s="229">
        <v>0.002</v>
      </c>
      <c r="R197" s="229">
        <f>Q197*H197</f>
        <v>0.0040000000000000001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581</v>
      </c>
      <c r="AT197" s="231" t="s">
        <v>553</v>
      </c>
      <c r="AU197" s="231" t="s">
        <v>90</v>
      </c>
      <c r="AY197" s="18" t="s">
        <v>203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279</v>
      </c>
      <c r="BM197" s="231" t="s">
        <v>3293</v>
      </c>
    </row>
    <row r="198" s="2" customFormat="1">
      <c r="A198" s="39"/>
      <c r="B198" s="40"/>
      <c r="C198" s="41"/>
      <c r="D198" s="233" t="s">
        <v>209</v>
      </c>
      <c r="E198" s="41"/>
      <c r="F198" s="234" t="s">
        <v>3292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209</v>
      </c>
      <c r="AU198" s="18" t="s">
        <v>90</v>
      </c>
    </row>
    <row r="199" s="2" customFormat="1" ht="21.75" customHeight="1">
      <c r="A199" s="39"/>
      <c r="B199" s="40"/>
      <c r="C199" s="296" t="s">
        <v>574</v>
      </c>
      <c r="D199" s="296" t="s">
        <v>553</v>
      </c>
      <c r="E199" s="297" t="s">
        <v>3294</v>
      </c>
      <c r="F199" s="298" t="s">
        <v>3295</v>
      </c>
      <c r="G199" s="299" t="s">
        <v>647</v>
      </c>
      <c r="H199" s="300">
        <v>2</v>
      </c>
      <c r="I199" s="301"/>
      <c r="J199" s="302">
        <f>ROUND(I199*H199,2)</f>
        <v>0</v>
      </c>
      <c r="K199" s="298" t="s">
        <v>1</v>
      </c>
      <c r="L199" s="303"/>
      <c r="M199" s="304" t="s">
        <v>1</v>
      </c>
      <c r="N199" s="305" t="s">
        <v>46</v>
      </c>
      <c r="O199" s="92"/>
      <c r="P199" s="229">
        <f>O199*H199</f>
        <v>0</v>
      </c>
      <c r="Q199" s="229">
        <v>0.0030000000000000001</v>
      </c>
      <c r="R199" s="229">
        <f>Q199*H199</f>
        <v>0.0060000000000000001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581</v>
      </c>
      <c r="AT199" s="231" t="s">
        <v>553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279</v>
      </c>
      <c r="BM199" s="231" t="s">
        <v>3296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3295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 ht="16.5" customHeight="1">
      <c r="A201" s="39"/>
      <c r="B201" s="40"/>
      <c r="C201" s="220" t="s">
        <v>581</v>
      </c>
      <c r="D201" s="220" t="s">
        <v>204</v>
      </c>
      <c r="E201" s="221" t="s">
        <v>3297</v>
      </c>
      <c r="F201" s="222" t="s">
        <v>3298</v>
      </c>
      <c r="G201" s="223" t="s">
        <v>272</v>
      </c>
      <c r="H201" s="224">
        <v>1</v>
      </c>
      <c r="I201" s="225"/>
      <c r="J201" s="226">
        <f>ROUND(I201*H201,2)</f>
        <v>0</v>
      </c>
      <c r="K201" s="222" t="s">
        <v>352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0.0011199999999999999</v>
      </c>
      <c r="R201" s="229">
        <f>Q201*H201</f>
        <v>0.0011199999999999999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279</v>
      </c>
      <c r="AT201" s="231" t="s">
        <v>204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279</v>
      </c>
      <c r="BM201" s="231" t="s">
        <v>3299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3300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>
      <c r="A203" s="39"/>
      <c r="B203" s="40"/>
      <c r="C203" s="41"/>
      <c r="D203" s="251" t="s">
        <v>355</v>
      </c>
      <c r="E203" s="41"/>
      <c r="F203" s="252" t="s">
        <v>3301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355</v>
      </c>
      <c r="AU203" s="18" t="s">
        <v>90</v>
      </c>
    </row>
    <row r="204" s="2" customFormat="1" ht="16.5" customHeight="1">
      <c r="A204" s="39"/>
      <c r="B204" s="40"/>
      <c r="C204" s="296" t="s">
        <v>589</v>
      </c>
      <c r="D204" s="296" t="s">
        <v>553</v>
      </c>
      <c r="E204" s="297" t="s">
        <v>3302</v>
      </c>
      <c r="F204" s="298" t="s">
        <v>3303</v>
      </c>
      <c r="G204" s="299" t="s">
        <v>272</v>
      </c>
      <c r="H204" s="300">
        <v>1</v>
      </c>
      <c r="I204" s="301"/>
      <c r="J204" s="302">
        <f>ROUND(I204*H204,2)</f>
        <v>0</v>
      </c>
      <c r="K204" s="298" t="s">
        <v>1</v>
      </c>
      <c r="L204" s="303"/>
      <c r="M204" s="304" t="s">
        <v>1</v>
      </c>
      <c r="N204" s="305" t="s">
        <v>46</v>
      </c>
      <c r="O204" s="92"/>
      <c r="P204" s="229">
        <f>O204*H204</f>
        <v>0</v>
      </c>
      <c r="Q204" s="229">
        <v>0.001</v>
      </c>
      <c r="R204" s="229">
        <f>Q204*H204</f>
        <v>0.001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581</v>
      </c>
      <c r="AT204" s="231" t="s">
        <v>553</v>
      </c>
      <c r="AU204" s="231" t="s">
        <v>90</v>
      </c>
      <c r="AY204" s="18" t="s">
        <v>203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279</v>
      </c>
      <c r="BM204" s="231" t="s">
        <v>3304</v>
      </c>
    </row>
    <row r="205" s="2" customFormat="1">
      <c r="A205" s="39"/>
      <c r="B205" s="40"/>
      <c r="C205" s="41"/>
      <c r="D205" s="233" t="s">
        <v>209</v>
      </c>
      <c r="E205" s="41"/>
      <c r="F205" s="234" t="s">
        <v>3303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209</v>
      </c>
      <c r="AU205" s="18" t="s">
        <v>90</v>
      </c>
    </row>
    <row r="206" s="2" customFormat="1" ht="37.8" customHeight="1">
      <c r="A206" s="39"/>
      <c r="B206" s="40"/>
      <c r="C206" s="220" t="s">
        <v>595</v>
      </c>
      <c r="D206" s="220" t="s">
        <v>204</v>
      </c>
      <c r="E206" s="221" t="s">
        <v>3305</v>
      </c>
      <c r="F206" s="222" t="s">
        <v>3306</v>
      </c>
      <c r="G206" s="223" t="s">
        <v>272</v>
      </c>
      <c r="H206" s="224">
        <v>1</v>
      </c>
      <c r="I206" s="225"/>
      <c r="J206" s="226">
        <f>ROUND(I206*H206,2)</f>
        <v>0</v>
      </c>
      <c r="K206" s="222" t="s">
        <v>352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0.0069800000000000001</v>
      </c>
      <c r="R206" s="229">
        <f>Q206*H206</f>
        <v>0.0069800000000000001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279</v>
      </c>
      <c r="AT206" s="231" t="s">
        <v>204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279</v>
      </c>
      <c r="BM206" s="231" t="s">
        <v>3307</v>
      </c>
    </row>
    <row r="207" s="2" customFormat="1">
      <c r="A207" s="39"/>
      <c r="B207" s="40"/>
      <c r="C207" s="41"/>
      <c r="D207" s="233" t="s">
        <v>209</v>
      </c>
      <c r="E207" s="41"/>
      <c r="F207" s="234" t="s">
        <v>3308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209</v>
      </c>
      <c r="AU207" s="18" t="s">
        <v>90</v>
      </c>
    </row>
    <row r="208" s="2" customFormat="1">
      <c r="A208" s="39"/>
      <c r="B208" s="40"/>
      <c r="C208" s="41"/>
      <c r="D208" s="251" t="s">
        <v>355</v>
      </c>
      <c r="E208" s="41"/>
      <c r="F208" s="252" t="s">
        <v>3309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355</v>
      </c>
      <c r="AU208" s="18" t="s">
        <v>90</v>
      </c>
    </row>
    <row r="209" s="2" customFormat="1" ht="24.15" customHeight="1">
      <c r="A209" s="39"/>
      <c r="B209" s="40"/>
      <c r="C209" s="220" t="s">
        <v>602</v>
      </c>
      <c r="D209" s="220" t="s">
        <v>204</v>
      </c>
      <c r="E209" s="221" t="s">
        <v>3310</v>
      </c>
      <c r="F209" s="222" t="s">
        <v>3311</v>
      </c>
      <c r="G209" s="223" t="s">
        <v>272</v>
      </c>
      <c r="H209" s="224">
        <v>1</v>
      </c>
      <c r="I209" s="225"/>
      <c r="J209" s="226">
        <f>ROUND(I209*H209,2)</f>
        <v>0</v>
      </c>
      <c r="K209" s="222" t="s">
        <v>352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0.00064999999999999997</v>
      </c>
      <c r="R209" s="229">
        <f>Q209*H209</f>
        <v>0.00064999999999999997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279</v>
      </c>
      <c r="AT209" s="231" t="s">
        <v>204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279</v>
      </c>
      <c r="BM209" s="231" t="s">
        <v>3312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3313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2" customFormat="1">
      <c r="A211" s="39"/>
      <c r="B211" s="40"/>
      <c r="C211" s="41"/>
      <c r="D211" s="251" t="s">
        <v>355</v>
      </c>
      <c r="E211" s="41"/>
      <c r="F211" s="252" t="s">
        <v>3314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355</v>
      </c>
      <c r="AU211" s="18" t="s">
        <v>90</v>
      </c>
    </row>
    <row r="212" s="2" customFormat="1" ht="24.15" customHeight="1">
      <c r="A212" s="39"/>
      <c r="B212" s="40"/>
      <c r="C212" s="220" t="s">
        <v>623</v>
      </c>
      <c r="D212" s="220" t="s">
        <v>204</v>
      </c>
      <c r="E212" s="221" t="s">
        <v>3315</v>
      </c>
      <c r="F212" s="222" t="s">
        <v>3316</v>
      </c>
      <c r="G212" s="223" t="s">
        <v>647</v>
      </c>
      <c r="H212" s="224">
        <v>1</v>
      </c>
      <c r="I212" s="225"/>
      <c r="J212" s="226">
        <f>ROUND(I212*H212,2)</f>
        <v>0</v>
      </c>
      <c r="K212" s="222" t="s">
        <v>352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0.00067000000000000002</v>
      </c>
      <c r="R212" s="229">
        <f>Q212*H212</f>
        <v>0.00067000000000000002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279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279</v>
      </c>
      <c r="BM212" s="231" t="s">
        <v>3317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3318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2" customFormat="1">
      <c r="A214" s="39"/>
      <c r="B214" s="40"/>
      <c r="C214" s="41"/>
      <c r="D214" s="251" t="s">
        <v>355</v>
      </c>
      <c r="E214" s="41"/>
      <c r="F214" s="252" t="s">
        <v>3319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355</v>
      </c>
      <c r="AU214" s="18" t="s">
        <v>90</v>
      </c>
    </row>
    <row r="215" s="2" customFormat="1" ht="33" customHeight="1">
      <c r="A215" s="39"/>
      <c r="B215" s="40"/>
      <c r="C215" s="220" t="s">
        <v>631</v>
      </c>
      <c r="D215" s="220" t="s">
        <v>204</v>
      </c>
      <c r="E215" s="221" t="s">
        <v>3320</v>
      </c>
      <c r="F215" s="222" t="s">
        <v>3321</v>
      </c>
      <c r="G215" s="223" t="s">
        <v>272</v>
      </c>
      <c r="H215" s="224">
        <v>1</v>
      </c>
      <c r="I215" s="225"/>
      <c r="J215" s="226">
        <f>ROUND(I215*H215,2)</f>
        <v>0</v>
      </c>
      <c r="K215" s="222" t="s">
        <v>352</v>
      </c>
      <c r="L215" s="45"/>
      <c r="M215" s="227" t="s">
        <v>1</v>
      </c>
      <c r="N215" s="228" t="s">
        <v>46</v>
      </c>
      <c r="O215" s="92"/>
      <c r="P215" s="229">
        <f>O215*H215</f>
        <v>0</v>
      </c>
      <c r="Q215" s="229">
        <v>0.0032799999999999999</v>
      </c>
      <c r="R215" s="229">
        <f>Q215*H215</f>
        <v>0.0032799999999999999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279</v>
      </c>
      <c r="AT215" s="231" t="s">
        <v>204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279</v>
      </c>
      <c r="BM215" s="231" t="s">
        <v>3322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3323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90</v>
      </c>
    </row>
    <row r="217" s="2" customFormat="1">
      <c r="A217" s="39"/>
      <c r="B217" s="40"/>
      <c r="C217" s="41"/>
      <c r="D217" s="251" t="s">
        <v>355</v>
      </c>
      <c r="E217" s="41"/>
      <c r="F217" s="252" t="s">
        <v>3324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355</v>
      </c>
      <c r="AU217" s="18" t="s">
        <v>90</v>
      </c>
    </row>
    <row r="218" s="2" customFormat="1" ht="33" customHeight="1">
      <c r="A218" s="39"/>
      <c r="B218" s="40"/>
      <c r="C218" s="220" t="s">
        <v>637</v>
      </c>
      <c r="D218" s="220" t="s">
        <v>204</v>
      </c>
      <c r="E218" s="221" t="s">
        <v>3325</v>
      </c>
      <c r="F218" s="222" t="s">
        <v>3326</v>
      </c>
      <c r="G218" s="223" t="s">
        <v>272</v>
      </c>
      <c r="H218" s="224">
        <v>1</v>
      </c>
      <c r="I218" s="225"/>
      <c r="J218" s="226">
        <f>ROUND(I218*H218,2)</f>
        <v>0</v>
      </c>
      <c r="K218" s="222" t="s">
        <v>352</v>
      </c>
      <c r="L218" s="45"/>
      <c r="M218" s="227" t="s">
        <v>1</v>
      </c>
      <c r="N218" s="228" t="s">
        <v>46</v>
      </c>
      <c r="O218" s="92"/>
      <c r="P218" s="229">
        <f>O218*H218</f>
        <v>0</v>
      </c>
      <c r="Q218" s="229">
        <v>0.0032799999999999999</v>
      </c>
      <c r="R218" s="229">
        <f>Q218*H218</f>
        <v>0.0032799999999999999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279</v>
      </c>
      <c r="AT218" s="231" t="s">
        <v>204</v>
      </c>
      <c r="AU218" s="231" t="s">
        <v>90</v>
      </c>
      <c r="AY218" s="18" t="s">
        <v>203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279</v>
      </c>
      <c r="BM218" s="231" t="s">
        <v>3327</v>
      </c>
    </row>
    <row r="219" s="2" customFormat="1">
      <c r="A219" s="39"/>
      <c r="B219" s="40"/>
      <c r="C219" s="41"/>
      <c r="D219" s="233" t="s">
        <v>209</v>
      </c>
      <c r="E219" s="41"/>
      <c r="F219" s="234" t="s">
        <v>3328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209</v>
      </c>
      <c r="AU219" s="18" t="s">
        <v>90</v>
      </c>
    </row>
    <row r="220" s="2" customFormat="1">
      <c r="A220" s="39"/>
      <c r="B220" s="40"/>
      <c r="C220" s="41"/>
      <c r="D220" s="251" t="s">
        <v>355</v>
      </c>
      <c r="E220" s="41"/>
      <c r="F220" s="252" t="s">
        <v>3329</v>
      </c>
      <c r="G220" s="41"/>
      <c r="H220" s="41"/>
      <c r="I220" s="235"/>
      <c r="J220" s="41"/>
      <c r="K220" s="41"/>
      <c r="L220" s="45"/>
      <c r="M220" s="236"/>
      <c r="N220" s="23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355</v>
      </c>
      <c r="AU220" s="18" t="s">
        <v>90</v>
      </c>
    </row>
    <row r="221" s="2" customFormat="1" ht="16.5" customHeight="1">
      <c r="A221" s="39"/>
      <c r="B221" s="40"/>
      <c r="C221" s="220" t="s">
        <v>644</v>
      </c>
      <c r="D221" s="220" t="s">
        <v>204</v>
      </c>
      <c r="E221" s="221" t="s">
        <v>3330</v>
      </c>
      <c r="F221" s="222" t="s">
        <v>3331</v>
      </c>
      <c r="G221" s="223" t="s">
        <v>272</v>
      </c>
      <c r="H221" s="224">
        <v>1</v>
      </c>
      <c r="I221" s="225"/>
      <c r="J221" s="226">
        <f>ROUND(I221*H221,2)</f>
        <v>0</v>
      </c>
      <c r="K221" s="222" t="s">
        <v>1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279</v>
      </c>
      <c r="AT221" s="231" t="s">
        <v>204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3332</v>
      </c>
    </row>
    <row r="222" s="2" customFormat="1">
      <c r="A222" s="39"/>
      <c r="B222" s="40"/>
      <c r="C222" s="41"/>
      <c r="D222" s="233" t="s">
        <v>209</v>
      </c>
      <c r="E222" s="41"/>
      <c r="F222" s="234" t="s">
        <v>3331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209</v>
      </c>
      <c r="AU222" s="18" t="s">
        <v>90</v>
      </c>
    </row>
    <row r="223" s="2" customFormat="1">
      <c r="A223" s="39"/>
      <c r="B223" s="40"/>
      <c r="C223" s="41"/>
      <c r="D223" s="233" t="s">
        <v>3196</v>
      </c>
      <c r="E223" s="41"/>
      <c r="F223" s="309" t="s">
        <v>3333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3196</v>
      </c>
      <c r="AU223" s="18" t="s">
        <v>90</v>
      </c>
    </row>
    <row r="224" s="2" customFormat="1" ht="16.5" customHeight="1">
      <c r="A224" s="39"/>
      <c r="B224" s="40"/>
      <c r="C224" s="220" t="s">
        <v>652</v>
      </c>
      <c r="D224" s="220" t="s">
        <v>204</v>
      </c>
      <c r="E224" s="221" t="s">
        <v>3334</v>
      </c>
      <c r="F224" s="222" t="s">
        <v>3335</v>
      </c>
      <c r="G224" s="223" t="s">
        <v>272</v>
      </c>
      <c r="H224" s="224">
        <v>1</v>
      </c>
      <c r="I224" s="225"/>
      <c r="J224" s="226">
        <f>ROUND(I224*H224,2)</f>
        <v>0</v>
      </c>
      <c r="K224" s="222" t="s">
        <v>1</v>
      </c>
      <c r="L224" s="45"/>
      <c r="M224" s="227" t="s">
        <v>1</v>
      </c>
      <c r="N224" s="228" t="s">
        <v>46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279</v>
      </c>
      <c r="AT224" s="231" t="s">
        <v>204</v>
      </c>
      <c r="AU224" s="231" t="s">
        <v>90</v>
      </c>
      <c r="AY224" s="18" t="s">
        <v>203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279</v>
      </c>
      <c r="BM224" s="231" t="s">
        <v>3336</v>
      </c>
    </row>
    <row r="225" s="2" customFormat="1">
      <c r="A225" s="39"/>
      <c r="B225" s="40"/>
      <c r="C225" s="41"/>
      <c r="D225" s="233" t="s">
        <v>209</v>
      </c>
      <c r="E225" s="41"/>
      <c r="F225" s="234" t="s">
        <v>3337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209</v>
      </c>
      <c r="AU225" s="18" t="s">
        <v>90</v>
      </c>
    </row>
    <row r="226" s="2" customFormat="1">
      <c r="A226" s="39"/>
      <c r="B226" s="40"/>
      <c r="C226" s="41"/>
      <c r="D226" s="233" t="s">
        <v>3196</v>
      </c>
      <c r="E226" s="41"/>
      <c r="F226" s="309" t="s">
        <v>3333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3196</v>
      </c>
      <c r="AU226" s="18" t="s">
        <v>90</v>
      </c>
    </row>
    <row r="227" s="2" customFormat="1" ht="21.75" customHeight="1">
      <c r="A227" s="39"/>
      <c r="B227" s="40"/>
      <c r="C227" s="220" t="s">
        <v>659</v>
      </c>
      <c r="D227" s="220" t="s">
        <v>204</v>
      </c>
      <c r="E227" s="221" t="s">
        <v>3338</v>
      </c>
      <c r="F227" s="222" t="s">
        <v>3339</v>
      </c>
      <c r="G227" s="223" t="s">
        <v>493</v>
      </c>
      <c r="H227" s="224">
        <v>0.85399999999999998</v>
      </c>
      <c r="I227" s="225"/>
      <c r="J227" s="226">
        <f>ROUND(I227*H227,2)</f>
        <v>0</v>
      </c>
      <c r="K227" s="222" t="s">
        <v>352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279</v>
      </c>
      <c r="AT227" s="231" t="s">
        <v>204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279</v>
      </c>
      <c r="BM227" s="231" t="s">
        <v>3340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3341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2" customFormat="1">
      <c r="A229" s="39"/>
      <c r="B229" s="40"/>
      <c r="C229" s="41"/>
      <c r="D229" s="251" t="s">
        <v>355</v>
      </c>
      <c r="E229" s="41"/>
      <c r="F229" s="252" t="s">
        <v>3342</v>
      </c>
      <c r="G229" s="41"/>
      <c r="H229" s="41"/>
      <c r="I229" s="235"/>
      <c r="J229" s="41"/>
      <c r="K229" s="41"/>
      <c r="L229" s="45"/>
      <c r="M229" s="236"/>
      <c r="N229" s="23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355</v>
      </c>
      <c r="AU229" s="18" t="s">
        <v>90</v>
      </c>
    </row>
    <row r="230" s="11" customFormat="1" ht="22.8" customHeight="1">
      <c r="A230" s="11"/>
      <c r="B230" s="206"/>
      <c r="C230" s="207"/>
      <c r="D230" s="208" t="s">
        <v>80</v>
      </c>
      <c r="E230" s="249" t="s">
        <v>3343</v>
      </c>
      <c r="F230" s="249" t="s">
        <v>3344</v>
      </c>
      <c r="G230" s="207"/>
      <c r="H230" s="207"/>
      <c r="I230" s="210"/>
      <c r="J230" s="250">
        <f>BK230</f>
        <v>0</v>
      </c>
      <c r="K230" s="207"/>
      <c r="L230" s="212"/>
      <c r="M230" s="213"/>
      <c r="N230" s="214"/>
      <c r="O230" s="214"/>
      <c r="P230" s="215">
        <f>SUM(P231:P264)</f>
        <v>0</v>
      </c>
      <c r="Q230" s="214"/>
      <c r="R230" s="215">
        <f>SUM(R231:R264)</f>
        <v>0.12726000000000001</v>
      </c>
      <c r="S230" s="214"/>
      <c r="T230" s="216">
        <f>SUM(T231:T264)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17" t="s">
        <v>90</v>
      </c>
      <c r="AT230" s="218" t="s">
        <v>80</v>
      </c>
      <c r="AU230" s="218" t="s">
        <v>88</v>
      </c>
      <c r="AY230" s="217" t="s">
        <v>203</v>
      </c>
      <c r="BK230" s="219">
        <f>SUM(BK231:BK264)</f>
        <v>0</v>
      </c>
    </row>
    <row r="231" s="2" customFormat="1" ht="24.15" customHeight="1">
      <c r="A231" s="39"/>
      <c r="B231" s="40"/>
      <c r="C231" s="220" t="s">
        <v>666</v>
      </c>
      <c r="D231" s="220" t="s">
        <v>204</v>
      </c>
      <c r="E231" s="221" t="s">
        <v>3345</v>
      </c>
      <c r="F231" s="222" t="s">
        <v>3346</v>
      </c>
      <c r="G231" s="223" t="s">
        <v>415</v>
      </c>
      <c r="H231" s="224">
        <v>20</v>
      </c>
      <c r="I231" s="225"/>
      <c r="J231" s="226">
        <f>ROUND(I231*H231,2)</f>
        <v>0</v>
      </c>
      <c r="K231" s="222" t="s">
        <v>352</v>
      </c>
      <c r="L231" s="45"/>
      <c r="M231" s="227" t="s">
        <v>1</v>
      </c>
      <c r="N231" s="228" t="s">
        <v>46</v>
      </c>
      <c r="O231" s="92"/>
      <c r="P231" s="229">
        <f>O231*H231</f>
        <v>0</v>
      </c>
      <c r="Q231" s="229">
        <v>0.00046000000000000001</v>
      </c>
      <c r="R231" s="229">
        <f>Q231*H231</f>
        <v>0.0091999999999999998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279</v>
      </c>
      <c r="AT231" s="231" t="s">
        <v>204</v>
      </c>
      <c r="AU231" s="231" t="s">
        <v>90</v>
      </c>
      <c r="AY231" s="18" t="s">
        <v>203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279</v>
      </c>
      <c r="BM231" s="231" t="s">
        <v>3347</v>
      </c>
    </row>
    <row r="232" s="2" customFormat="1">
      <c r="A232" s="39"/>
      <c r="B232" s="40"/>
      <c r="C232" s="41"/>
      <c r="D232" s="233" t="s">
        <v>209</v>
      </c>
      <c r="E232" s="41"/>
      <c r="F232" s="234" t="s">
        <v>3348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209</v>
      </c>
      <c r="AU232" s="18" t="s">
        <v>90</v>
      </c>
    </row>
    <row r="233" s="2" customFormat="1">
      <c r="A233" s="39"/>
      <c r="B233" s="40"/>
      <c r="C233" s="41"/>
      <c r="D233" s="251" t="s">
        <v>355</v>
      </c>
      <c r="E233" s="41"/>
      <c r="F233" s="252" t="s">
        <v>3349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355</v>
      </c>
      <c r="AU233" s="18" t="s">
        <v>90</v>
      </c>
    </row>
    <row r="234" s="14" customFormat="1">
      <c r="A234" s="14"/>
      <c r="B234" s="263"/>
      <c r="C234" s="264"/>
      <c r="D234" s="233" t="s">
        <v>357</v>
      </c>
      <c r="E234" s="265" t="s">
        <v>1</v>
      </c>
      <c r="F234" s="266" t="s">
        <v>3350</v>
      </c>
      <c r="G234" s="264"/>
      <c r="H234" s="267">
        <v>20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357</v>
      </c>
      <c r="AU234" s="273" t="s">
        <v>90</v>
      </c>
      <c r="AV234" s="14" t="s">
        <v>90</v>
      </c>
      <c r="AW234" s="14" t="s">
        <v>36</v>
      </c>
      <c r="AX234" s="14" t="s">
        <v>88</v>
      </c>
      <c r="AY234" s="273" t="s">
        <v>203</v>
      </c>
    </row>
    <row r="235" s="2" customFormat="1" ht="24.15" customHeight="1">
      <c r="A235" s="39"/>
      <c r="B235" s="40"/>
      <c r="C235" s="220" t="s">
        <v>684</v>
      </c>
      <c r="D235" s="220" t="s">
        <v>204</v>
      </c>
      <c r="E235" s="221" t="s">
        <v>3351</v>
      </c>
      <c r="F235" s="222" t="s">
        <v>3352</v>
      </c>
      <c r="G235" s="223" t="s">
        <v>415</v>
      </c>
      <c r="H235" s="224">
        <v>30</v>
      </c>
      <c r="I235" s="225"/>
      <c r="J235" s="226">
        <f>ROUND(I235*H235,2)</f>
        <v>0</v>
      </c>
      <c r="K235" s="222" t="s">
        <v>352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0.00055999999999999995</v>
      </c>
      <c r="R235" s="229">
        <f>Q235*H235</f>
        <v>0.016799999999999999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279</v>
      </c>
      <c r="AT235" s="231" t="s">
        <v>204</v>
      </c>
      <c r="AU235" s="231" t="s">
        <v>90</v>
      </c>
      <c r="AY235" s="18" t="s">
        <v>203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279</v>
      </c>
      <c r="BM235" s="231" t="s">
        <v>3353</v>
      </c>
    </row>
    <row r="236" s="2" customFormat="1">
      <c r="A236" s="39"/>
      <c r="B236" s="40"/>
      <c r="C236" s="41"/>
      <c r="D236" s="233" t="s">
        <v>209</v>
      </c>
      <c r="E236" s="41"/>
      <c r="F236" s="234" t="s">
        <v>3354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209</v>
      </c>
      <c r="AU236" s="18" t="s">
        <v>90</v>
      </c>
    </row>
    <row r="237" s="2" customFormat="1">
      <c r="A237" s="39"/>
      <c r="B237" s="40"/>
      <c r="C237" s="41"/>
      <c r="D237" s="251" t="s">
        <v>355</v>
      </c>
      <c r="E237" s="41"/>
      <c r="F237" s="252" t="s">
        <v>3355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355</v>
      </c>
      <c r="AU237" s="18" t="s">
        <v>90</v>
      </c>
    </row>
    <row r="238" s="14" customFormat="1">
      <c r="A238" s="14"/>
      <c r="B238" s="263"/>
      <c r="C238" s="264"/>
      <c r="D238" s="233" t="s">
        <v>357</v>
      </c>
      <c r="E238" s="265" t="s">
        <v>1</v>
      </c>
      <c r="F238" s="266" t="s">
        <v>3356</v>
      </c>
      <c r="G238" s="264"/>
      <c r="H238" s="267">
        <v>30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357</v>
      </c>
      <c r="AU238" s="273" t="s">
        <v>90</v>
      </c>
      <c r="AV238" s="14" t="s">
        <v>90</v>
      </c>
      <c r="AW238" s="14" t="s">
        <v>36</v>
      </c>
      <c r="AX238" s="14" t="s">
        <v>88</v>
      </c>
      <c r="AY238" s="273" t="s">
        <v>203</v>
      </c>
    </row>
    <row r="239" s="2" customFormat="1" ht="21.75" customHeight="1">
      <c r="A239" s="39"/>
      <c r="B239" s="40"/>
      <c r="C239" s="220" t="s">
        <v>692</v>
      </c>
      <c r="D239" s="220" t="s">
        <v>204</v>
      </c>
      <c r="E239" s="221" t="s">
        <v>3357</v>
      </c>
      <c r="F239" s="222" t="s">
        <v>3358</v>
      </c>
      <c r="G239" s="223" t="s">
        <v>415</v>
      </c>
      <c r="H239" s="224">
        <v>40</v>
      </c>
      <c r="I239" s="225"/>
      <c r="J239" s="226">
        <f>ROUND(I239*H239,2)</f>
        <v>0</v>
      </c>
      <c r="K239" s="222" t="s">
        <v>352</v>
      </c>
      <c r="L239" s="45"/>
      <c r="M239" s="227" t="s">
        <v>1</v>
      </c>
      <c r="N239" s="228" t="s">
        <v>46</v>
      </c>
      <c r="O239" s="92"/>
      <c r="P239" s="229">
        <f>O239*H239</f>
        <v>0</v>
      </c>
      <c r="Q239" s="229">
        <v>0.00071000000000000002</v>
      </c>
      <c r="R239" s="229">
        <f>Q239*H239</f>
        <v>0.028400000000000002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279</v>
      </c>
      <c r="AT239" s="231" t="s">
        <v>204</v>
      </c>
      <c r="AU239" s="231" t="s">
        <v>90</v>
      </c>
      <c r="AY239" s="18" t="s">
        <v>203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279</v>
      </c>
      <c r="BM239" s="231" t="s">
        <v>3359</v>
      </c>
    </row>
    <row r="240" s="2" customFormat="1">
      <c r="A240" s="39"/>
      <c r="B240" s="40"/>
      <c r="C240" s="41"/>
      <c r="D240" s="233" t="s">
        <v>209</v>
      </c>
      <c r="E240" s="41"/>
      <c r="F240" s="234" t="s">
        <v>3360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209</v>
      </c>
      <c r="AU240" s="18" t="s">
        <v>90</v>
      </c>
    </row>
    <row r="241" s="2" customFormat="1">
      <c r="A241" s="39"/>
      <c r="B241" s="40"/>
      <c r="C241" s="41"/>
      <c r="D241" s="251" t="s">
        <v>355</v>
      </c>
      <c r="E241" s="41"/>
      <c r="F241" s="252" t="s">
        <v>3361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355</v>
      </c>
      <c r="AU241" s="18" t="s">
        <v>90</v>
      </c>
    </row>
    <row r="242" s="14" customFormat="1">
      <c r="A242" s="14"/>
      <c r="B242" s="263"/>
      <c r="C242" s="264"/>
      <c r="D242" s="233" t="s">
        <v>357</v>
      </c>
      <c r="E242" s="265" t="s">
        <v>1</v>
      </c>
      <c r="F242" s="266" t="s">
        <v>3362</v>
      </c>
      <c r="G242" s="264"/>
      <c r="H242" s="267">
        <v>40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357</v>
      </c>
      <c r="AU242" s="273" t="s">
        <v>90</v>
      </c>
      <c r="AV242" s="14" t="s">
        <v>90</v>
      </c>
      <c r="AW242" s="14" t="s">
        <v>36</v>
      </c>
      <c r="AX242" s="14" t="s">
        <v>88</v>
      </c>
      <c r="AY242" s="273" t="s">
        <v>203</v>
      </c>
    </row>
    <row r="243" s="2" customFormat="1" ht="24.15" customHeight="1">
      <c r="A243" s="39"/>
      <c r="B243" s="40"/>
      <c r="C243" s="220" t="s">
        <v>704</v>
      </c>
      <c r="D243" s="220" t="s">
        <v>204</v>
      </c>
      <c r="E243" s="221" t="s">
        <v>3363</v>
      </c>
      <c r="F243" s="222" t="s">
        <v>3364</v>
      </c>
      <c r="G243" s="223" t="s">
        <v>415</v>
      </c>
      <c r="H243" s="224">
        <v>40</v>
      </c>
      <c r="I243" s="225"/>
      <c r="J243" s="226">
        <f>ROUND(I243*H243,2)</f>
        <v>0</v>
      </c>
      <c r="K243" s="222" t="s">
        <v>352</v>
      </c>
      <c r="L243" s="45"/>
      <c r="M243" s="227" t="s">
        <v>1</v>
      </c>
      <c r="N243" s="228" t="s">
        <v>46</v>
      </c>
      <c r="O243" s="92"/>
      <c r="P243" s="229">
        <f>O243*H243</f>
        <v>0</v>
      </c>
      <c r="Q243" s="229">
        <v>0.00125</v>
      </c>
      <c r="R243" s="229">
        <f>Q243*H243</f>
        <v>0.050000000000000003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279</v>
      </c>
      <c r="AT243" s="231" t="s">
        <v>204</v>
      </c>
      <c r="AU243" s="231" t="s">
        <v>90</v>
      </c>
      <c r="AY243" s="18" t="s">
        <v>203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279</v>
      </c>
      <c r="BM243" s="231" t="s">
        <v>3365</v>
      </c>
    </row>
    <row r="244" s="2" customFormat="1">
      <c r="A244" s="39"/>
      <c r="B244" s="40"/>
      <c r="C244" s="41"/>
      <c r="D244" s="233" t="s">
        <v>209</v>
      </c>
      <c r="E244" s="41"/>
      <c r="F244" s="234" t="s">
        <v>3366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209</v>
      </c>
      <c r="AU244" s="18" t="s">
        <v>90</v>
      </c>
    </row>
    <row r="245" s="2" customFormat="1">
      <c r="A245" s="39"/>
      <c r="B245" s="40"/>
      <c r="C245" s="41"/>
      <c r="D245" s="251" t="s">
        <v>355</v>
      </c>
      <c r="E245" s="41"/>
      <c r="F245" s="252" t="s">
        <v>3367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355</v>
      </c>
      <c r="AU245" s="18" t="s">
        <v>90</v>
      </c>
    </row>
    <row r="246" s="14" customFormat="1">
      <c r="A246" s="14"/>
      <c r="B246" s="263"/>
      <c r="C246" s="264"/>
      <c r="D246" s="233" t="s">
        <v>357</v>
      </c>
      <c r="E246" s="265" t="s">
        <v>1</v>
      </c>
      <c r="F246" s="266" t="s">
        <v>3368</v>
      </c>
      <c r="G246" s="264"/>
      <c r="H246" s="267">
        <v>40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357</v>
      </c>
      <c r="AU246" s="273" t="s">
        <v>90</v>
      </c>
      <c r="AV246" s="14" t="s">
        <v>90</v>
      </c>
      <c r="AW246" s="14" t="s">
        <v>36</v>
      </c>
      <c r="AX246" s="14" t="s">
        <v>88</v>
      </c>
      <c r="AY246" s="273" t="s">
        <v>203</v>
      </c>
    </row>
    <row r="247" s="2" customFormat="1" ht="21.75" customHeight="1">
      <c r="A247" s="39"/>
      <c r="B247" s="40"/>
      <c r="C247" s="220" t="s">
        <v>727</v>
      </c>
      <c r="D247" s="220" t="s">
        <v>204</v>
      </c>
      <c r="E247" s="221" t="s">
        <v>3369</v>
      </c>
      <c r="F247" s="222" t="s">
        <v>3370</v>
      </c>
      <c r="G247" s="223" t="s">
        <v>272</v>
      </c>
      <c r="H247" s="224">
        <v>1</v>
      </c>
      <c r="I247" s="225"/>
      <c r="J247" s="226">
        <f>ROUND(I247*H247,2)</f>
        <v>0</v>
      </c>
      <c r="K247" s="222" t="s">
        <v>1</v>
      </c>
      <c r="L247" s="45"/>
      <c r="M247" s="227" t="s">
        <v>1</v>
      </c>
      <c r="N247" s="228" t="s">
        <v>46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279</v>
      </c>
      <c r="AT247" s="231" t="s">
        <v>204</v>
      </c>
      <c r="AU247" s="231" t="s">
        <v>90</v>
      </c>
      <c r="AY247" s="18" t="s">
        <v>203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279</v>
      </c>
      <c r="BM247" s="231" t="s">
        <v>3371</v>
      </c>
    </row>
    <row r="248" s="2" customFormat="1">
      <c r="A248" s="39"/>
      <c r="B248" s="40"/>
      <c r="C248" s="41"/>
      <c r="D248" s="233" t="s">
        <v>209</v>
      </c>
      <c r="E248" s="41"/>
      <c r="F248" s="234" t="s">
        <v>3370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209</v>
      </c>
      <c r="AU248" s="18" t="s">
        <v>90</v>
      </c>
    </row>
    <row r="249" s="2" customFormat="1" ht="21.75" customHeight="1">
      <c r="A249" s="39"/>
      <c r="B249" s="40"/>
      <c r="C249" s="296" t="s">
        <v>741</v>
      </c>
      <c r="D249" s="296" t="s">
        <v>553</v>
      </c>
      <c r="E249" s="297" t="s">
        <v>3372</v>
      </c>
      <c r="F249" s="298" t="s">
        <v>3373</v>
      </c>
      <c r="G249" s="299" t="s">
        <v>272</v>
      </c>
      <c r="H249" s="300">
        <v>1</v>
      </c>
      <c r="I249" s="301"/>
      <c r="J249" s="302">
        <f>ROUND(I249*H249,2)</f>
        <v>0</v>
      </c>
      <c r="K249" s="298" t="s">
        <v>1</v>
      </c>
      <c r="L249" s="303"/>
      <c r="M249" s="304" t="s">
        <v>1</v>
      </c>
      <c r="N249" s="305" t="s">
        <v>46</v>
      </c>
      <c r="O249" s="92"/>
      <c r="P249" s="229">
        <f>O249*H249</f>
        <v>0</v>
      </c>
      <c r="Q249" s="229">
        <v>0.00068999999999999997</v>
      </c>
      <c r="R249" s="229">
        <f>Q249*H249</f>
        <v>0.00068999999999999997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581</v>
      </c>
      <c r="AT249" s="231" t="s">
        <v>553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279</v>
      </c>
      <c r="BM249" s="231" t="s">
        <v>3374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3373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 ht="24.15" customHeight="1">
      <c r="A251" s="39"/>
      <c r="B251" s="40"/>
      <c r="C251" s="296" t="s">
        <v>749</v>
      </c>
      <c r="D251" s="296" t="s">
        <v>553</v>
      </c>
      <c r="E251" s="297" t="s">
        <v>3375</v>
      </c>
      <c r="F251" s="298" t="s">
        <v>3376</v>
      </c>
      <c r="G251" s="299" t="s">
        <v>272</v>
      </c>
      <c r="H251" s="300">
        <v>1</v>
      </c>
      <c r="I251" s="301"/>
      <c r="J251" s="302">
        <f>ROUND(I251*H251,2)</f>
        <v>0</v>
      </c>
      <c r="K251" s="298" t="s">
        <v>1</v>
      </c>
      <c r="L251" s="303"/>
      <c r="M251" s="304" t="s">
        <v>1</v>
      </c>
      <c r="N251" s="305" t="s">
        <v>46</v>
      </c>
      <c r="O251" s="92"/>
      <c r="P251" s="229">
        <f>O251*H251</f>
        <v>0</v>
      </c>
      <c r="Q251" s="229">
        <v>0.00068999999999999997</v>
      </c>
      <c r="R251" s="229">
        <f>Q251*H251</f>
        <v>0.00068999999999999997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581</v>
      </c>
      <c r="AT251" s="231" t="s">
        <v>553</v>
      </c>
      <c r="AU251" s="231" t="s">
        <v>90</v>
      </c>
      <c r="AY251" s="18" t="s">
        <v>203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279</v>
      </c>
      <c r="BM251" s="231" t="s">
        <v>3377</v>
      </c>
    </row>
    <row r="252" s="2" customFormat="1">
      <c r="A252" s="39"/>
      <c r="B252" s="40"/>
      <c r="C252" s="41"/>
      <c r="D252" s="233" t="s">
        <v>209</v>
      </c>
      <c r="E252" s="41"/>
      <c r="F252" s="234" t="s">
        <v>3376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209</v>
      </c>
      <c r="AU252" s="18" t="s">
        <v>90</v>
      </c>
    </row>
    <row r="253" s="2" customFormat="1" ht="16.5" customHeight="1">
      <c r="A253" s="39"/>
      <c r="B253" s="40"/>
      <c r="C253" s="220" t="s">
        <v>763</v>
      </c>
      <c r="D253" s="220" t="s">
        <v>204</v>
      </c>
      <c r="E253" s="221" t="s">
        <v>3378</v>
      </c>
      <c r="F253" s="222" t="s">
        <v>3379</v>
      </c>
      <c r="G253" s="223" t="s">
        <v>415</v>
      </c>
      <c r="H253" s="224">
        <v>130</v>
      </c>
      <c r="I253" s="225"/>
      <c r="J253" s="226">
        <f>ROUND(I253*H253,2)</f>
        <v>0</v>
      </c>
      <c r="K253" s="222" t="s">
        <v>352</v>
      </c>
      <c r="L253" s="45"/>
      <c r="M253" s="227" t="s">
        <v>1</v>
      </c>
      <c r="N253" s="228" t="s">
        <v>46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279</v>
      </c>
      <c r="AT253" s="231" t="s">
        <v>204</v>
      </c>
      <c r="AU253" s="231" t="s">
        <v>90</v>
      </c>
      <c r="AY253" s="18" t="s">
        <v>203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279</v>
      </c>
      <c r="BM253" s="231" t="s">
        <v>3380</v>
      </c>
    </row>
    <row r="254" s="2" customFormat="1">
      <c r="A254" s="39"/>
      <c r="B254" s="40"/>
      <c r="C254" s="41"/>
      <c r="D254" s="233" t="s">
        <v>209</v>
      </c>
      <c r="E254" s="41"/>
      <c r="F254" s="234" t="s">
        <v>3381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209</v>
      </c>
      <c r="AU254" s="18" t="s">
        <v>90</v>
      </c>
    </row>
    <row r="255" s="2" customFormat="1">
      <c r="A255" s="39"/>
      <c r="B255" s="40"/>
      <c r="C255" s="41"/>
      <c r="D255" s="251" t="s">
        <v>355</v>
      </c>
      <c r="E255" s="41"/>
      <c r="F255" s="252" t="s">
        <v>3382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355</v>
      </c>
      <c r="AU255" s="18" t="s">
        <v>90</v>
      </c>
    </row>
    <row r="256" s="14" customFormat="1">
      <c r="A256" s="14"/>
      <c r="B256" s="263"/>
      <c r="C256" s="264"/>
      <c r="D256" s="233" t="s">
        <v>357</v>
      </c>
      <c r="E256" s="265" t="s">
        <v>1</v>
      </c>
      <c r="F256" s="266" t="s">
        <v>3383</v>
      </c>
      <c r="G256" s="264"/>
      <c r="H256" s="267">
        <v>130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357</v>
      </c>
      <c r="AU256" s="273" t="s">
        <v>90</v>
      </c>
      <c r="AV256" s="14" t="s">
        <v>90</v>
      </c>
      <c r="AW256" s="14" t="s">
        <v>36</v>
      </c>
      <c r="AX256" s="14" t="s">
        <v>88</v>
      </c>
      <c r="AY256" s="273" t="s">
        <v>203</v>
      </c>
    </row>
    <row r="257" s="2" customFormat="1" ht="24.15" customHeight="1">
      <c r="A257" s="39"/>
      <c r="B257" s="40"/>
      <c r="C257" s="220" t="s">
        <v>769</v>
      </c>
      <c r="D257" s="220" t="s">
        <v>204</v>
      </c>
      <c r="E257" s="221" t="s">
        <v>3384</v>
      </c>
      <c r="F257" s="222" t="s">
        <v>3385</v>
      </c>
      <c r="G257" s="223" t="s">
        <v>647</v>
      </c>
      <c r="H257" s="224">
        <v>4</v>
      </c>
      <c r="I257" s="225"/>
      <c r="J257" s="226">
        <f>ROUND(I257*H257,2)</f>
        <v>0</v>
      </c>
      <c r="K257" s="222" t="s">
        <v>3386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0.00036999999999999999</v>
      </c>
      <c r="R257" s="229">
        <f>Q257*H257</f>
        <v>0.00148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279</v>
      </c>
      <c r="AT257" s="231" t="s">
        <v>204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3387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3388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3389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90</v>
      </c>
    </row>
    <row r="260" s="2" customFormat="1" ht="21.75" customHeight="1">
      <c r="A260" s="39"/>
      <c r="B260" s="40"/>
      <c r="C260" s="296" t="s">
        <v>778</v>
      </c>
      <c r="D260" s="296" t="s">
        <v>553</v>
      </c>
      <c r="E260" s="297" t="s">
        <v>3390</v>
      </c>
      <c r="F260" s="298" t="s">
        <v>3391</v>
      </c>
      <c r="G260" s="299" t="s">
        <v>647</v>
      </c>
      <c r="H260" s="300">
        <v>4</v>
      </c>
      <c r="I260" s="301"/>
      <c r="J260" s="302">
        <f>ROUND(I260*H260,2)</f>
        <v>0</v>
      </c>
      <c r="K260" s="298" t="s">
        <v>1</v>
      </c>
      <c r="L260" s="303"/>
      <c r="M260" s="304" t="s">
        <v>1</v>
      </c>
      <c r="N260" s="305" t="s">
        <v>46</v>
      </c>
      <c r="O260" s="92"/>
      <c r="P260" s="229">
        <f>O260*H260</f>
        <v>0</v>
      </c>
      <c r="Q260" s="229">
        <v>0.0050000000000000001</v>
      </c>
      <c r="R260" s="229">
        <f>Q260*H260</f>
        <v>0.02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581</v>
      </c>
      <c r="AT260" s="231" t="s">
        <v>553</v>
      </c>
      <c r="AU260" s="231" t="s">
        <v>90</v>
      </c>
      <c r="AY260" s="18" t="s">
        <v>203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279</v>
      </c>
      <c r="BM260" s="231" t="s">
        <v>3392</v>
      </c>
    </row>
    <row r="261" s="2" customFormat="1">
      <c r="A261" s="39"/>
      <c r="B261" s="40"/>
      <c r="C261" s="41"/>
      <c r="D261" s="233" t="s">
        <v>209</v>
      </c>
      <c r="E261" s="41"/>
      <c r="F261" s="234" t="s">
        <v>3391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209</v>
      </c>
      <c r="AU261" s="18" t="s">
        <v>90</v>
      </c>
    </row>
    <row r="262" s="2" customFormat="1" ht="24.15" customHeight="1">
      <c r="A262" s="39"/>
      <c r="B262" s="40"/>
      <c r="C262" s="220" t="s">
        <v>784</v>
      </c>
      <c r="D262" s="220" t="s">
        <v>204</v>
      </c>
      <c r="E262" s="221" t="s">
        <v>3393</v>
      </c>
      <c r="F262" s="222" t="s">
        <v>3394</v>
      </c>
      <c r="G262" s="223" t="s">
        <v>493</v>
      </c>
      <c r="H262" s="224">
        <v>0.127</v>
      </c>
      <c r="I262" s="225"/>
      <c r="J262" s="226">
        <f>ROUND(I262*H262,2)</f>
        <v>0</v>
      </c>
      <c r="K262" s="222" t="s">
        <v>352</v>
      </c>
      <c r="L262" s="45"/>
      <c r="M262" s="227" t="s">
        <v>1</v>
      </c>
      <c r="N262" s="228" t="s">
        <v>46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279</v>
      </c>
      <c r="AT262" s="231" t="s">
        <v>204</v>
      </c>
      <c r="AU262" s="231" t="s">
        <v>90</v>
      </c>
      <c r="AY262" s="18" t="s">
        <v>203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279</v>
      </c>
      <c r="BM262" s="231" t="s">
        <v>3395</v>
      </c>
    </row>
    <row r="263" s="2" customFormat="1">
      <c r="A263" s="39"/>
      <c r="B263" s="40"/>
      <c r="C263" s="41"/>
      <c r="D263" s="233" t="s">
        <v>209</v>
      </c>
      <c r="E263" s="41"/>
      <c r="F263" s="234" t="s">
        <v>3396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209</v>
      </c>
      <c r="AU263" s="18" t="s">
        <v>90</v>
      </c>
    </row>
    <row r="264" s="2" customFormat="1">
      <c r="A264" s="39"/>
      <c r="B264" s="40"/>
      <c r="C264" s="41"/>
      <c r="D264" s="251" t="s">
        <v>355</v>
      </c>
      <c r="E264" s="41"/>
      <c r="F264" s="252" t="s">
        <v>3397</v>
      </c>
      <c r="G264" s="41"/>
      <c r="H264" s="41"/>
      <c r="I264" s="235"/>
      <c r="J264" s="41"/>
      <c r="K264" s="41"/>
      <c r="L264" s="45"/>
      <c r="M264" s="236"/>
      <c r="N264" s="23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355</v>
      </c>
      <c r="AU264" s="18" t="s">
        <v>90</v>
      </c>
    </row>
    <row r="265" s="11" customFormat="1" ht="22.8" customHeight="1">
      <c r="A265" s="11"/>
      <c r="B265" s="206"/>
      <c r="C265" s="207"/>
      <c r="D265" s="208" t="s">
        <v>80</v>
      </c>
      <c r="E265" s="249" t="s">
        <v>3398</v>
      </c>
      <c r="F265" s="249" t="s">
        <v>3399</v>
      </c>
      <c r="G265" s="207"/>
      <c r="H265" s="207"/>
      <c r="I265" s="210"/>
      <c r="J265" s="250">
        <f>BK265</f>
        <v>0</v>
      </c>
      <c r="K265" s="207"/>
      <c r="L265" s="212"/>
      <c r="M265" s="213"/>
      <c r="N265" s="214"/>
      <c r="O265" s="214"/>
      <c r="P265" s="215">
        <f>SUM(P266:P336)</f>
        <v>0</v>
      </c>
      <c r="Q265" s="214"/>
      <c r="R265" s="215">
        <f>SUM(R266:R336)</f>
        <v>0.047640000000000002</v>
      </c>
      <c r="S265" s="214"/>
      <c r="T265" s="216">
        <f>SUM(T266:T336)</f>
        <v>0</v>
      </c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R265" s="217" t="s">
        <v>90</v>
      </c>
      <c r="AT265" s="218" t="s">
        <v>80</v>
      </c>
      <c r="AU265" s="218" t="s">
        <v>88</v>
      </c>
      <c r="AY265" s="217" t="s">
        <v>203</v>
      </c>
      <c r="BK265" s="219">
        <f>SUM(BK266:BK336)</f>
        <v>0</v>
      </c>
    </row>
    <row r="266" s="2" customFormat="1" ht="24.15" customHeight="1">
      <c r="A266" s="39"/>
      <c r="B266" s="40"/>
      <c r="C266" s="220" t="s">
        <v>787</v>
      </c>
      <c r="D266" s="220" t="s">
        <v>204</v>
      </c>
      <c r="E266" s="221" t="s">
        <v>3400</v>
      </c>
      <c r="F266" s="222" t="s">
        <v>3401</v>
      </c>
      <c r="G266" s="223" t="s">
        <v>647</v>
      </c>
      <c r="H266" s="224">
        <v>14</v>
      </c>
      <c r="I266" s="225"/>
      <c r="J266" s="226">
        <f>ROUND(I266*H266,2)</f>
        <v>0</v>
      </c>
      <c r="K266" s="222" t="s">
        <v>352</v>
      </c>
      <c r="L266" s="45"/>
      <c r="M266" s="227" t="s">
        <v>1</v>
      </c>
      <c r="N266" s="228" t="s">
        <v>46</v>
      </c>
      <c r="O266" s="92"/>
      <c r="P266" s="229">
        <f>O266*H266</f>
        <v>0</v>
      </c>
      <c r="Q266" s="229">
        <v>0.00023000000000000001</v>
      </c>
      <c r="R266" s="229">
        <f>Q266*H266</f>
        <v>0.0032200000000000002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279</v>
      </c>
      <c r="AT266" s="231" t="s">
        <v>204</v>
      </c>
      <c r="AU266" s="231" t="s">
        <v>90</v>
      </c>
      <c r="AY266" s="18" t="s">
        <v>203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88</v>
      </c>
      <c r="BK266" s="232">
        <f>ROUND(I266*H266,2)</f>
        <v>0</v>
      </c>
      <c r="BL266" s="18" t="s">
        <v>279</v>
      </c>
      <c r="BM266" s="231" t="s">
        <v>3402</v>
      </c>
    </row>
    <row r="267" s="2" customFormat="1">
      <c r="A267" s="39"/>
      <c r="B267" s="40"/>
      <c r="C267" s="41"/>
      <c r="D267" s="233" t="s">
        <v>209</v>
      </c>
      <c r="E267" s="41"/>
      <c r="F267" s="234" t="s">
        <v>3403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209</v>
      </c>
      <c r="AU267" s="18" t="s">
        <v>90</v>
      </c>
    </row>
    <row r="268" s="2" customFormat="1">
      <c r="A268" s="39"/>
      <c r="B268" s="40"/>
      <c r="C268" s="41"/>
      <c r="D268" s="251" t="s">
        <v>355</v>
      </c>
      <c r="E268" s="41"/>
      <c r="F268" s="252" t="s">
        <v>3404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355</v>
      </c>
      <c r="AU268" s="18" t="s">
        <v>90</v>
      </c>
    </row>
    <row r="269" s="14" customFormat="1">
      <c r="A269" s="14"/>
      <c r="B269" s="263"/>
      <c r="C269" s="264"/>
      <c r="D269" s="233" t="s">
        <v>357</v>
      </c>
      <c r="E269" s="265" t="s">
        <v>1</v>
      </c>
      <c r="F269" s="266" t="s">
        <v>3405</v>
      </c>
      <c r="G269" s="264"/>
      <c r="H269" s="267">
        <v>14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357</v>
      </c>
      <c r="AU269" s="273" t="s">
        <v>90</v>
      </c>
      <c r="AV269" s="14" t="s">
        <v>90</v>
      </c>
      <c r="AW269" s="14" t="s">
        <v>36</v>
      </c>
      <c r="AX269" s="14" t="s">
        <v>88</v>
      </c>
      <c r="AY269" s="273" t="s">
        <v>203</v>
      </c>
    </row>
    <row r="270" s="2" customFormat="1" ht="24.15" customHeight="1">
      <c r="A270" s="39"/>
      <c r="B270" s="40"/>
      <c r="C270" s="220" t="s">
        <v>797</v>
      </c>
      <c r="D270" s="220" t="s">
        <v>204</v>
      </c>
      <c r="E270" s="221" t="s">
        <v>3406</v>
      </c>
      <c r="F270" s="222" t="s">
        <v>3407</v>
      </c>
      <c r="G270" s="223" t="s">
        <v>647</v>
      </c>
      <c r="H270" s="224">
        <v>6</v>
      </c>
      <c r="I270" s="225"/>
      <c r="J270" s="226">
        <f>ROUND(I270*H270,2)</f>
        <v>0</v>
      </c>
      <c r="K270" s="222" t="s">
        <v>352</v>
      </c>
      <c r="L270" s="45"/>
      <c r="M270" s="227" t="s">
        <v>1</v>
      </c>
      <c r="N270" s="228" t="s">
        <v>46</v>
      </c>
      <c r="O270" s="92"/>
      <c r="P270" s="229">
        <f>O270*H270</f>
        <v>0</v>
      </c>
      <c r="Q270" s="229">
        <v>0.00013999999999999999</v>
      </c>
      <c r="R270" s="229">
        <f>Q270*H270</f>
        <v>0.00083999999999999993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279</v>
      </c>
      <c r="AT270" s="231" t="s">
        <v>204</v>
      </c>
      <c r="AU270" s="231" t="s">
        <v>90</v>
      </c>
      <c r="AY270" s="18" t="s">
        <v>203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88</v>
      </c>
      <c r="BK270" s="232">
        <f>ROUND(I270*H270,2)</f>
        <v>0</v>
      </c>
      <c r="BL270" s="18" t="s">
        <v>279</v>
      </c>
      <c r="BM270" s="231" t="s">
        <v>3408</v>
      </c>
    </row>
    <row r="271" s="2" customFormat="1">
      <c r="A271" s="39"/>
      <c r="B271" s="40"/>
      <c r="C271" s="41"/>
      <c r="D271" s="233" t="s">
        <v>209</v>
      </c>
      <c r="E271" s="41"/>
      <c r="F271" s="234" t="s">
        <v>3409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209</v>
      </c>
      <c r="AU271" s="18" t="s">
        <v>90</v>
      </c>
    </row>
    <row r="272" s="2" customFormat="1">
      <c r="A272" s="39"/>
      <c r="B272" s="40"/>
      <c r="C272" s="41"/>
      <c r="D272" s="251" t="s">
        <v>355</v>
      </c>
      <c r="E272" s="41"/>
      <c r="F272" s="252" t="s">
        <v>3410</v>
      </c>
      <c r="G272" s="41"/>
      <c r="H272" s="41"/>
      <c r="I272" s="235"/>
      <c r="J272" s="41"/>
      <c r="K272" s="41"/>
      <c r="L272" s="45"/>
      <c r="M272" s="236"/>
      <c r="N272" s="23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355</v>
      </c>
      <c r="AU272" s="18" t="s">
        <v>90</v>
      </c>
    </row>
    <row r="273" s="2" customFormat="1" ht="21.75" customHeight="1">
      <c r="A273" s="39"/>
      <c r="B273" s="40"/>
      <c r="C273" s="220" t="s">
        <v>799</v>
      </c>
      <c r="D273" s="220" t="s">
        <v>204</v>
      </c>
      <c r="E273" s="221" t="s">
        <v>3411</v>
      </c>
      <c r="F273" s="222" t="s">
        <v>3412</v>
      </c>
      <c r="G273" s="223" t="s">
        <v>647</v>
      </c>
      <c r="H273" s="224">
        <v>2</v>
      </c>
      <c r="I273" s="225"/>
      <c r="J273" s="226">
        <f>ROUND(I273*H273,2)</f>
        <v>0</v>
      </c>
      <c r="K273" s="222" t="s">
        <v>352</v>
      </c>
      <c r="L273" s="45"/>
      <c r="M273" s="227" t="s">
        <v>1</v>
      </c>
      <c r="N273" s="228" t="s">
        <v>46</v>
      </c>
      <c r="O273" s="92"/>
      <c r="P273" s="229">
        <f>O273*H273</f>
        <v>0</v>
      </c>
      <c r="Q273" s="229">
        <v>0.00052999999999999998</v>
      </c>
      <c r="R273" s="229">
        <f>Q273*H273</f>
        <v>0.00106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279</v>
      </c>
      <c r="AT273" s="231" t="s">
        <v>204</v>
      </c>
      <c r="AU273" s="231" t="s">
        <v>90</v>
      </c>
      <c r="AY273" s="18" t="s">
        <v>203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88</v>
      </c>
      <c r="BK273" s="232">
        <f>ROUND(I273*H273,2)</f>
        <v>0</v>
      </c>
      <c r="BL273" s="18" t="s">
        <v>279</v>
      </c>
      <c r="BM273" s="231" t="s">
        <v>3413</v>
      </c>
    </row>
    <row r="274" s="2" customFormat="1">
      <c r="A274" s="39"/>
      <c r="B274" s="40"/>
      <c r="C274" s="41"/>
      <c r="D274" s="233" t="s">
        <v>209</v>
      </c>
      <c r="E274" s="41"/>
      <c r="F274" s="234" t="s">
        <v>3414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209</v>
      </c>
      <c r="AU274" s="18" t="s">
        <v>90</v>
      </c>
    </row>
    <row r="275" s="2" customFormat="1">
      <c r="A275" s="39"/>
      <c r="B275" s="40"/>
      <c r="C275" s="41"/>
      <c r="D275" s="251" t="s">
        <v>355</v>
      </c>
      <c r="E275" s="41"/>
      <c r="F275" s="252" t="s">
        <v>3415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355</v>
      </c>
      <c r="AU275" s="18" t="s">
        <v>90</v>
      </c>
    </row>
    <row r="276" s="2" customFormat="1" ht="33" customHeight="1">
      <c r="A276" s="39"/>
      <c r="B276" s="40"/>
      <c r="C276" s="220" t="s">
        <v>804</v>
      </c>
      <c r="D276" s="220" t="s">
        <v>204</v>
      </c>
      <c r="E276" s="221" t="s">
        <v>3416</v>
      </c>
      <c r="F276" s="222" t="s">
        <v>3417</v>
      </c>
      <c r="G276" s="223" t="s">
        <v>647</v>
      </c>
      <c r="H276" s="224">
        <v>1</v>
      </c>
      <c r="I276" s="225"/>
      <c r="J276" s="226">
        <f>ROUND(I276*H276,2)</f>
        <v>0</v>
      </c>
      <c r="K276" s="222" t="s">
        <v>1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0.0014499999999999999</v>
      </c>
      <c r="R276" s="229">
        <f>Q276*H276</f>
        <v>0.0014499999999999999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279</v>
      </c>
      <c r="AT276" s="231" t="s">
        <v>204</v>
      </c>
      <c r="AU276" s="231" t="s">
        <v>90</v>
      </c>
      <c r="AY276" s="18" t="s">
        <v>203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279</v>
      </c>
      <c r="BM276" s="231" t="s">
        <v>3418</v>
      </c>
    </row>
    <row r="277" s="2" customFormat="1">
      <c r="A277" s="39"/>
      <c r="B277" s="40"/>
      <c r="C277" s="41"/>
      <c r="D277" s="233" t="s">
        <v>209</v>
      </c>
      <c r="E277" s="41"/>
      <c r="F277" s="234" t="s">
        <v>3419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209</v>
      </c>
      <c r="AU277" s="18" t="s">
        <v>90</v>
      </c>
    </row>
    <row r="278" s="2" customFormat="1" ht="33" customHeight="1">
      <c r="A278" s="39"/>
      <c r="B278" s="40"/>
      <c r="C278" s="220" t="s">
        <v>811</v>
      </c>
      <c r="D278" s="220" t="s">
        <v>204</v>
      </c>
      <c r="E278" s="221" t="s">
        <v>3420</v>
      </c>
      <c r="F278" s="222" t="s">
        <v>3421</v>
      </c>
      <c r="G278" s="223" t="s">
        <v>647</v>
      </c>
      <c r="H278" s="224">
        <v>1</v>
      </c>
      <c r="I278" s="225"/>
      <c r="J278" s="226">
        <f>ROUND(I278*H278,2)</f>
        <v>0</v>
      </c>
      <c r="K278" s="222" t="s">
        <v>1</v>
      </c>
      <c r="L278" s="45"/>
      <c r="M278" s="227" t="s">
        <v>1</v>
      </c>
      <c r="N278" s="228" t="s">
        <v>46</v>
      </c>
      <c r="O278" s="92"/>
      <c r="P278" s="229">
        <f>O278*H278</f>
        <v>0</v>
      </c>
      <c r="Q278" s="229">
        <v>0.0014499999999999999</v>
      </c>
      <c r="R278" s="229">
        <f>Q278*H278</f>
        <v>0.0014499999999999999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279</v>
      </c>
      <c r="AT278" s="231" t="s">
        <v>204</v>
      </c>
      <c r="AU278" s="231" t="s">
        <v>90</v>
      </c>
      <c r="AY278" s="18" t="s">
        <v>203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279</v>
      </c>
      <c r="BM278" s="231" t="s">
        <v>3422</v>
      </c>
    </row>
    <row r="279" s="2" customFormat="1">
      <c r="A279" s="39"/>
      <c r="B279" s="40"/>
      <c r="C279" s="41"/>
      <c r="D279" s="233" t="s">
        <v>209</v>
      </c>
      <c r="E279" s="41"/>
      <c r="F279" s="234" t="s">
        <v>3423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209</v>
      </c>
      <c r="AU279" s="18" t="s">
        <v>90</v>
      </c>
    </row>
    <row r="280" s="2" customFormat="1" ht="21.75" customHeight="1">
      <c r="A280" s="39"/>
      <c r="B280" s="40"/>
      <c r="C280" s="220" t="s">
        <v>817</v>
      </c>
      <c r="D280" s="220" t="s">
        <v>204</v>
      </c>
      <c r="E280" s="221" t="s">
        <v>3424</v>
      </c>
      <c r="F280" s="222" t="s">
        <v>3425</v>
      </c>
      <c r="G280" s="223" t="s">
        <v>647</v>
      </c>
      <c r="H280" s="224">
        <v>1</v>
      </c>
      <c r="I280" s="225"/>
      <c r="J280" s="226">
        <f>ROUND(I280*H280,2)</f>
        <v>0</v>
      </c>
      <c r="K280" s="222" t="s">
        <v>352</v>
      </c>
      <c r="L280" s="45"/>
      <c r="M280" s="227" t="s">
        <v>1</v>
      </c>
      <c r="N280" s="228" t="s">
        <v>46</v>
      </c>
      <c r="O280" s="92"/>
      <c r="P280" s="229">
        <f>O280*H280</f>
        <v>0</v>
      </c>
      <c r="Q280" s="229">
        <v>0.00018000000000000001</v>
      </c>
      <c r="R280" s="229">
        <f>Q280*H280</f>
        <v>0.00018000000000000001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279</v>
      </c>
      <c r="AT280" s="231" t="s">
        <v>204</v>
      </c>
      <c r="AU280" s="231" t="s">
        <v>90</v>
      </c>
      <c r="AY280" s="18" t="s">
        <v>203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88</v>
      </c>
      <c r="BK280" s="232">
        <f>ROUND(I280*H280,2)</f>
        <v>0</v>
      </c>
      <c r="BL280" s="18" t="s">
        <v>279</v>
      </c>
      <c r="BM280" s="231" t="s">
        <v>3426</v>
      </c>
    </row>
    <row r="281" s="2" customFormat="1">
      <c r="A281" s="39"/>
      <c r="B281" s="40"/>
      <c r="C281" s="41"/>
      <c r="D281" s="233" t="s">
        <v>209</v>
      </c>
      <c r="E281" s="41"/>
      <c r="F281" s="234" t="s">
        <v>3427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209</v>
      </c>
      <c r="AU281" s="18" t="s">
        <v>90</v>
      </c>
    </row>
    <row r="282" s="2" customFormat="1">
      <c r="A282" s="39"/>
      <c r="B282" s="40"/>
      <c r="C282" s="41"/>
      <c r="D282" s="251" t="s">
        <v>355</v>
      </c>
      <c r="E282" s="41"/>
      <c r="F282" s="252" t="s">
        <v>3428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355</v>
      </c>
      <c r="AU282" s="18" t="s">
        <v>90</v>
      </c>
    </row>
    <row r="283" s="2" customFormat="1" ht="21.75" customHeight="1">
      <c r="A283" s="39"/>
      <c r="B283" s="40"/>
      <c r="C283" s="220" t="s">
        <v>829</v>
      </c>
      <c r="D283" s="220" t="s">
        <v>204</v>
      </c>
      <c r="E283" s="221" t="s">
        <v>3429</v>
      </c>
      <c r="F283" s="222" t="s">
        <v>3430</v>
      </c>
      <c r="G283" s="223" t="s">
        <v>647</v>
      </c>
      <c r="H283" s="224">
        <v>2</v>
      </c>
      <c r="I283" s="225"/>
      <c r="J283" s="226">
        <f>ROUND(I283*H283,2)</f>
        <v>0</v>
      </c>
      <c r="K283" s="222" t="s">
        <v>352</v>
      </c>
      <c r="L283" s="45"/>
      <c r="M283" s="227" t="s">
        <v>1</v>
      </c>
      <c r="N283" s="228" t="s">
        <v>46</v>
      </c>
      <c r="O283" s="92"/>
      <c r="P283" s="229">
        <f>O283*H283</f>
        <v>0</v>
      </c>
      <c r="Q283" s="229">
        <v>0.00084000000000000003</v>
      </c>
      <c r="R283" s="229">
        <f>Q283*H283</f>
        <v>0.0016800000000000001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279</v>
      </c>
      <c r="AT283" s="231" t="s">
        <v>204</v>
      </c>
      <c r="AU283" s="231" t="s">
        <v>90</v>
      </c>
      <c r="AY283" s="18" t="s">
        <v>203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88</v>
      </c>
      <c r="BK283" s="232">
        <f>ROUND(I283*H283,2)</f>
        <v>0</v>
      </c>
      <c r="BL283" s="18" t="s">
        <v>279</v>
      </c>
      <c r="BM283" s="231" t="s">
        <v>3431</v>
      </c>
    </row>
    <row r="284" s="2" customFormat="1">
      <c r="A284" s="39"/>
      <c r="B284" s="40"/>
      <c r="C284" s="41"/>
      <c r="D284" s="233" t="s">
        <v>209</v>
      </c>
      <c r="E284" s="41"/>
      <c r="F284" s="234" t="s">
        <v>3432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209</v>
      </c>
      <c r="AU284" s="18" t="s">
        <v>90</v>
      </c>
    </row>
    <row r="285" s="2" customFormat="1">
      <c r="A285" s="39"/>
      <c r="B285" s="40"/>
      <c r="C285" s="41"/>
      <c r="D285" s="251" t="s">
        <v>355</v>
      </c>
      <c r="E285" s="41"/>
      <c r="F285" s="252" t="s">
        <v>3433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355</v>
      </c>
      <c r="AU285" s="18" t="s">
        <v>90</v>
      </c>
    </row>
    <row r="286" s="2" customFormat="1" ht="24.15" customHeight="1">
      <c r="A286" s="39"/>
      <c r="B286" s="40"/>
      <c r="C286" s="220" t="s">
        <v>834</v>
      </c>
      <c r="D286" s="220" t="s">
        <v>204</v>
      </c>
      <c r="E286" s="221" t="s">
        <v>3434</v>
      </c>
      <c r="F286" s="222" t="s">
        <v>3435</v>
      </c>
      <c r="G286" s="223" t="s">
        <v>647</v>
      </c>
      <c r="H286" s="224">
        <v>1</v>
      </c>
      <c r="I286" s="225"/>
      <c r="J286" s="226">
        <f>ROUND(I286*H286,2)</f>
        <v>0</v>
      </c>
      <c r="K286" s="222" t="s">
        <v>352</v>
      </c>
      <c r="L286" s="45"/>
      <c r="M286" s="227" t="s">
        <v>1</v>
      </c>
      <c r="N286" s="228" t="s">
        <v>46</v>
      </c>
      <c r="O286" s="92"/>
      <c r="P286" s="229">
        <f>O286*H286</f>
        <v>0</v>
      </c>
      <c r="Q286" s="229">
        <v>0.00036000000000000002</v>
      </c>
      <c r="R286" s="229">
        <f>Q286*H286</f>
        <v>0.00036000000000000002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279</v>
      </c>
      <c r="AT286" s="231" t="s">
        <v>204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279</v>
      </c>
      <c r="BM286" s="231" t="s">
        <v>3436</v>
      </c>
    </row>
    <row r="287" s="2" customFormat="1">
      <c r="A287" s="39"/>
      <c r="B287" s="40"/>
      <c r="C287" s="41"/>
      <c r="D287" s="233" t="s">
        <v>209</v>
      </c>
      <c r="E287" s="41"/>
      <c r="F287" s="234" t="s">
        <v>3437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209</v>
      </c>
      <c r="AU287" s="18" t="s">
        <v>90</v>
      </c>
    </row>
    <row r="288" s="2" customFormat="1">
      <c r="A288" s="39"/>
      <c r="B288" s="40"/>
      <c r="C288" s="41"/>
      <c r="D288" s="251" t="s">
        <v>355</v>
      </c>
      <c r="E288" s="41"/>
      <c r="F288" s="252" t="s">
        <v>3438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355</v>
      </c>
      <c r="AU288" s="18" t="s">
        <v>90</v>
      </c>
    </row>
    <row r="289" s="2" customFormat="1" ht="24.15" customHeight="1">
      <c r="A289" s="39"/>
      <c r="B289" s="40"/>
      <c r="C289" s="220" t="s">
        <v>838</v>
      </c>
      <c r="D289" s="220" t="s">
        <v>204</v>
      </c>
      <c r="E289" s="221" t="s">
        <v>3439</v>
      </c>
      <c r="F289" s="222" t="s">
        <v>3440</v>
      </c>
      <c r="G289" s="223" t="s">
        <v>647</v>
      </c>
      <c r="H289" s="224">
        <v>6</v>
      </c>
      <c r="I289" s="225"/>
      <c r="J289" s="226">
        <f>ROUND(I289*H289,2)</f>
        <v>0</v>
      </c>
      <c r="K289" s="222" t="s">
        <v>352</v>
      </c>
      <c r="L289" s="45"/>
      <c r="M289" s="227" t="s">
        <v>1</v>
      </c>
      <c r="N289" s="228" t="s">
        <v>46</v>
      </c>
      <c r="O289" s="92"/>
      <c r="P289" s="229">
        <f>O289*H289</f>
        <v>0</v>
      </c>
      <c r="Q289" s="229">
        <v>0.00069999999999999999</v>
      </c>
      <c r="R289" s="229">
        <f>Q289*H289</f>
        <v>0.0041999999999999997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279</v>
      </c>
      <c r="AT289" s="231" t="s">
        <v>204</v>
      </c>
      <c r="AU289" s="231" t="s">
        <v>90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279</v>
      </c>
      <c r="BM289" s="231" t="s">
        <v>3441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3442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90</v>
      </c>
    </row>
    <row r="291" s="2" customFormat="1">
      <c r="A291" s="39"/>
      <c r="B291" s="40"/>
      <c r="C291" s="41"/>
      <c r="D291" s="251" t="s">
        <v>355</v>
      </c>
      <c r="E291" s="41"/>
      <c r="F291" s="252" t="s">
        <v>3443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355</v>
      </c>
      <c r="AU291" s="18" t="s">
        <v>90</v>
      </c>
    </row>
    <row r="292" s="14" customFormat="1">
      <c r="A292" s="14"/>
      <c r="B292" s="263"/>
      <c r="C292" s="264"/>
      <c r="D292" s="233" t="s">
        <v>357</v>
      </c>
      <c r="E292" s="265" t="s">
        <v>1</v>
      </c>
      <c r="F292" s="266" t="s">
        <v>3444</v>
      </c>
      <c r="G292" s="264"/>
      <c r="H292" s="267">
        <v>6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357</v>
      </c>
      <c r="AU292" s="273" t="s">
        <v>90</v>
      </c>
      <c r="AV292" s="14" t="s">
        <v>90</v>
      </c>
      <c r="AW292" s="14" t="s">
        <v>36</v>
      </c>
      <c r="AX292" s="14" t="s">
        <v>88</v>
      </c>
      <c r="AY292" s="273" t="s">
        <v>203</v>
      </c>
    </row>
    <row r="293" s="2" customFormat="1" ht="24.15" customHeight="1">
      <c r="A293" s="39"/>
      <c r="B293" s="40"/>
      <c r="C293" s="220" t="s">
        <v>845</v>
      </c>
      <c r="D293" s="220" t="s">
        <v>204</v>
      </c>
      <c r="E293" s="221" t="s">
        <v>3445</v>
      </c>
      <c r="F293" s="222" t="s">
        <v>3446</v>
      </c>
      <c r="G293" s="223" t="s">
        <v>647</v>
      </c>
      <c r="H293" s="224">
        <v>16</v>
      </c>
      <c r="I293" s="225"/>
      <c r="J293" s="226">
        <f>ROUND(I293*H293,2)</f>
        <v>0</v>
      </c>
      <c r="K293" s="222" t="s">
        <v>352</v>
      </c>
      <c r="L293" s="45"/>
      <c r="M293" s="227" t="s">
        <v>1</v>
      </c>
      <c r="N293" s="228" t="s">
        <v>46</v>
      </c>
      <c r="O293" s="92"/>
      <c r="P293" s="229">
        <f>O293*H293</f>
        <v>0</v>
      </c>
      <c r="Q293" s="229">
        <v>0.00022000000000000001</v>
      </c>
      <c r="R293" s="229">
        <f>Q293*H293</f>
        <v>0.0035200000000000001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279</v>
      </c>
      <c r="AT293" s="231" t="s">
        <v>204</v>
      </c>
      <c r="AU293" s="231" t="s">
        <v>90</v>
      </c>
      <c r="AY293" s="18" t="s">
        <v>203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279</v>
      </c>
      <c r="BM293" s="231" t="s">
        <v>3447</v>
      </c>
    </row>
    <row r="294" s="2" customFormat="1">
      <c r="A294" s="39"/>
      <c r="B294" s="40"/>
      <c r="C294" s="41"/>
      <c r="D294" s="233" t="s">
        <v>209</v>
      </c>
      <c r="E294" s="41"/>
      <c r="F294" s="234" t="s">
        <v>3448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209</v>
      </c>
      <c r="AU294" s="18" t="s">
        <v>90</v>
      </c>
    </row>
    <row r="295" s="2" customFormat="1">
      <c r="A295" s="39"/>
      <c r="B295" s="40"/>
      <c r="C295" s="41"/>
      <c r="D295" s="251" t="s">
        <v>355</v>
      </c>
      <c r="E295" s="41"/>
      <c r="F295" s="252" t="s">
        <v>3449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355</v>
      </c>
      <c r="AU295" s="18" t="s">
        <v>90</v>
      </c>
    </row>
    <row r="296" s="14" customFormat="1">
      <c r="A296" s="14"/>
      <c r="B296" s="263"/>
      <c r="C296" s="264"/>
      <c r="D296" s="233" t="s">
        <v>357</v>
      </c>
      <c r="E296" s="265" t="s">
        <v>1</v>
      </c>
      <c r="F296" s="266" t="s">
        <v>3450</v>
      </c>
      <c r="G296" s="264"/>
      <c r="H296" s="267">
        <v>16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357</v>
      </c>
      <c r="AU296" s="273" t="s">
        <v>90</v>
      </c>
      <c r="AV296" s="14" t="s">
        <v>90</v>
      </c>
      <c r="AW296" s="14" t="s">
        <v>36</v>
      </c>
      <c r="AX296" s="14" t="s">
        <v>88</v>
      </c>
      <c r="AY296" s="273" t="s">
        <v>203</v>
      </c>
    </row>
    <row r="297" s="2" customFormat="1" ht="21.75" customHeight="1">
      <c r="A297" s="39"/>
      <c r="B297" s="40"/>
      <c r="C297" s="220" t="s">
        <v>853</v>
      </c>
      <c r="D297" s="220" t="s">
        <v>204</v>
      </c>
      <c r="E297" s="221" t="s">
        <v>3451</v>
      </c>
      <c r="F297" s="222" t="s">
        <v>3452</v>
      </c>
      <c r="G297" s="223" t="s">
        <v>647</v>
      </c>
      <c r="H297" s="224">
        <v>2</v>
      </c>
      <c r="I297" s="225"/>
      <c r="J297" s="226">
        <f>ROUND(I297*H297,2)</f>
        <v>0</v>
      </c>
      <c r="K297" s="222" t="s">
        <v>352</v>
      </c>
      <c r="L297" s="45"/>
      <c r="M297" s="227" t="s">
        <v>1</v>
      </c>
      <c r="N297" s="228" t="s">
        <v>46</v>
      </c>
      <c r="O297" s="92"/>
      <c r="P297" s="229">
        <f>O297*H297</f>
        <v>0</v>
      </c>
      <c r="Q297" s="229">
        <v>0.00056999999999999998</v>
      </c>
      <c r="R297" s="229">
        <f>Q297*H297</f>
        <v>0.00114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279</v>
      </c>
      <c r="AT297" s="231" t="s">
        <v>204</v>
      </c>
      <c r="AU297" s="231" t="s">
        <v>90</v>
      </c>
      <c r="AY297" s="18" t="s">
        <v>203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88</v>
      </c>
      <c r="BK297" s="232">
        <f>ROUND(I297*H297,2)</f>
        <v>0</v>
      </c>
      <c r="BL297" s="18" t="s">
        <v>279</v>
      </c>
      <c r="BM297" s="231" t="s">
        <v>3453</v>
      </c>
    </row>
    <row r="298" s="2" customFormat="1">
      <c r="A298" s="39"/>
      <c r="B298" s="40"/>
      <c r="C298" s="41"/>
      <c r="D298" s="233" t="s">
        <v>209</v>
      </c>
      <c r="E298" s="41"/>
      <c r="F298" s="234" t="s">
        <v>3454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209</v>
      </c>
      <c r="AU298" s="18" t="s">
        <v>90</v>
      </c>
    </row>
    <row r="299" s="2" customFormat="1">
      <c r="A299" s="39"/>
      <c r="B299" s="40"/>
      <c r="C299" s="41"/>
      <c r="D299" s="251" t="s">
        <v>355</v>
      </c>
      <c r="E299" s="41"/>
      <c r="F299" s="252" t="s">
        <v>3455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355</v>
      </c>
      <c r="AU299" s="18" t="s">
        <v>90</v>
      </c>
    </row>
    <row r="300" s="2" customFormat="1" ht="24.15" customHeight="1">
      <c r="A300" s="39"/>
      <c r="B300" s="40"/>
      <c r="C300" s="220" t="s">
        <v>860</v>
      </c>
      <c r="D300" s="220" t="s">
        <v>204</v>
      </c>
      <c r="E300" s="221" t="s">
        <v>3456</v>
      </c>
      <c r="F300" s="222" t="s">
        <v>3457</v>
      </c>
      <c r="G300" s="223" t="s">
        <v>647</v>
      </c>
      <c r="H300" s="224">
        <v>1</v>
      </c>
      <c r="I300" s="225"/>
      <c r="J300" s="226">
        <f>ROUND(I300*H300,2)</f>
        <v>0</v>
      </c>
      <c r="K300" s="222" t="s">
        <v>352</v>
      </c>
      <c r="L300" s="45"/>
      <c r="M300" s="227" t="s">
        <v>1</v>
      </c>
      <c r="N300" s="228" t="s">
        <v>46</v>
      </c>
      <c r="O300" s="92"/>
      <c r="P300" s="229">
        <f>O300*H300</f>
        <v>0</v>
      </c>
      <c r="Q300" s="229">
        <v>0.00124</v>
      </c>
      <c r="R300" s="229">
        <f>Q300*H300</f>
        <v>0.00124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279</v>
      </c>
      <c r="AT300" s="231" t="s">
        <v>204</v>
      </c>
      <c r="AU300" s="231" t="s">
        <v>90</v>
      </c>
      <c r="AY300" s="18" t="s">
        <v>203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279</v>
      </c>
      <c r="BM300" s="231" t="s">
        <v>3458</v>
      </c>
    </row>
    <row r="301" s="2" customFormat="1">
      <c r="A301" s="39"/>
      <c r="B301" s="40"/>
      <c r="C301" s="41"/>
      <c r="D301" s="233" t="s">
        <v>209</v>
      </c>
      <c r="E301" s="41"/>
      <c r="F301" s="234" t="s">
        <v>3459</v>
      </c>
      <c r="G301" s="41"/>
      <c r="H301" s="41"/>
      <c r="I301" s="235"/>
      <c r="J301" s="41"/>
      <c r="K301" s="41"/>
      <c r="L301" s="45"/>
      <c r="M301" s="236"/>
      <c r="N301" s="23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209</v>
      </c>
      <c r="AU301" s="18" t="s">
        <v>90</v>
      </c>
    </row>
    <row r="302" s="2" customFormat="1">
      <c r="A302" s="39"/>
      <c r="B302" s="40"/>
      <c r="C302" s="41"/>
      <c r="D302" s="251" t="s">
        <v>355</v>
      </c>
      <c r="E302" s="41"/>
      <c r="F302" s="252" t="s">
        <v>3460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355</v>
      </c>
      <c r="AU302" s="18" t="s">
        <v>90</v>
      </c>
    </row>
    <row r="303" s="2" customFormat="1" ht="24.15" customHeight="1">
      <c r="A303" s="39"/>
      <c r="B303" s="40"/>
      <c r="C303" s="220" t="s">
        <v>870</v>
      </c>
      <c r="D303" s="220" t="s">
        <v>204</v>
      </c>
      <c r="E303" s="221" t="s">
        <v>3461</v>
      </c>
      <c r="F303" s="222" t="s">
        <v>3462</v>
      </c>
      <c r="G303" s="223" t="s">
        <v>647</v>
      </c>
      <c r="H303" s="224">
        <v>1</v>
      </c>
      <c r="I303" s="225"/>
      <c r="J303" s="226">
        <f>ROUND(I303*H303,2)</f>
        <v>0</v>
      </c>
      <c r="K303" s="222" t="s">
        <v>352</v>
      </c>
      <c r="L303" s="45"/>
      <c r="M303" s="227" t="s">
        <v>1</v>
      </c>
      <c r="N303" s="228" t="s">
        <v>46</v>
      </c>
      <c r="O303" s="92"/>
      <c r="P303" s="229">
        <f>O303*H303</f>
        <v>0</v>
      </c>
      <c r="Q303" s="229">
        <v>0.00124</v>
      </c>
      <c r="R303" s="229">
        <f>Q303*H303</f>
        <v>0.00124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279</v>
      </c>
      <c r="AT303" s="231" t="s">
        <v>204</v>
      </c>
      <c r="AU303" s="231" t="s">
        <v>90</v>
      </c>
      <c r="AY303" s="18" t="s">
        <v>203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279</v>
      </c>
      <c r="BM303" s="231" t="s">
        <v>3463</v>
      </c>
    </row>
    <row r="304" s="2" customFormat="1">
      <c r="A304" s="39"/>
      <c r="B304" s="40"/>
      <c r="C304" s="41"/>
      <c r="D304" s="233" t="s">
        <v>209</v>
      </c>
      <c r="E304" s="41"/>
      <c r="F304" s="234" t="s">
        <v>3464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209</v>
      </c>
      <c r="AU304" s="18" t="s">
        <v>90</v>
      </c>
    </row>
    <row r="305" s="2" customFormat="1">
      <c r="A305" s="39"/>
      <c r="B305" s="40"/>
      <c r="C305" s="41"/>
      <c r="D305" s="251" t="s">
        <v>355</v>
      </c>
      <c r="E305" s="41"/>
      <c r="F305" s="252" t="s">
        <v>3465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355</v>
      </c>
      <c r="AU305" s="18" t="s">
        <v>90</v>
      </c>
    </row>
    <row r="306" s="2" customFormat="1" ht="21.75" customHeight="1">
      <c r="A306" s="39"/>
      <c r="B306" s="40"/>
      <c r="C306" s="220" t="s">
        <v>882</v>
      </c>
      <c r="D306" s="220" t="s">
        <v>204</v>
      </c>
      <c r="E306" s="221" t="s">
        <v>3466</v>
      </c>
      <c r="F306" s="222" t="s">
        <v>3467</v>
      </c>
      <c r="G306" s="223" t="s">
        <v>647</v>
      </c>
      <c r="H306" s="224">
        <v>3</v>
      </c>
      <c r="I306" s="225"/>
      <c r="J306" s="226">
        <f>ROUND(I306*H306,2)</f>
        <v>0</v>
      </c>
      <c r="K306" s="222" t="s">
        <v>352</v>
      </c>
      <c r="L306" s="45"/>
      <c r="M306" s="227" t="s">
        <v>1</v>
      </c>
      <c r="N306" s="228" t="s">
        <v>46</v>
      </c>
      <c r="O306" s="92"/>
      <c r="P306" s="229">
        <f>O306*H306</f>
        <v>0</v>
      </c>
      <c r="Q306" s="229">
        <v>0.00034000000000000002</v>
      </c>
      <c r="R306" s="229">
        <f>Q306*H306</f>
        <v>0.0010200000000000001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279</v>
      </c>
      <c r="AT306" s="231" t="s">
        <v>204</v>
      </c>
      <c r="AU306" s="231" t="s">
        <v>90</v>
      </c>
      <c r="AY306" s="18" t="s">
        <v>203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88</v>
      </c>
      <c r="BK306" s="232">
        <f>ROUND(I306*H306,2)</f>
        <v>0</v>
      </c>
      <c r="BL306" s="18" t="s">
        <v>279</v>
      </c>
      <c r="BM306" s="231" t="s">
        <v>3468</v>
      </c>
    </row>
    <row r="307" s="2" customFormat="1">
      <c r="A307" s="39"/>
      <c r="B307" s="40"/>
      <c r="C307" s="41"/>
      <c r="D307" s="233" t="s">
        <v>209</v>
      </c>
      <c r="E307" s="41"/>
      <c r="F307" s="234" t="s">
        <v>3469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209</v>
      </c>
      <c r="AU307" s="18" t="s">
        <v>90</v>
      </c>
    </row>
    <row r="308" s="2" customFormat="1">
      <c r="A308" s="39"/>
      <c r="B308" s="40"/>
      <c r="C308" s="41"/>
      <c r="D308" s="251" t="s">
        <v>355</v>
      </c>
      <c r="E308" s="41"/>
      <c r="F308" s="252" t="s">
        <v>3470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355</v>
      </c>
      <c r="AU308" s="18" t="s">
        <v>90</v>
      </c>
    </row>
    <row r="309" s="2" customFormat="1" ht="21.75" customHeight="1">
      <c r="A309" s="39"/>
      <c r="B309" s="40"/>
      <c r="C309" s="220" t="s">
        <v>893</v>
      </c>
      <c r="D309" s="220" t="s">
        <v>204</v>
      </c>
      <c r="E309" s="221" t="s">
        <v>3471</v>
      </c>
      <c r="F309" s="222" t="s">
        <v>3472</v>
      </c>
      <c r="G309" s="223" t="s">
        <v>647</v>
      </c>
      <c r="H309" s="224">
        <v>8</v>
      </c>
      <c r="I309" s="225"/>
      <c r="J309" s="226">
        <f>ROUND(I309*H309,2)</f>
        <v>0</v>
      </c>
      <c r="K309" s="222" t="s">
        <v>352</v>
      </c>
      <c r="L309" s="45"/>
      <c r="M309" s="227" t="s">
        <v>1</v>
      </c>
      <c r="N309" s="228" t="s">
        <v>46</v>
      </c>
      <c r="O309" s="92"/>
      <c r="P309" s="229">
        <f>O309*H309</f>
        <v>0</v>
      </c>
      <c r="Q309" s="229">
        <v>0.00050000000000000001</v>
      </c>
      <c r="R309" s="229">
        <f>Q309*H309</f>
        <v>0.0040000000000000001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279</v>
      </c>
      <c r="AT309" s="231" t="s">
        <v>204</v>
      </c>
      <c r="AU309" s="231" t="s">
        <v>90</v>
      </c>
      <c r="AY309" s="18" t="s">
        <v>203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88</v>
      </c>
      <c r="BK309" s="232">
        <f>ROUND(I309*H309,2)</f>
        <v>0</v>
      </c>
      <c r="BL309" s="18" t="s">
        <v>279</v>
      </c>
      <c r="BM309" s="231" t="s">
        <v>3473</v>
      </c>
    </row>
    <row r="310" s="2" customFormat="1">
      <c r="A310" s="39"/>
      <c r="B310" s="40"/>
      <c r="C310" s="41"/>
      <c r="D310" s="233" t="s">
        <v>209</v>
      </c>
      <c r="E310" s="41"/>
      <c r="F310" s="234" t="s">
        <v>3474</v>
      </c>
      <c r="G310" s="41"/>
      <c r="H310" s="41"/>
      <c r="I310" s="235"/>
      <c r="J310" s="41"/>
      <c r="K310" s="41"/>
      <c r="L310" s="45"/>
      <c r="M310" s="236"/>
      <c r="N310" s="23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209</v>
      </c>
      <c r="AU310" s="18" t="s">
        <v>90</v>
      </c>
    </row>
    <row r="311" s="2" customFormat="1">
      <c r="A311" s="39"/>
      <c r="B311" s="40"/>
      <c r="C311" s="41"/>
      <c r="D311" s="251" t="s">
        <v>355</v>
      </c>
      <c r="E311" s="41"/>
      <c r="F311" s="252" t="s">
        <v>3475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355</v>
      </c>
      <c r="AU311" s="18" t="s">
        <v>90</v>
      </c>
    </row>
    <row r="312" s="14" customFormat="1">
      <c r="A312" s="14"/>
      <c r="B312" s="263"/>
      <c r="C312" s="264"/>
      <c r="D312" s="233" t="s">
        <v>357</v>
      </c>
      <c r="E312" s="265" t="s">
        <v>1</v>
      </c>
      <c r="F312" s="266" t="s">
        <v>2821</v>
      </c>
      <c r="G312" s="264"/>
      <c r="H312" s="267">
        <v>8</v>
      </c>
      <c r="I312" s="268"/>
      <c r="J312" s="264"/>
      <c r="K312" s="264"/>
      <c r="L312" s="269"/>
      <c r="M312" s="270"/>
      <c r="N312" s="271"/>
      <c r="O312" s="271"/>
      <c r="P312" s="271"/>
      <c r="Q312" s="271"/>
      <c r="R312" s="271"/>
      <c r="S312" s="271"/>
      <c r="T312" s="27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3" t="s">
        <v>357</v>
      </c>
      <c r="AU312" s="273" t="s">
        <v>90</v>
      </c>
      <c r="AV312" s="14" t="s">
        <v>90</v>
      </c>
      <c r="AW312" s="14" t="s">
        <v>36</v>
      </c>
      <c r="AX312" s="14" t="s">
        <v>88</v>
      </c>
      <c r="AY312" s="273" t="s">
        <v>203</v>
      </c>
    </row>
    <row r="313" s="2" customFormat="1" ht="24.15" customHeight="1">
      <c r="A313" s="39"/>
      <c r="B313" s="40"/>
      <c r="C313" s="220" t="s">
        <v>904</v>
      </c>
      <c r="D313" s="220" t="s">
        <v>204</v>
      </c>
      <c r="E313" s="221" t="s">
        <v>3476</v>
      </c>
      <c r="F313" s="222" t="s">
        <v>3477</v>
      </c>
      <c r="G313" s="223" t="s">
        <v>647</v>
      </c>
      <c r="H313" s="224">
        <v>10</v>
      </c>
      <c r="I313" s="225"/>
      <c r="J313" s="226">
        <f>ROUND(I313*H313,2)</f>
        <v>0</v>
      </c>
      <c r="K313" s="222" t="s">
        <v>352</v>
      </c>
      <c r="L313" s="45"/>
      <c r="M313" s="227" t="s">
        <v>1</v>
      </c>
      <c r="N313" s="228" t="s">
        <v>46</v>
      </c>
      <c r="O313" s="92"/>
      <c r="P313" s="229">
        <f>O313*H313</f>
        <v>0</v>
      </c>
      <c r="Q313" s="229">
        <v>0.00069999999999999999</v>
      </c>
      <c r="R313" s="229">
        <f>Q313*H313</f>
        <v>0.0070000000000000001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279</v>
      </c>
      <c r="AT313" s="231" t="s">
        <v>204</v>
      </c>
      <c r="AU313" s="231" t="s">
        <v>90</v>
      </c>
      <c r="AY313" s="18" t="s">
        <v>203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88</v>
      </c>
      <c r="BK313" s="232">
        <f>ROUND(I313*H313,2)</f>
        <v>0</v>
      </c>
      <c r="BL313" s="18" t="s">
        <v>279</v>
      </c>
      <c r="BM313" s="231" t="s">
        <v>3478</v>
      </c>
    </row>
    <row r="314" s="2" customFormat="1">
      <c r="A314" s="39"/>
      <c r="B314" s="40"/>
      <c r="C314" s="41"/>
      <c r="D314" s="233" t="s">
        <v>209</v>
      </c>
      <c r="E314" s="41"/>
      <c r="F314" s="234" t="s">
        <v>3479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209</v>
      </c>
      <c r="AU314" s="18" t="s">
        <v>90</v>
      </c>
    </row>
    <row r="315" s="2" customFormat="1">
      <c r="A315" s="39"/>
      <c r="B315" s="40"/>
      <c r="C315" s="41"/>
      <c r="D315" s="251" t="s">
        <v>355</v>
      </c>
      <c r="E315" s="41"/>
      <c r="F315" s="252" t="s">
        <v>3480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355</v>
      </c>
      <c r="AU315" s="18" t="s">
        <v>90</v>
      </c>
    </row>
    <row r="316" s="14" customFormat="1">
      <c r="A316" s="14"/>
      <c r="B316" s="263"/>
      <c r="C316" s="264"/>
      <c r="D316" s="233" t="s">
        <v>357</v>
      </c>
      <c r="E316" s="265" t="s">
        <v>1</v>
      </c>
      <c r="F316" s="266" t="s">
        <v>3481</v>
      </c>
      <c r="G316" s="264"/>
      <c r="H316" s="267">
        <v>10</v>
      </c>
      <c r="I316" s="268"/>
      <c r="J316" s="264"/>
      <c r="K316" s="264"/>
      <c r="L316" s="269"/>
      <c r="M316" s="270"/>
      <c r="N316" s="271"/>
      <c r="O316" s="271"/>
      <c r="P316" s="271"/>
      <c r="Q316" s="271"/>
      <c r="R316" s="271"/>
      <c r="S316" s="271"/>
      <c r="T316" s="27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3" t="s">
        <v>357</v>
      </c>
      <c r="AU316" s="273" t="s">
        <v>90</v>
      </c>
      <c r="AV316" s="14" t="s">
        <v>90</v>
      </c>
      <c r="AW316" s="14" t="s">
        <v>36</v>
      </c>
      <c r="AX316" s="14" t="s">
        <v>88</v>
      </c>
      <c r="AY316" s="273" t="s">
        <v>203</v>
      </c>
    </row>
    <row r="317" s="2" customFormat="1" ht="24.15" customHeight="1">
      <c r="A317" s="39"/>
      <c r="B317" s="40"/>
      <c r="C317" s="220" t="s">
        <v>911</v>
      </c>
      <c r="D317" s="220" t="s">
        <v>204</v>
      </c>
      <c r="E317" s="221" t="s">
        <v>3482</v>
      </c>
      <c r="F317" s="222" t="s">
        <v>3483</v>
      </c>
      <c r="G317" s="223" t="s">
        <v>647</v>
      </c>
      <c r="H317" s="224">
        <v>8</v>
      </c>
      <c r="I317" s="225"/>
      <c r="J317" s="226">
        <f>ROUND(I317*H317,2)</f>
        <v>0</v>
      </c>
      <c r="K317" s="222" t="s">
        <v>352</v>
      </c>
      <c r="L317" s="45"/>
      <c r="M317" s="227" t="s">
        <v>1</v>
      </c>
      <c r="N317" s="228" t="s">
        <v>46</v>
      </c>
      <c r="O317" s="92"/>
      <c r="P317" s="229">
        <f>O317*H317</f>
        <v>0</v>
      </c>
      <c r="Q317" s="229">
        <v>0.00051999999999999995</v>
      </c>
      <c r="R317" s="229">
        <f>Q317*H317</f>
        <v>0.0041599999999999996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279</v>
      </c>
      <c r="AT317" s="231" t="s">
        <v>204</v>
      </c>
      <c r="AU317" s="231" t="s">
        <v>90</v>
      </c>
      <c r="AY317" s="18" t="s">
        <v>203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279</v>
      </c>
      <c r="BM317" s="231" t="s">
        <v>3484</v>
      </c>
    </row>
    <row r="318" s="2" customFormat="1">
      <c r="A318" s="39"/>
      <c r="B318" s="40"/>
      <c r="C318" s="41"/>
      <c r="D318" s="233" t="s">
        <v>209</v>
      </c>
      <c r="E318" s="41"/>
      <c r="F318" s="234" t="s">
        <v>3485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209</v>
      </c>
      <c r="AU318" s="18" t="s">
        <v>90</v>
      </c>
    </row>
    <row r="319" s="2" customFormat="1">
      <c r="A319" s="39"/>
      <c r="B319" s="40"/>
      <c r="C319" s="41"/>
      <c r="D319" s="251" t="s">
        <v>355</v>
      </c>
      <c r="E319" s="41"/>
      <c r="F319" s="252" t="s">
        <v>3486</v>
      </c>
      <c r="G319" s="41"/>
      <c r="H319" s="41"/>
      <c r="I319" s="235"/>
      <c r="J319" s="41"/>
      <c r="K319" s="41"/>
      <c r="L319" s="45"/>
      <c r="M319" s="236"/>
      <c r="N319" s="237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355</v>
      </c>
      <c r="AU319" s="18" t="s">
        <v>90</v>
      </c>
    </row>
    <row r="320" s="14" customFormat="1">
      <c r="A320" s="14"/>
      <c r="B320" s="263"/>
      <c r="C320" s="264"/>
      <c r="D320" s="233" t="s">
        <v>357</v>
      </c>
      <c r="E320" s="265" t="s">
        <v>1</v>
      </c>
      <c r="F320" s="266" t="s">
        <v>3487</v>
      </c>
      <c r="G320" s="264"/>
      <c r="H320" s="267">
        <v>8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357</v>
      </c>
      <c r="AU320" s="273" t="s">
        <v>90</v>
      </c>
      <c r="AV320" s="14" t="s">
        <v>90</v>
      </c>
      <c r="AW320" s="14" t="s">
        <v>36</v>
      </c>
      <c r="AX320" s="14" t="s">
        <v>88</v>
      </c>
      <c r="AY320" s="273" t="s">
        <v>203</v>
      </c>
    </row>
    <row r="321" s="2" customFormat="1" ht="24.15" customHeight="1">
      <c r="A321" s="39"/>
      <c r="B321" s="40"/>
      <c r="C321" s="220" t="s">
        <v>918</v>
      </c>
      <c r="D321" s="220" t="s">
        <v>204</v>
      </c>
      <c r="E321" s="221" t="s">
        <v>3488</v>
      </c>
      <c r="F321" s="222" t="s">
        <v>3489</v>
      </c>
      <c r="G321" s="223" t="s">
        <v>647</v>
      </c>
      <c r="H321" s="224">
        <v>2</v>
      </c>
      <c r="I321" s="225"/>
      <c r="J321" s="226">
        <f>ROUND(I321*H321,2)</f>
        <v>0</v>
      </c>
      <c r="K321" s="222" t="s">
        <v>352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0.00147</v>
      </c>
      <c r="R321" s="229">
        <f>Q321*H321</f>
        <v>0.0029399999999999999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279</v>
      </c>
      <c r="AT321" s="231" t="s">
        <v>204</v>
      </c>
      <c r="AU321" s="231" t="s">
        <v>90</v>
      </c>
      <c r="AY321" s="18" t="s">
        <v>203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279</v>
      </c>
      <c r="BM321" s="231" t="s">
        <v>3490</v>
      </c>
    </row>
    <row r="322" s="2" customFormat="1">
      <c r="A322" s="39"/>
      <c r="B322" s="40"/>
      <c r="C322" s="41"/>
      <c r="D322" s="233" t="s">
        <v>209</v>
      </c>
      <c r="E322" s="41"/>
      <c r="F322" s="234" t="s">
        <v>3491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209</v>
      </c>
      <c r="AU322" s="18" t="s">
        <v>90</v>
      </c>
    </row>
    <row r="323" s="2" customFormat="1">
      <c r="A323" s="39"/>
      <c r="B323" s="40"/>
      <c r="C323" s="41"/>
      <c r="D323" s="251" t="s">
        <v>355</v>
      </c>
      <c r="E323" s="41"/>
      <c r="F323" s="252" t="s">
        <v>3492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355</v>
      </c>
      <c r="AU323" s="18" t="s">
        <v>90</v>
      </c>
    </row>
    <row r="324" s="2" customFormat="1" ht="16.5" customHeight="1">
      <c r="A324" s="39"/>
      <c r="B324" s="40"/>
      <c r="C324" s="220" t="s">
        <v>928</v>
      </c>
      <c r="D324" s="220" t="s">
        <v>204</v>
      </c>
      <c r="E324" s="221" t="s">
        <v>3493</v>
      </c>
      <c r="F324" s="222" t="s">
        <v>3494</v>
      </c>
      <c r="G324" s="223" t="s">
        <v>647</v>
      </c>
      <c r="H324" s="224">
        <v>14</v>
      </c>
      <c r="I324" s="225"/>
      <c r="J324" s="226">
        <f>ROUND(I324*H324,2)</f>
        <v>0</v>
      </c>
      <c r="K324" s="222" t="s">
        <v>352</v>
      </c>
      <c r="L324" s="45"/>
      <c r="M324" s="227" t="s">
        <v>1</v>
      </c>
      <c r="N324" s="228" t="s">
        <v>46</v>
      </c>
      <c r="O324" s="92"/>
      <c r="P324" s="229">
        <f>O324*H324</f>
        <v>0</v>
      </c>
      <c r="Q324" s="229">
        <v>0.00021000000000000001</v>
      </c>
      <c r="R324" s="229">
        <f>Q324*H324</f>
        <v>0.0029399999999999999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279</v>
      </c>
      <c r="AT324" s="231" t="s">
        <v>204</v>
      </c>
      <c r="AU324" s="231" t="s">
        <v>90</v>
      </c>
      <c r="AY324" s="18" t="s">
        <v>203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279</v>
      </c>
      <c r="BM324" s="231" t="s">
        <v>3495</v>
      </c>
    </row>
    <row r="325" s="2" customFormat="1">
      <c r="A325" s="39"/>
      <c r="B325" s="40"/>
      <c r="C325" s="41"/>
      <c r="D325" s="233" t="s">
        <v>209</v>
      </c>
      <c r="E325" s="41"/>
      <c r="F325" s="234" t="s">
        <v>3496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209</v>
      </c>
      <c r="AU325" s="18" t="s">
        <v>90</v>
      </c>
    </row>
    <row r="326" s="2" customFormat="1">
      <c r="A326" s="39"/>
      <c r="B326" s="40"/>
      <c r="C326" s="41"/>
      <c r="D326" s="251" t="s">
        <v>355</v>
      </c>
      <c r="E326" s="41"/>
      <c r="F326" s="252" t="s">
        <v>3497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355</v>
      </c>
      <c r="AU326" s="18" t="s">
        <v>90</v>
      </c>
    </row>
    <row r="327" s="2" customFormat="1">
      <c r="A327" s="39"/>
      <c r="B327" s="40"/>
      <c r="C327" s="41"/>
      <c r="D327" s="233" t="s">
        <v>3196</v>
      </c>
      <c r="E327" s="41"/>
      <c r="F327" s="309" t="s">
        <v>3498</v>
      </c>
      <c r="G327" s="41"/>
      <c r="H327" s="41"/>
      <c r="I327" s="235"/>
      <c r="J327" s="41"/>
      <c r="K327" s="41"/>
      <c r="L327" s="45"/>
      <c r="M327" s="236"/>
      <c r="N327" s="237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3196</v>
      </c>
      <c r="AU327" s="18" t="s">
        <v>90</v>
      </c>
    </row>
    <row r="328" s="2" customFormat="1" ht="16.5" customHeight="1">
      <c r="A328" s="39"/>
      <c r="B328" s="40"/>
      <c r="C328" s="220" t="s">
        <v>936</v>
      </c>
      <c r="D328" s="220" t="s">
        <v>204</v>
      </c>
      <c r="E328" s="221" t="s">
        <v>3499</v>
      </c>
      <c r="F328" s="222" t="s">
        <v>3500</v>
      </c>
      <c r="G328" s="223" t="s">
        <v>647</v>
      </c>
      <c r="H328" s="224">
        <v>16</v>
      </c>
      <c r="I328" s="225"/>
      <c r="J328" s="226">
        <f>ROUND(I328*H328,2)</f>
        <v>0</v>
      </c>
      <c r="K328" s="222" t="s">
        <v>352</v>
      </c>
      <c r="L328" s="45"/>
      <c r="M328" s="227" t="s">
        <v>1</v>
      </c>
      <c r="N328" s="228" t="s">
        <v>46</v>
      </c>
      <c r="O328" s="92"/>
      <c r="P328" s="229">
        <f>O328*H328</f>
        <v>0</v>
      </c>
      <c r="Q328" s="229">
        <v>0.00024000000000000001</v>
      </c>
      <c r="R328" s="229">
        <f>Q328*H328</f>
        <v>0.0038400000000000001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279</v>
      </c>
      <c r="AT328" s="231" t="s">
        <v>204</v>
      </c>
      <c r="AU328" s="231" t="s">
        <v>90</v>
      </c>
      <c r="AY328" s="18" t="s">
        <v>203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88</v>
      </c>
      <c r="BK328" s="232">
        <f>ROUND(I328*H328,2)</f>
        <v>0</v>
      </c>
      <c r="BL328" s="18" t="s">
        <v>279</v>
      </c>
      <c r="BM328" s="231" t="s">
        <v>3501</v>
      </c>
    </row>
    <row r="329" s="2" customFormat="1">
      <c r="A329" s="39"/>
      <c r="B329" s="40"/>
      <c r="C329" s="41"/>
      <c r="D329" s="233" t="s">
        <v>209</v>
      </c>
      <c r="E329" s="41"/>
      <c r="F329" s="234" t="s">
        <v>3502</v>
      </c>
      <c r="G329" s="41"/>
      <c r="H329" s="41"/>
      <c r="I329" s="235"/>
      <c r="J329" s="41"/>
      <c r="K329" s="41"/>
      <c r="L329" s="45"/>
      <c r="M329" s="236"/>
      <c r="N329" s="23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209</v>
      </c>
      <c r="AU329" s="18" t="s">
        <v>90</v>
      </c>
    </row>
    <row r="330" s="2" customFormat="1">
      <c r="A330" s="39"/>
      <c r="B330" s="40"/>
      <c r="C330" s="41"/>
      <c r="D330" s="251" t="s">
        <v>355</v>
      </c>
      <c r="E330" s="41"/>
      <c r="F330" s="252" t="s">
        <v>3503</v>
      </c>
      <c r="G330" s="41"/>
      <c r="H330" s="41"/>
      <c r="I330" s="235"/>
      <c r="J330" s="41"/>
      <c r="K330" s="41"/>
      <c r="L330" s="45"/>
      <c r="M330" s="236"/>
      <c r="N330" s="23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355</v>
      </c>
      <c r="AU330" s="18" t="s">
        <v>90</v>
      </c>
    </row>
    <row r="331" s="2" customFormat="1">
      <c r="A331" s="39"/>
      <c r="B331" s="40"/>
      <c r="C331" s="41"/>
      <c r="D331" s="233" t="s">
        <v>3196</v>
      </c>
      <c r="E331" s="41"/>
      <c r="F331" s="309" t="s">
        <v>3498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3196</v>
      </c>
      <c r="AU331" s="18" t="s">
        <v>90</v>
      </c>
    </row>
    <row r="332" s="2" customFormat="1" ht="16.5" customHeight="1">
      <c r="A332" s="39"/>
      <c r="B332" s="40"/>
      <c r="C332" s="296" t="s">
        <v>942</v>
      </c>
      <c r="D332" s="296" t="s">
        <v>553</v>
      </c>
      <c r="E332" s="297" t="s">
        <v>3504</v>
      </c>
      <c r="F332" s="298" t="s">
        <v>3505</v>
      </c>
      <c r="G332" s="299" t="s">
        <v>647</v>
      </c>
      <c r="H332" s="300">
        <v>4</v>
      </c>
      <c r="I332" s="301"/>
      <c r="J332" s="302">
        <f>ROUND(I332*H332,2)</f>
        <v>0</v>
      </c>
      <c r="K332" s="298" t="s">
        <v>1</v>
      </c>
      <c r="L332" s="303"/>
      <c r="M332" s="304" t="s">
        <v>1</v>
      </c>
      <c r="N332" s="305" t="s">
        <v>46</v>
      </c>
      <c r="O332" s="92"/>
      <c r="P332" s="229">
        <f>O332*H332</f>
        <v>0</v>
      </c>
      <c r="Q332" s="229">
        <v>4.0000000000000003E-05</v>
      </c>
      <c r="R332" s="229">
        <f>Q332*H332</f>
        <v>0.00016000000000000001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581</v>
      </c>
      <c r="AT332" s="231" t="s">
        <v>553</v>
      </c>
      <c r="AU332" s="231" t="s">
        <v>90</v>
      </c>
      <c r="AY332" s="18" t="s">
        <v>203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88</v>
      </c>
      <c r="BK332" s="232">
        <f>ROUND(I332*H332,2)</f>
        <v>0</v>
      </c>
      <c r="BL332" s="18" t="s">
        <v>279</v>
      </c>
      <c r="BM332" s="231" t="s">
        <v>3506</v>
      </c>
    </row>
    <row r="333" s="2" customFormat="1">
      <c r="A333" s="39"/>
      <c r="B333" s="40"/>
      <c r="C333" s="41"/>
      <c r="D333" s="233" t="s">
        <v>209</v>
      </c>
      <c r="E333" s="41"/>
      <c r="F333" s="234" t="s">
        <v>3505</v>
      </c>
      <c r="G333" s="41"/>
      <c r="H333" s="41"/>
      <c r="I333" s="235"/>
      <c r="J333" s="41"/>
      <c r="K333" s="41"/>
      <c r="L333" s="45"/>
      <c r="M333" s="236"/>
      <c r="N333" s="23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209</v>
      </c>
      <c r="AU333" s="18" t="s">
        <v>90</v>
      </c>
    </row>
    <row r="334" s="2" customFormat="1" ht="21.75" customHeight="1">
      <c r="A334" s="39"/>
      <c r="B334" s="40"/>
      <c r="C334" s="220" t="s">
        <v>950</v>
      </c>
      <c r="D334" s="220" t="s">
        <v>204</v>
      </c>
      <c r="E334" s="221" t="s">
        <v>3507</v>
      </c>
      <c r="F334" s="222" t="s">
        <v>3508</v>
      </c>
      <c r="G334" s="223" t="s">
        <v>493</v>
      </c>
      <c r="H334" s="224">
        <v>0.048000000000000001</v>
      </c>
      <c r="I334" s="225"/>
      <c r="J334" s="226">
        <f>ROUND(I334*H334,2)</f>
        <v>0</v>
      </c>
      <c r="K334" s="222" t="s">
        <v>352</v>
      </c>
      <c r="L334" s="45"/>
      <c r="M334" s="227" t="s">
        <v>1</v>
      </c>
      <c r="N334" s="228" t="s">
        <v>46</v>
      </c>
      <c r="O334" s="92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279</v>
      </c>
      <c r="AT334" s="231" t="s">
        <v>204</v>
      </c>
      <c r="AU334" s="231" t="s">
        <v>90</v>
      </c>
      <c r="AY334" s="18" t="s">
        <v>203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88</v>
      </c>
      <c r="BK334" s="232">
        <f>ROUND(I334*H334,2)</f>
        <v>0</v>
      </c>
      <c r="BL334" s="18" t="s">
        <v>279</v>
      </c>
      <c r="BM334" s="231" t="s">
        <v>3509</v>
      </c>
    </row>
    <row r="335" s="2" customFormat="1">
      <c r="A335" s="39"/>
      <c r="B335" s="40"/>
      <c r="C335" s="41"/>
      <c r="D335" s="233" t="s">
        <v>209</v>
      </c>
      <c r="E335" s="41"/>
      <c r="F335" s="234" t="s">
        <v>3510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209</v>
      </c>
      <c r="AU335" s="18" t="s">
        <v>90</v>
      </c>
    </row>
    <row r="336" s="2" customFormat="1">
      <c r="A336" s="39"/>
      <c r="B336" s="40"/>
      <c r="C336" s="41"/>
      <c r="D336" s="251" t="s">
        <v>355</v>
      </c>
      <c r="E336" s="41"/>
      <c r="F336" s="252" t="s">
        <v>3511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355</v>
      </c>
      <c r="AU336" s="18" t="s">
        <v>90</v>
      </c>
    </row>
    <row r="337" s="11" customFormat="1" ht="22.8" customHeight="1">
      <c r="A337" s="11"/>
      <c r="B337" s="206"/>
      <c r="C337" s="207"/>
      <c r="D337" s="208" t="s">
        <v>80</v>
      </c>
      <c r="E337" s="249" t="s">
        <v>3512</v>
      </c>
      <c r="F337" s="249" t="s">
        <v>3513</v>
      </c>
      <c r="G337" s="207"/>
      <c r="H337" s="207"/>
      <c r="I337" s="210"/>
      <c r="J337" s="250">
        <f>BK337</f>
        <v>0</v>
      </c>
      <c r="K337" s="207"/>
      <c r="L337" s="212"/>
      <c r="M337" s="213"/>
      <c r="N337" s="214"/>
      <c r="O337" s="214"/>
      <c r="P337" s="215">
        <f>SUM(P338:P410)</f>
        <v>0</v>
      </c>
      <c r="Q337" s="214"/>
      <c r="R337" s="215">
        <f>SUM(R338:R410)</f>
        <v>0.71715000000000007</v>
      </c>
      <c r="S337" s="214"/>
      <c r="T337" s="216">
        <f>SUM(T338:T410)</f>
        <v>0</v>
      </c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R337" s="217" t="s">
        <v>90</v>
      </c>
      <c r="AT337" s="218" t="s">
        <v>80</v>
      </c>
      <c r="AU337" s="218" t="s">
        <v>88</v>
      </c>
      <c r="AY337" s="217" t="s">
        <v>203</v>
      </c>
      <c r="BK337" s="219">
        <f>SUM(BK338:BK410)</f>
        <v>0</v>
      </c>
    </row>
    <row r="338" s="2" customFormat="1" ht="37.8" customHeight="1">
      <c r="A338" s="39"/>
      <c r="B338" s="40"/>
      <c r="C338" s="220" t="s">
        <v>955</v>
      </c>
      <c r="D338" s="220" t="s">
        <v>204</v>
      </c>
      <c r="E338" s="221" t="s">
        <v>3514</v>
      </c>
      <c r="F338" s="222" t="s">
        <v>3515</v>
      </c>
      <c r="G338" s="223" t="s">
        <v>647</v>
      </c>
      <c r="H338" s="224">
        <v>2</v>
      </c>
      <c r="I338" s="225"/>
      <c r="J338" s="226">
        <f>ROUND(I338*H338,2)</f>
        <v>0</v>
      </c>
      <c r="K338" s="222" t="s">
        <v>352</v>
      </c>
      <c r="L338" s="45"/>
      <c r="M338" s="227" t="s">
        <v>1</v>
      </c>
      <c r="N338" s="228" t="s">
        <v>46</v>
      </c>
      <c r="O338" s="92"/>
      <c r="P338" s="229">
        <f>O338*H338</f>
        <v>0</v>
      </c>
      <c r="Q338" s="229">
        <v>0.012460000000000001</v>
      </c>
      <c r="R338" s="229">
        <f>Q338*H338</f>
        <v>0.024920000000000001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279</v>
      </c>
      <c r="AT338" s="231" t="s">
        <v>204</v>
      </c>
      <c r="AU338" s="231" t="s">
        <v>90</v>
      </c>
      <c r="AY338" s="18" t="s">
        <v>203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88</v>
      </c>
      <c r="BK338" s="232">
        <f>ROUND(I338*H338,2)</f>
        <v>0</v>
      </c>
      <c r="BL338" s="18" t="s">
        <v>279</v>
      </c>
      <c r="BM338" s="231" t="s">
        <v>3516</v>
      </c>
    </row>
    <row r="339" s="2" customFormat="1">
      <c r="A339" s="39"/>
      <c r="B339" s="40"/>
      <c r="C339" s="41"/>
      <c r="D339" s="233" t="s">
        <v>209</v>
      </c>
      <c r="E339" s="41"/>
      <c r="F339" s="234" t="s">
        <v>3517</v>
      </c>
      <c r="G339" s="41"/>
      <c r="H339" s="41"/>
      <c r="I339" s="235"/>
      <c r="J339" s="41"/>
      <c r="K339" s="41"/>
      <c r="L339" s="45"/>
      <c r="M339" s="236"/>
      <c r="N339" s="237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209</v>
      </c>
      <c r="AU339" s="18" t="s">
        <v>90</v>
      </c>
    </row>
    <row r="340" s="2" customFormat="1">
      <c r="A340" s="39"/>
      <c r="B340" s="40"/>
      <c r="C340" s="41"/>
      <c r="D340" s="251" t="s">
        <v>355</v>
      </c>
      <c r="E340" s="41"/>
      <c r="F340" s="252" t="s">
        <v>3518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355</v>
      </c>
      <c r="AU340" s="18" t="s">
        <v>90</v>
      </c>
    </row>
    <row r="341" s="2" customFormat="1" ht="37.8" customHeight="1">
      <c r="A341" s="39"/>
      <c r="B341" s="40"/>
      <c r="C341" s="220" t="s">
        <v>963</v>
      </c>
      <c r="D341" s="220" t="s">
        <v>204</v>
      </c>
      <c r="E341" s="221" t="s">
        <v>3519</v>
      </c>
      <c r="F341" s="222" t="s">
        <v>3520</v>
      </c>
      <c r="G341" s="223" t="s">
        <v>647</v>
      </c>
      <c r="H341" s="224">
        <v>1</v>
      </c>
      <c r="I341" s="225"/>
      <c r="J341" s="226">
        <f>ROUND(I341*H341,2)</f>
        <v>0</v>
      </c>
      <c r="K341" s="222" t="s">
        <v>352</v>
      </c>
      <c r="L341" s="45"/>
      <c r="M341" s="227" t="s">
        <v>1</v>
      </c>
      <c r="N341" s="228" t="s">
        <v>46</v>
      </c>
      <c r="O341" s="92"/>
      <c r="P341" s="229">
        <f>O341*H341</f>
        <v>0</v>
      </c>
      <c r="Q341" s="229">
        <v>0.017590000000000001</v>
      </c>
      <c r="R341" s="229">
        <f>Q341*H341</f>
        <v>0.017590000000000001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279</v>
      </c>
      <c r="AT341" s="231" t="s">
        <v>204</v>
      </c>
      <c r="AU341" s="231" t="s">
        <v>90</v>
      </c>
      <c r="AY341" s="18" t="s">
        <v>203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279</v>
      </c>
      <c r="BM341" s="231" t="s">
        <v>3521</v>
      </c>
    </row>
    <row r="342" s="2" customFormat="1">
      <c r="A342" s="39"/>
      <c r="B342" s="40"/>
      <c r="C342" s="41"/>
      <c r="D342" s="233" t="s">
        <v>209</v>
      </c>
      <c r="E342" s="41"/>
      <c r="F342" s="234" t="s">
        <v>3522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209</v>
      </c>
      <c r="AU342" s="18" t="s">
        <v>90</v>
      </c>
    </row>
    <row r="343" s="2" customFormat="1">
      <c r="A343" s="39"/>
      <c r="B343" s="40"/>
      <c r="C343" s="41"/>
      <c r="D343" s="251" t="s">
        <v>355</v>
      </c>
      <c r="E343" s="41"/>
      <c r="F343" s="252" t="s">
        <v>3523</v>
      </c>
      <c r="G343" s="41"/>
      <c r="H343" s="41"/>
      <c r="I343" s="235"/>
      <c r="J343" s="41"/>
      <c r="K343" s="41"/>
      <c r="L343" s="45"/>
      <c r="M343" s="236"/>
      <c r="N343" s="237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355</v>
      </c>
      <c r="AU343" s="18" t="s">
        <v>90</v>
      </c>
    </row>
    <row r="344" s="2" customFormat="1" ht="37.8" customHeight="1">
      <c r="A344" s="39"/>
      <c r="B344" s="40"/>
      <c r="C344" s="220" t="s">
        <v>968</v>
      </c>
      <c r="D344" s="220" t="s">
        <v>204</v>
      </c>
      <c r="E344" s="221" t="s">
        <v>3524</v>
      </c>
      <c r="F344" s="222" t="s">
        <v>3525</v>
      </c>
      <c r="G344" s="223" t="s">
        <v>647</v>
      </c>
      <c r="H344" s="224">
        <v>2</v>
      </c>
      <c r="I344" s="225"/>
      <c r="J344" s="226">
        <f>ROUND(I344*H344,2)</f>
        <v>0</v>
      </c>
      <c r="K344" s="222" t="s">
        <v>352</v>
      </c>
      <c r="L344" s="45"/>
      <c r="M344" s="227" t="s">
        <v>1</v>
      </c>
      <c r="N344" s="228" t="s">
        <v>46</v>
      </c>
      <c r="O344" s="92"/>
      <c r="P344" s="229">
        <f>O344*H344</f>
        <v>0</v>
      </c>
      <c r="Q344" s="229">
        <v>0.056099999999999997</v>
      </c>
      <c r="R344" s="229">
        <f>Q344*H344</f>
        <v>0.11219999999999999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279</v>
      </c>
      <c r="AT344" s="231" t="s">
        <v>204</v>
      </c>
      <c r="AU344" s="231" t="s">
        <v>90</v>
      </c>
      <c r="AY344" s="18" t="s">
        <v>203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88</v>
      </c>
      <c r="BK344" s="232">
        <f>ROUND(I344*H344,2)</f>
        <v>0</v>
      </c>
      <c r="BL344" s="18" t="s">
        <v>279</v>
      </c>
      <c r="BM344" s="231" t="s">
        <v>3526</v>
      </c>
    </row>
    <row r="345" s="2" customFormat="1">
      <c r="A345" s="39"/>
      <c r="B345" s="40"/>
      <c r="C345" s="41"/>
      <c r="D345" s="233" t="s">
        <v>209</v>
      </c>
      <c r="E345" s="41"/>
      <c r="F345" s="234" t="s">
        <v>3527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209</v>
      </c>
      <c r="AU345" s="18" t="s">
        <v>90</v>
      </c>
    </row>
    <row r="346" s="2" customFormat="1">
      <c r="A346" s="39"/>
      <c r="B346" s="40"/>
      <c r="C346" s="41"/>
      <c r="D346" s="251" t="s">
        <v>355</v>
      </c>
      <c r="E346" s="41"/>
      <c r="F346" s="252" t="s">
        <v>3528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355</v>
      </c>
      <c r="AU346" s="18" t="s">
        <v>90</v>
      </c>
    </row>
    <row r="347" s="2" customFormat="1" ht="37.8" customHeight="1">
      <c r="A347" s="39"/>
      <c r="B347" s="40"/>
      <c r="C347" s="220" t="s">
        <v>973</v>
      </c>
      <c r="D347" s="220" t="s">
        <v>204</v>
      </c>
      <c r="E347" s="221" t="s">
        <v>3529</v>
      </c>
      <c r="F347" s="222" t="s">
        <v>3530</v>
      </c>
      <c r="G347" s="223" t="s">
        <v>647</v>
      </c>
      <c r="H347" s="224">
        <v>1</v>
      </c>
      <c r="I347" s="225"/>
      <c r="J347" s="226">
        <f>ROUND(I347*H347,2)</f>
        <v>0</v>
      </c>
      <c r="K347" s="222" t="s">
        <v>352</v>
      </c>
      <c r="L347" s="45"/>
      <c r="M347" s="227" t="s">
        <v>1</v>
      </c>
      <c r="N347" s="228" t="s">
        <v>46</v>
      </c>
      <c r="O347" s="92"/>
      <c r="P347" s="229">
        <f>O347*H347</f>
        <v>0</v>
      </c>
      <c r="Q347" s="229">
        <v>0.088200000000000001</v>
      </c>
      <c r="R347" s="229">
        <f>Q347*H347</f>
        <v>0.088200000000000001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279</v>
      </c>
      <c r="AT347" s="231" t="s">
        <v>204</v>
      </c>
      <c r="AU347" s="231" t="s">
        <v>90</v>
      </c>
      <c r="AY347" s="18" t="s">
        <v>203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88</v>
      </c>
      <c r="BK347" s="232">
        <f>ROUND(I347*H347,2)</f>
        <v>0</v>
      </c>
      <c r="BL347" s="18" t="s">
        <v>279</v>
      </c>
      <c r="BM347" s="231" t="s">
        <v>3531</v>
      </c>
    </row>
    <row r="348" s="2" customFormat="1">
      <c r="A348" s="39"/>
      <c r="B348" s="40"/>
      <c r="C348" s="41"/>
      <c r="D348" s="233" t="s">
        <v>209</v>
      </c>
      <c r="E348" s="41"/>
      <c r="F348" s="234" t="s">
        <v>3532</v>
      </c>
      <c r="G348" s="41"/>
      <c r="H348" s="41"/>
      <c r="I348" s="235"/>
      <c r="J348" s="41"/>
      <c r="K348" s="41"/>
      <c r="L348" s="45"/>
      <c r="M348" s="236"/>
      <c r="N348" s="23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209</v>
      </c>
      <c r="AU348" s="18" t="s">
        <v>90</v>
      </c>
    </row>
    <row r="349" s="2" customFormat="1">
      <c r="A349" s="39"/>
      <c r="B349" s="40"/>
      <c r="C349" s="41"/>
      <c r="D349" s="251" t="s">
        <v>355</v>
      </c>
      <c r="E349" s="41"/>
      <c r="F349" s="252" t="s">
        <v>3533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355</v>
      </c>
      <c r="AU349" s="18" t="s">
        <v>90</v>
      </c>
    </row>
    <row r="350" s="2" customFormat="1" ht="24.15" customHeight="1">
      <c r="A350" s="39"/>
      <c r="B350" s="40"/>
      <c r="C350" s="220" t="s">
        <v>980</v>
      </c>
      <c r="D350" s="220" t="s">
        <v>204</v>
      </c>
      <c r="E350" s="221" t="s">
        <v>3534</v>
      </c>
      <c r="F350" s="222" t="s">
        <v>3535</v>
      </c>
      <c r="G350" s="223" t="s">
        <v>647</v>
      </c>
      <c r="H350" s="224">
        <v>2</v>
      </c>
      <c r="I350" s="225"/>
      <c r="J350" s="226">
        <f>ROUND(I350*H350,2)</f>
        <v>0</v>
      </c>
      <c r="K350" s="222" t="s">
        <v>1</v>
      </c>
      <c r="L350" s="45"/>
      <c r="M350" s="227" t="s">
        <v>1</v>
      </c>
      <c r="N350" s="228" t="s">
        <v>46</v>
      </c>
      <c r="O350" s="92"/>
      <c r="P350" s="229">
        <f>O350*H350</f>
        <v>0</v>
      </c>
      <c r="Q350" s="229">
        <v>0.025100000000000001</v>
      </c>
      <c r="R350" s="229">
        <f>Q350*H350</f>
        <v>0.050200000000000002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279</v>
      </c>
      <c r="AT350" s="231" t="s">
        <v>204</v>
      </c>
      <c r="AU350" s="231" t="s">
        <v>90</v>
      </c>
      <c r="AY350" s="18" t="s">
        <v>203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88</v>
      </c>
      <c r="BK350" s="232">
        <f>ROUND(I350*H350,2)</f>
        <v>0</v>
      </c>
      <c r="BL350" s="18" t="s">
        <v>279</v>
      </c>
      <c r="BM350" s="231" t="s">
        <v>3536</v>
      </c>
    </row>
    <row r="351" s="2" customFormat="1">
      <c r="A351" s="39"/>
      <c r="B351" s="40"/>
      <c r="C351" s="41"/>
      <c r="D351" s="233" t="s">
        <v>209</v>
      </c>
      <c r="E351" s="41"/>
      <c r="F351" s="234" t="s">
        <v>3537</v>
      </c>
      <c r="G351" s="41"/>
      <c r="H351" s="41"/>
      <c r="I351" s="235"/>
      <c r="J351" s="41"/>
      <c r="K351" s="41"/>
      <c r="L351" s="45"/>
      <c r="M351" s="236"/>
      <c r="N351" s="237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209</v>
      </c>
      <c r="AU351" s="18" t="s">
        <v>90</v>
      </c>
    </row>
    <row r="352" s="2" customFormat="1" ht="16.5" customHeight="1">
      <c r="A352" s="39"/>
      <c r="B352" s="40"/>
      <c r="C352" s="220" t="s">
        <v>990</v>
      </c>
      <c r="D352" s="220" t="s">
        <v>204</v>
      </c>
      <c r="E352" s="221" t="s">
        <v>3538</v>
      </c>
      <c r="F352" s="222" t="s">
        <v>3539</v>
      </c>
      <c r="G352" s="223" t="s">
        <v>290</v>
      </c>
      <c r="H352" s="224">
        <v>85</v>
      </c>
      <c r="I352" s="225"/>
      <c r="J352" s="226">
        <f>ROUND(I352*H352,2)</f>
        <v>0</v>
      </c>
      <c r="K352" s="222" t="s">
        <v>352</v>
      </c>
      <c r="L352" s="45"/>
      <c r="M352" s="227" t="s">
        <v>1</v>
      </c>
      <c r="N352" s="228" t="s">
        <v>46</v>
      </c>
      <c r="O352" s="92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279</v>
      </c>
      <c r="AT352" s="231" t="s">
        <v>204</v>
      </c>
      <c r="AU352" s="231" t="s">
        <v>90</v>
      </c>
      <c r="AY352" s="18" t="s">
        <v>203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88</v>
      </c>
      <c r="BK352" s="232">
        <f>ROUND(I352*H352,2)</f>
        <v>0</v>
      </c>
      <c r="BL352" s="18" t="s">
        <v>279</v>
      </c>
      <c r="BM352" s="231" t="s">
        <v>3540</v>
      </c>
    </row>
    <row r="353" s="2" customFormat="1">
      <c r="A353" s="39"/>
      <c r="B353" s="40"/>
      <c r="C353" s="41"/>
      <c r="D353" s="233" t="s">
        <v>209</v>
      </c>
      <c r="E353" s="41"/>
      <c r="F353" s="234" t="s">
        <v>3541</v>
      </c>
      <c r="G353" s="41"/>
      <c r="H353" s="41"/>
      <c r="I353" s="235"/>
      <c r="J353" s="41"/>
      <c r="K353" s="41"/>
      <c r="L353" s="45"/>
      <c r="M353" s="236"/>
      <c r="N353" s="237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209</v>
      </c>
      <c r="AU353" s="18" t="s">
        <v>90</v>
      </c>
    </row>
    <row r="354" s="2" customFormat="1">
      <c r="A354" s="39"/>
      <c r="B354" s="40"/>
      <c r="C354" s="41"/>
      <c r="D354" s="251" t="s">
        <v>355</v>
      </c>
      <c r="E354" s="41"/>
      <c r="F354" s="252" t="s">
        <v>3542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355</v>
      </c>
      <c r="AU354" s="18" t="s">
        <v>90</v>
      </c>
    </row>
    <row r="355" s="2" customFormat="1">
      <c r="A355" s="39"/>
      <c r="B355" s="40"/>
      <c r="C355" s="41"/>
      <c r="D355" s="233" t="s">
        <v>3196</v>
      </c>
      <c r="E355" s="41"/>
      <c r="F355" s="309" t="s">
        <v>3543</v>
      </c>
      <c r="G355" s="41"/>
      <c r="H355" s="41"/>
      <c r="I355" s="235"/>
      <c r="J355" s="41"/>
      <c r="K355" s="41"/>
      <c r="L355" s="45"/>
      <c r="M355" s="236"/>
      <c r="N355" s="23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3196</v>
      </c>
      <c r="AU355" s="18" t="s">
        <v>90</v>
      </c>
    </row>
    <row r="356" s="2" customFormat="1" ht="33" customHeight="1">
      <c r="A356" s="39"/>
      <c r="B356" s="40"/>
      <c r="C356" s="220" t="s">
        <v>999</v>
      </c>
      <c r="D356" s="220" t="s">
        <v>204</v>
      </c>
      <c r="E356" s="221" t="s">
        <v>3544</v>
      </c>
      <c r="F356" s="222" t="s">
        <v>3545</v>
      </c>
      <c r="G356" s="223" t="s">
        <v>415</v>
      </c>
      <c r="H356" s="224">
        <v>1120</v>
      </c>
      <c r="I356" s="225"/>
      <c r="J356" s="226">
        <f>ROUND(I356*H356,2)</f>
        <v>0</v>
      </c>
      <c r="K356" s="222" t="s">
        <v>1</v>
      </c>
      <c r="L356" s="45"/>
      <c r="M356" s="227" t="s">
        <v>1</v>
      </c>
      <c r="N356" s="228" t="s">
        <v>46</v>
      </c>
      <c r="O356" s="92"/>
      <c r="P356" s="229">
        <f>O356*H356</f>
        <v>0</v>
      </c>
      <c r="Q356" s="229">
        <v>0.00011</v>
      </c>
      <c r="R356" s="229">
        <f>Q356*H356</f>
        <v>0.1232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279</v>
      </c>
      <c r="AT356" s="231" t="s">
        <v>204</v>
      </c>
      <c r="AU356" s="231" t="s">
        <v>90</v>
      </c>
      <c r="AY356" s="18" t="s">
        <v>203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88</v>
      </c>
      <c r="BK356" s="232">
        <f>ROUND(I356*H356,2)</f>
        <v>0</v>
      </c>
      <c r="BL356" s="18" t="s">
        <v>279</v>
      </c>
      <c r="BM356" s="231" t="s">
        <v>3546</v>
      </c>
    </row>
    <row r="357" s="2" customFormat="1">
      <c r="A357" s="39"/>
      <c r="B357" s="40"/>
      <c r="C357" s="41"/>
      <c r="D357" s="233" t="s">
        <v>209</v>
      </c>
      <c r="E357" s="41"/>
      <c r="F357" s="234" t="s">
        <v>3547</v>
      </c>
      <c r="G357" s="41"/>
      <c r="H357" s="41"/>
      <c r="I357" s="235"/>
      <c r="J357" s="41"/>
      <c r="K357" s="41"/>
      <c r="L357" s="45"/>
      <c r="M357" s="236"/>
      <c r="N357" s="23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209</v>
      </c>
      <c r="AU357" s="18" t="s">
        <v>90</v>
      </c>
    </row>
    <row r="358" s="14" customFormat="1">
      <c r="A358" s="14"/>
      <c r="B358" s="263"/>
      <c r="C358" s="264"/>
      <c r="D358" s="233" t="s">
        <v>357</v>
      </c>
      <c r="E358" s="265" t="s">
        <v>1</v>
      </c>
      <c r="F358" s="266" t="s">
        <v>3548</v>
      </c>
      <c r="G358" s="264"/>
      <c r="H358" s="267">
        <v>1120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3" t="s">
        <v>357</v>
      </c>
      <c r="AU358" s="273" t="s">
        <v>90</v>
      </c>
      <c r="AV358" s="14" t="s">
        <v>90</v>
      </c>
      <c r="AW358" s="14" t="s">
        <v>36</v>
      </c>
      <c r="AX358" s="14" t="s">
        <v>88</v>
      </c>
      <c r="AY358" s="273" t="s">
        <v>203</v>
      </c>
    </row>
    <row r="359" s="2" customFormat="1" ht="37.8" customHeight="1">
      <c r="A359" s="39"/>
      <c r="B359" s="40"/>
      <c r="C359" s="220" t="s">
        <v>1010</v>
      </c>
      <c r="D359" s="220" t="s">
        <v>204</v>
      </c>
      <c r="E359" s="221" t="s">
        <v>3549</v>
      </c>
      <c r="F359" s="222" t="s">
        <v>3550</v>
      </c>
      <c r="G359" s="223" t="s">
        <v>290</v>
      </c>
      <c r="H359" s="224">
        <v>180</v>
      </c>
      <c r="I359" s="225"/>
      <c r="J359" s="226">
        <f>ROUND(I359*H359,2)</f>
        <v>0</v>
      </c>
      <c r="K359" s="222" t="s">
        <v>352</v>
      </c>
      <c r="L359" s="45"/>
      <c r="M359" s="227" t="s">
        <v>1</v>
      </c>
      <c r="N359" s="228" t="s">
        <v>46</v>
      </c>
      <c r="O359" s="92"/>
      <c r="P359" s="229">
        <f>O359*H359</f>
        <v>0</v>
      </c>
      <c r="Q359" s="229">
        <v>0.0012099999999999999</v>
      </c>
      <c r="R359" s="229">
        <f>Q359*H359</f>
        <v>0.21779999999999999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279</v>
      </c>
      <c r="AT359" s="231" t="s">
        <v>204</v>
      </c>
      <c r="AU359" s="231" t="s">
        <v>90</v>
      </c>
      <c r="AY359" s="18" t="s">
        <v>203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88</v>
      </c>
      <c r="BK359" s="232">
        <f>ROUND(I359*H359,2)</f>
        <v>0</v>
      </c>
      <c r="BL359" s="18" t="s">
        <v>279</v>
      </c>
      <c r="BM359" s="231" t="s">
        <v>3551</v>
      </c>
    </row>
    <row r="360" s="2" customFormat="1">
      <c r="A360" s="39"/>
      <c r="B360" s="40"/>
      <c r="C360" s="41"/>
      <c r="D360" s="233" t="s">
        <v>209</v>
      </c>
      <c r="E360" s="41"/>
      <c r="F360" s="234" t="s">
        <v>3552</v>
      </c>
      <c r="G360" s="41"/>
      <c r="H360" s="41"/>
      <c r="I360" s="235"/>
      <c r="J360" s="41"/>
      <c r="K360" s="41"/>
      <c r="L360" s="45"/>
      <c r="M360" s="236"/>
      <c r="N360" s="23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209</v>
      </c>
      <c r="AU360" s="18" t="s">
        <v>90</v>
      </c>
    </row>
    <row r="361" s="2" customFormat="1">
      <c r="A361" s="39"/>
      <c r="B361" s="40"/>
      <c r="C361" s="41"/>
      <c r="D361" s="251" t="s">
        <v>355</v>
      </c>
      <c r="E361" s="41"/>
      <c r="F361" s="252" t="s">
        <v>3553</v>
      </c>
      <c r="G361" s="41"/>
      <c r="H361" s="41"/>
      <c r="I361" s="235"/>
      <c r="J361" s="41"/>
      <c r="K361" s="41"/>
      <c r="L361" s="45"/>
      <c r="M361" s="236"/>
      <c r="N361" s="237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355</v>
      </c>
      <c r="AU361" s="18" t="s">
        <v>90</v>
      </c>
    </row>
    <row r="362" s="2" customFormat="1">
      <c r="A362" s="39"/>
      <c r="B362" s="40"/>
      <c r="C362" s="41"/>
      <c r="D362" s="233" t="s">
        <v>3196</v>
      </c>
      <c r="E362" s="41"/>
      <c r="F362" s="309" t="s">
        <v>3554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3196</v>
      </c>
      <c r="AU362" s="18" t="s">
        <v>90</v>
      </c>
    </row>
    <row r="363" s="14" customFormat="1">
      <c r="A363" s="14"/>
      <c r="B363" s="263"/>
      <c r="C363" s="264"/>
      <c r="D363" s="233" t="s">
        <v>357</v>
      </c>
      <c r="E363" s="265" t="s">
        <v>1</v>
      </c>
      <c r="F363" s="266" t="s">
        <v>3555</v>
      </c>
      <c r="G363" s="264"/>
      <c r="H363" s="267">
        <v>180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357</v>
      </c>
      <c r="AU363" s="273" t="s">
        <v>90</v>
      </c>
      <c r="AV363" s="14" t="s">
        <v>90</v>
      </c>
      <c r="AW363" s="14" t="s">
        <v>36</v>
      </c>
      <c r="AX363" s="14" t="s">
        <v>88</v>
      </c>
      <c r="AY363" s="273" t="s">
        <v>203</v>
      </c>
    </row>
    <row r="364" s="2" customFormat="1" ht="24.15" customHeight="1">
      <c r="A364" s="39"/>
      <c r="B364" s="40"/>
      <c r="C364" s="220" t="s">
        <v>1023</v>
      </c>
      <c r="D364" s="220" t="s">
        <v>204</v>
      </c>
      <c r="E364" s="221" t="s">
        <v>3556</v>
      </c>
      <c r="F364" s="222" t="s">
        <v>3557</v>
      </c>
      <c r="G364" s="223" t="s">
        <v>415</v>
      </c>
      <c r="H364" s="224">
        <v>220</v>
      </c>
      <c r="I364" s="225"/>
      <c r="J364" s="226">
        <f>ROUND(I364*H364,2)</f>
        <v>0</v>
      </c>
      <c r="K364" s="222" t="s">
        <v>352</v>
      </c>
      <c r="L364" s="45"/>
      <c r="M364" s="227" t="s">
        <v>1</v>
      </c>
      <c r="N364" s="228" t="s">
        <v>46</v>
      </c>
      <c r="O364" s="92"/>
      <c r="P364" s="229">
        <f>O364*H364</f>
        <v>0</v>
      </c>
      <c r="Q364" s="229">
        <v>6.0000000000000002E-05</v>
      </c>
      <c r="R364" s="229">
        <f>Q364*H364</f>
        <v>0.0132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279</v>
      </c>
      <c r="AT364" s="231" t="s">
        <v>204</v>
      </c>
      <c r="AU364" s="231" t="s">
        <v>90</v>
      </c>
      <c r="AY364" s="18" t="s">
        <v>203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88</v>
      </c>
      <c r="BK364" s="232">
        <f>ROUND(I364*H364,2)</f>
        <v>0</v>
      </c>
      <c r="BL364" s="18" t="s">
        <v>279</v>
      </c>
      <c r="BM364" s="231" t="s">
        <v>3558</v>
      </c>
    </row>
    <row r="365" s="2" customFormat="1">
      <c r="A365" s="39"/>
      <c r="B365" s="40"/>
      <c r="C365" s="41"/>
      <c r="D365" s="233" t="s">
        <v>209</v>
      </c>
      <c r="E365" s="41"/>
      <c r="F365" s="234" t="s">
        <v>3559</v>
      </c>
      <c r="G365" s="41"/>
      <c r="H365" s="41"/>
      <c r="I365" s="235"/>
      <c r="J365" s="41"/>
      <c r="K365" s="41"/>
      <c r="L365" s="45"/>
      <c r="M365" s="236"/>
      <c r="N365" s="237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209</v>
      </c>
      <c r="AU365" s="18" t="s">
        <v>90</v>
      </c>
    </row>
    <row r="366" s="2" customFormat="1">
      <c r="A366" s="39"/>
      <c r="B366" s="40"/>
      <c r="C366" s="41"/>
      <c r="D366" s="251" t="s">
        <v>355</v>
      </c>
      <c r="E366" s="41"/>
      <c r="F366" s="252" t="s">
        <v>3560</v>
      </c>
      <c r="G366" s="41"/>
      <c r="H366" s="41"/>
      <c r="I366" s="235"/>
      <c r="J366" s="41"/>
      <c r="K366" s="41"/>
      <c r="L366" s="45"/>
      <c r="M366" s="236"/>
      <c r="N366" s="23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355</v>
      </c>
      <c r="AU366" s="18" t="s">
        <v>90</v>
      </c>
    </row>
    <row r="367" s="2" customFormat="1">
      <c r="A367" s="39"/>
      <c r="B367" s="40"/>
      <c r="C367" s="41"/>
      <c r="D367" s="233" t="s">
        <v>3196</v>
      </c>
      <c r="E367" s="41"/>
      <c r="F367" s="309" t="s">
        <v>3554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3196</v>
      </c>
      <c r="AU367" s="18" t="s">
        <v>90</v>
      </c>
    </row>
    <row r="368" s="14" customFormat="1">
      <c r="A368" s="14"/>
      <c r="B368" s="263"/>
      <c r="C368" s="264"/>
      <c r="D368" s="233" t="s">
        <v>357</v>
      </c>
      <c r="E368" s="265" t="s">
        <v>1</v>
      </c>
      <c r="F368" s="266" t="s">
        <v>3561</v>
      </c>
      <c r="G368" s="264"/>
      <c r="H368" s="267">
        <v>220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3" t="s">
        <v>357</v>
      </c>
      <c r="AU368" s="273" t="s">
        <v>90</v>
      </c>
      <c r="AV368" s="14" t="s">
        <v>90</v>
      </c>
      <c r="AW368" s="14" t="s">
        <v>36</v>
      </c>
      <c r="AX368" s="14" t="s">
        <v>88</v>
      </c>
      <c r="AY368" s="273" t="s">
        <v>203</v>
      </c>
    </row>
    <row r="369" s="2" customFormat="1" ht="24.15" customHeight="1">
      <c r="A369" s="39"/>
      <c r="B369" s="40"/>
      <c r="C369" s="220" t="s">
        <v>1034</v>
      </c>
      <c r="D369" s="220" t="s">
        <v>204</v>
      </c>
      <c r="E369" s="221" t="s">
        <v>3562</v>
      </c>
      <c r="F369" s="222" t="s">
        <v>3563</v>
      </c>
      <c r="G369" s="223" t="s">
        <v>415</v>
      </c>
      <c r="H369" s="224">
        <v>52</v>
      </c>
      <c r="I369" s="225"/>
      <c r="J369" s="226">
        <f>ROUND(I369*H369,2)</f>
        <v>0</v>
      </c>
      <c r="K369" s="222" t="s">
        <v>352</v>
      </c>
      <c r="L369" s="45"/>
      <c r="M369" s="227" t="s">
        <v>1</v>
      </c>
      <c r="N369" s="228" t="s">
        <v>46</v>
      </c>
      <c r="O369" s="92"/>
      <c r="P369" s="229">
        <f>O369*H369</f>
        <v>0</v>
      </c>
      <c r="Q369" s="229">
        <v>0.00010000000000000001</v>
      </c>
      <c r="R369" s="229">
        <f>Q369*H369</f>
        <v>0.0052000000000000006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279</v>
      </c>
      <c r="AT369" s="231" t="s">
        <v>204</v>
      </c>
      <c r="AU369" s="231" t="s">
        <v>90</v>
      </c>
      <c r="AY369" s="18" t="s">
        <v>203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88</v>
      </c>
      <c r="BK369" s="232">
        <f>ROUND(I369*H369,2)</f>
        <v>0</v>
      </c>
      <c r="BL369" s="18" t="s">
        <v>279</v>
      </c>
      <c r="BM369" s="231" t="s">
        <v>3564</v>
      </c>
    </row>
    <row r="370" s="2" customFormat="1">
      <c r="A370" s="39"/>
      <c r="B370" s="40"/>
      <c r="C370" s="41"/>
      <c r="D370" s="233" t="s">
        <v>209</v>
      </c>
      <c r="E370" s="41"/>
      <c r="F370" s="234" t="s">
        <v>3565</v>
      </c>
      <c r="G370" s="41"/>
      <c r="H370" s="41"/>
      <c r="I370" s="235"/>
      <c r="J370" s="41"/>
      <c r="K370" s="41"/>
      <c r="L370" s="45"/>
      <c r="M370" s="236"/>
      <c r="N370" s="237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209</v>
      </c>
      <c r="AU370" s="18" t="s">
        <v>90</v>
      </c>
    </row>
    <row r="371" s="2" customFormat="1">
      <c r="A371" s="39"/>
      <c r="B371" s="40"/>
      <c r="C371" s="41"/>
      <c r="D371" s="251" t="s">
        <v>355</v>
      </c>
      <c r="E371" s="41"/>
      <c r="F371" s="252" t="s">
        <v>3566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355</v>
      </c>
      <c r="AU371" s="18" t="s">
        <v>90</v>
      </c>
    </row>
    <row r="372" s="2" customFormat="1">
      <c r="A372" s="39"/>
      <c r="B372" s="40"/>
      <c r="C372" s="41"/>
      <c r="D372" s="233" t="s">
        <v>3196</v>
      </c>
      <c r="E372" s="41"/>
      <c r="F372" s="309" t="s">
        <v>3554</v>
      </c>
      <c r="G372" s="41"/>
      <c r="H372" s="41"/>
      <c r="I372" s="235"/>
      <c r="J372" s="41"/>
      <c r="K372" s="41"/>
      <c r="L372" s="45"/>
      <c r="M372" s="236"/>
      <c r="N372" s="23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3196</v>
      </c>
      <c r="AU372" s="18" t="s">
        <v>90</v>
      </c>
    </row>
    <row r="373" s="2" customFormat="1" ht="21.75" customHeight="1">
      <c r="A373" s="39"/>
      <c r="B373" s="40"/>
      <c r="C373" s="220" t="s">
        <v>1041</v>
      </c>
      <c r="D373" s="220" t="s">
        <v>204</v>
      </c>
      <c r="E373" s="221" t="s">
        <v>3567</v>
      </c>
      <c r="F373" s="222" t="s">
        <v>3568</v>
      </c>
      <c r="G373" s="223" t="s">
        <v>415</v>
      </c>
      <c r="H373" s="224">
        <v>10</v>
      </c>
      <c r="I373" s="225"/>
      <c r="J373" s="226">
        <f>ROUND(I373*H373,2)</f>
        <v>0</v>
      </c>
      <c r="K373" s="222" t="s">
        <v>352</v>
      </c>
      <c r="L373" s="45"/>
      <c r="M373" s="227" t="s">
        <v>1</v>
      </c>
      <c r="N373" s="228" t="s">
        <v>46</v>
      </c>
      <c r="O373" s="92"/>
      <c r="P373" s="229">
        <f>O373*H373</f>
        <v>0</v>
      </c>
      <c r="Q373" s="229">
        <v>6.0000000000000002E-05</v>
      </c>
      <c r="R373" s="229">
        <f>Q373*H373</f>
        <v>0.00060000000000000006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279</v>
      </c>
      <c r="AT373" s="231" t="s">
        <v>204</v>
      </c>
      <c r="AU373" s="231" t="s">
        <v>90</v>
      </c>
      <c r="AY373" s="18" t="s">
        <v>203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279</v>
      </c>
      <c r="BM373" s="231" t="s">
        <v>3569</v>
      </c>
    </row>
    <row r="374" s="2" customFormat="1">
      <c r="A374" s="39"/>
      <c r="B374" s="40"/>
      <c r="C374" s="41"/>
      <c r="D374" s="233" t="s">
        <v>209</v>
      </c>
      <c r="E374" s="41"/>
      <c r="F374" s="234" t="s">
        <v>3570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209</v>
      </c>
      <c r="AU374" s="18" t="s">
        <v>90</v>
      </c>
    </row>
    <row r="375" s="2" customFormat="1">
      <c r="A375" s="39"/>
      <c r="B375" s="40"/>
      <c r="C375" s="41"/>
      <c r="D375" s="251" t="s">
        <v>355</v>
      </c>
      <c r="E375" s="41"/>
      <c r="F375" s="252" t="s">
        <v>3571</v>
      </c>
      <c r="G375" s="41"/>
      <c r="H375" s="41"/>
      <c r="I375" s="235"/>
      <c r="J375" s="41"/>
      <c r="K375" s="41"/>
      <c r="L375" s="45"/>
      <c r="M375" s="236"/>
      <c r="N375" s="237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355</v>
      </c>
      <c r="AU375" s="18" t="s">
        <v>90</v>
      </c>
    </row>
    <row r="376" s="2" customFormat="1">
      <c r="A376" s="39"/>
      <c r="B376" s="40"/>
      <c r="C376" s="41"/>
      <c r="D376" s="233" t="s">
        <v>3196</v>
      </c>
      <c r="E376" s="41"/>
      <c r="F376" s="309" t="s">
        <v>3554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3196</v>
      </c>
      <c r="AU376" s="18" t="s">
        <v>90</v>
      </c>
    </row>
    <row r="377" s="2" customFormat="1" ht="24.15" customHeight="1">
      <c r="A377" s="39"/>
      <c r="B377" s="40"/>
      <c r="C377" s="220" t="s">
        <v>1051</v>
      </c>
      <c r="D377" s="220" t="s">
        <v>204</v>
      </c>
      <c r="E377" s="221" t="s">
        <v>3572</v>
      </c>
      <c r="F377" s="222" t="s">
        <v>3573</v>
      </c>
      <c r="G377" s="223" t="s">
        <v>647</v>
      </c>
      <c r="H377" s="224">
        <v>1</v>
      </c>
      <c r="I377" s="225"/>
      <c r="J377" s="226">
        <f>ROUND(I377*H377,2)</f>
        <v>0</v>
      </c>
      <c r="K377" s="222" t="s">
        <v>1</v>
      </c>
      <c r="L377" s="45"/>
      <c r="M377" s="227" t="s">
        <v>1</v>
      </c>
      <c r="N377" s="228" t="s">
        <v>46</v>
      </c>
      <c r="O377" s="92"/>
      <c r="P377" s="229">
        <f>O377*H377</f>
        <v>0</v>
      </c>
      <c r="Q377" s="229">
        <v>0.0047999999999999996</v>
      </c>
      <c r="R377" s="229">
        <f>Q377*H377</f>
        <v>0.0047999999999999996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279</v>
      </c>
      <c r="AT377" s="231" t="s">
        <v>204</v>
      </c>
      <c r="AU377" s="231" t="s">
        <v>90</v>
      </c>
      <c r="AY377" s="18" t="s">
        <v>203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88</v>
      </c>
      <c r="BK377" s="232">
        <f>ROUND(I377*H377,2)</f>
        <v>0</v>
      </c>
      <c r="BL377" s="18" t="s">
        <v>279</v>
      </c>
      <c r="BM377" s="231" t="s">
        <v>3574</v>
      </c>
    </row>
    <row r="378" s="2" customFormat="1">
      <c r="A378" s="39"/>
      <c r="B378" s="40"/>
      <c r="C378" s="41"/>
      <c r="D378" s="233" t="s">
        <v>209</v>
      </c>
      <c r="E378" s="41"/>
      <c r="F378" s="234" t="s">
        <v>3575</v>
      </c>
      <c r="G378" s="41"/>
      <c r="H378" s="41"/>
      <c r="I378" s="235"/>
      <c r="J378" s="41"/>
      <c r="K378" s="41"/>
      <c r="L378" s="45"/>
      <c r="M378" s="236"/>
      <c r="N378" s="23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209</v>
      </c>
      <c r="AU378" s="18" t="s">
        <v>90</v>
      </c>
    </row>
    <row r="379" s="2" customFormat="1" ht="24.15" customHeight="1">
      <c r="A379" s="39"/>
      <c r="B379" s="40"/>
      <c r="C379" s="220" t="s">
        <v>1061</v>
      </c>
      <c r="D379" s="220" t="s">
        <v>204</v>
      </c>
      <c r="E379" s="221" t="s">
        <v>3576</v>
      </c>
      <c r="F379" s="222" t="s">
        <v>3577</v>
      </c>
      <c r="G379" s="223" t="s">
        <v>647</v>
      </c>
      <c r="H379" s="224">
        <v>1</v>
      </c>
      <c r="I379" s="225"/>
      <c r="J379" s="226">
        <f>ROUND(I379*H379,2)</f>
        <v>0</v>
      </c>
      <c r="K379" s="222" t="s">
        <v>1</v>
      </c>
      <c r="L379" s="45"/>
      <c r="M379" s="227" t="s">
        <v>1</v>
      </c>
      <c r="N379" s="228" t="s">
        <v>46</v>
      </c>
      <c r="O379" s="92"/>
      <c r="P379" s="229">
        <f>O379*H379</f>
        <v>0</v>
      </c>
      <c r="Q379" s="229">
        <v>0.0048999999999999998</v>
      </c>
      <c r="R379" s="229">
        <f>Q379*H379</f>
        <v>0.0048999999999999998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279</v>
      </c>
      <c r="AT379" s="231" t="s">
        <v>204</v>
      </c>
      <c r="AU379" s="231" t="s">
        <v>90</v>
      </c>
      <c r="AY379" s="18" t="s">
        <v>203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88</v>
      </c>
      <c r="BK379" s="232">
        <f>ROUND(I379*H379,2)</f>
        <v>0</v>
      </c>
      <c r="BL379" s="18" t="s">
        <v>279</v>
      </c>
      <c r="BM379" s="231" t="s">
        <v>3578</v>
      </c>
    </row>
    <row r="380" s="2" customFormat="1">
      <c r="A380" s="39"/>
      <c r="B380" s="40"/>
      <c r="C380" s="41"/>
      <c r="D380" s="233" t="s">
        <v>209</v>
      </c>
      <c r="E380" s="41"/>
      <c r="F380" s="234" t="s">
        <v>3579</v>
      </c>
      <c r="G380" s="41"/>
      <c r="H380" s="41"/>
      <c r="I380" s="235"/>
      <c r="J380" s="41"/>
      <c r="K380" s="41"/>
      <c r="L380" s="45"/>
      <c r="M380" s="236"/>
      <c r="N380" s="23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209</v>
      </c>
      <c r="AU380" s="18" t="s">
        <v>90</v>
      </c>
    </row>
    <row r="381" s="2" customFormat="1" ht="24.15" customHeight="1">
      <c r="A381" s="39"/>
      <c r="B381" s="40"/>
      <c r="C381" s="220" t="s">
        <v>1070</v>
      </c>
      <c r="D381" s="220" t="s">
        <v>204</v>
      </c>
      <c r="E381" s="221" t="s">
        <v>3580</v>
      </c>
      <c r="F381" s="222" t="s">
        <v>3581</v>
      </c>
      <c r="G381" s="223" t="s">
        <v>647</v>
      </c>
      <c r="H381" s="224">
        <v>2</v>
      </c>
      <c r="I381" s="225"/>
      <c r="J381" s="226">
        <f>ROUND(I381*H381,2)</f>
        <v>0</v>
      </c>
      <c r="K381" s="222" t="s">
        <v>352</v>
      </c>
      <c r="L381" s="45"/>
      <c r="M381" s="227" t="s">
        <v>1</v>
      </c>
      <c r="N381" s="228" t="s">
        <v>46</v>
      </c>
      <c r="O381" s="92"/>
      <c r="P381" s="229">
        <f>O381*H381</f>
        <v>0</v>
      </c>
      <c r="Q381" s="229">
        <v>0.010800000000000001</v>
      </c>
      <c r="R381" s="229">
        <f>Q381*H381</f>
        <v>0.021600000000000001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279</v>
      </c>
      <c r="AT381" s="231" t="s">
        <v>204</v>
      </c>
      <c r="AU381" s="231" t="s">
        <v>90</v>
      </c>
      <c r="AY381" s="18" t="s">
        <v>203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88</v>
      </c>
      <c r="BK381" s="232">
        <f>ROUND(I381*H381,2)</f>
        <v>0</v>
      </c>
      <c r="BL381" s="18" t="s">
        <v>279</v>
      </c>
      <c r="BM381" s="231" t="s">
        <v>3582</v>
      </c>
    </row>
    <row r="382" s="2" customFormat="1">
      <c r="A382" s="39"/>
      <c r="B382" s="40"/>
      <c r="C382" s="41"/>
      <c r="D382" s="233" t="s">
        <v>209</v>
      </c>
      <c r="E382" s="41"/>
      <c r="F382" s="234" t="s">
        <v>3583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209</v>
      </c>
      <c r="AU382" s="18" t="s">
        <v>90</v>
      </c>
    </row>
    <row r="383" s="2" customFormat="1">
      <c r="A383" s="39"/>
      <c r="B383" s="40"/>
      <c r="C383" s="41"/>
      <c r="D383" s="251" t="s">
        <v>355</v>
      </c>
      <c r="E383" s="41"/>
      <c r="F383" s="252" t="s">
        <v>3584</v>
      </c>
      <c r="G383" s="41"/>
      <c r="H383" s="41"/>
      <c r="I383" s="235"/>
      <c r="J383" s="41"/>
      <c r="K383" s="41"/>
      <c r="L383" s="45"/>
      <c r="M383" s="236"/>
      <c r="N383" s="237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355</v>
      </c>
      <c r="AU383" s="18" t="s">
        <v>90</v>
      </c>
    </row>
    <row r="384" s="2" customFormat="1" ht="33" customHeight="1">
      <c r="A384" s="39"/>
      <c r="B384" s="40"/>
      <c r="C384" s="220" t="s">
        <v>1076</v>
      </c>
      <c r="D384" s="220" t="s">
        <v>204</v>
      </c>
      <c r="E384" s="221" t="s">
        <v>3585</v>
      </c>
      <c r="F384" s="222" t="s">
        <v>3586</v>
      </c>
      <c r="G384" s="223" t="s">
        <v>647</v>
      </c>
      <c r="H384" s="224">
        <v>26</v>
      </c>
      <c r="I384" s="225"/>
      <c r="J384" s="226">
        <f>ROUND(I384*H384,2)</f>
        <v>0</v>
      </c>
      <c r="K384" s="222" t="s">
        <v>352</v>
      </c>
      <c r="L384" s="45"/>
      <c r="M384" s="227" t="s">
        <v>1</v>
      </c>
      <c r="N384" s="228" t="s">
        <v>46</v>
      </c>
      <c r="O384" s="92"/>
      <c r="P384" s="229">
        <f>O384*H384</f>
        <v>0</v>
      </c>
      <c r="Q384" s="229">
        <v>6.0000000000000002E-05</v>
      </c>
      <c r="R384" s="229">
        <f>Q384*H384</f>
        <v>0.00156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279</v>
      </c>
      <c r="AT384" s="231" t="s">
        <v>204</v>
      </c>
      <c r="AU384" s="231" t="s">
        <v>90</v>
      </c>
      <c r="AY384" s="18" t="s">
        <v>203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88</v>
      </c>
      <c r="BK384" s="232">
        <f>ROUND(I384*H384,2)</f>
        <v>0</v>
      </c>
      <c r="BL384" s="18" t="s">
        <v>279</v>
      </c>
      <c r="BM384" s="231" t="s">
        <v>3587</v>
      </c>
    </row>
    <row r="385" s="2" customFormat="1">
      <c r="A385" s="39"/>
      <c r="B385" s="40"/>
      <c r="C385" s="41"/>
      <c r="D385" s="233" t="s">
        <v>209</v>
      </c>
      <c r="E385" s="41"/>
      <c r="F385" s="234" t="s">
        <v>3588</v>
      </c>
      <c r="G385" s="41"/>
      <c r="H385" s="41"/>
      <c r="I385" s="235"/>
      <c r="J385" s="41"/>
      <c r="K385" s="41"/>
      <c r="L385" s="45"/>
      <c r="M385" s="236"/>
      <c r="N385" s="23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209</v>
      </c>
      <c r="AU385" s="18" t="s">
        <v>90</v>
      </c>
    </row>
    <row r="386" s="2" customFormat="1">
      <c r="A386" s="39"/>
      <c r="B386" s="40"/>
      <c r="C386" s="41"/>
      <c r="D386" s="251" t="s">
        <v>355</v>
      </c>
      <c r="E386" s="41"/>
      <c r="F386" s="252" t="s">
        <v>3589</v>
      </c>
      <c r="G386" s="41"/>
      <c r="H386" s="41"/>
      <c r="I386" s="235"/>
      <c r="J386" s="41"/>
      <c r="K386" s="41"/>
      <c r="L386" s="45"/>
      <c r="M386" s="236"/>
      <c r="N386" s="23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355</v>
      </c>
      <c r="AU386" s="18" t="s">
        <v>90</v>
      </c>
    </row>
    <row r="387" s="14" customFormat="1">
      <c r="A387" s="14"/>
      <c r="B387" s="263"/>
      <c r="C387" s="264"/>
      <c r="D387" s="233" t="s">
        <v>357</v>
      </c>
      <c r="E387" s="265" t="s">
        <v>1</v>
      </c>
      <c r="F387" s="266" t="s">
        <v>3590</v>
      </c>
      <c r="G387" s="264"/>
      <c r="H387" s="267">
        <v>26</v>
      </c>
      <c r="I387" s="268"/>
      <c r="J387" s="264"/>
      <c r="K387" s="264"/>
      <c r="L387" s="269"/>
      <c r="M387" s="270"/>
      <c r="N387" s="271"/>
      <c r="O387" s="271"/>
      <c r="P387" s="271"/>
      <c r="Q387" s="271"/>
      <c r="R387" s="271"/>
      <c r="S387" s="271"/>
      <c r="T387" s="27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73" t="s">
        <v>357</v>
      </c>
      <c r="AU387" s="273" t="s">
        <v>90</v>
      </c>
      <c r="AV387" s="14" t="s">
        <v>90</v>
      </c>
      <c r="AW387" s="14" t="s">
        <v>36</v>
      </c>
      <c r="AX387" s="14" t="s">
        <v>88</v>
      </c>
      <c r="AY387" s="273" t="s">
        <v>203</v>
      </c>
    </row>
    <row r="388" s="2" customFormat="1" ht="24.15" customHeight="1">
      <c r="A388" s="39"/>
      <c r="B388" s="40"/>
      <c r="C388" s="296" t="s">
        <v>1084</v>
      </c>
      <c r="D388" s="296" t="s">
        <v>553</v>
      </c>
      <c r="E388" s="297" t="s">
        <v>3591</v>
      </c>
      <c r="F388" s="298" t="s">
        <v>3592</v>
      </c>
      <c r="G388" s="299" t="s">
        <v>647</v>
      </c>
      <c r="H388" s="300">
        <v>4</v>
      </c>
      <c r="I388" s="301"/>
      <c r="J388" s="302">
        <f>ROUND(I388*H388,2)</f>
        <v>0</v>
      </c>
      <c r="K388" s="298" t="s">
        <v>1</v>
      </c>
      <c r="L388" s="303"/>
      <c r="M388" s="304" t="s">
        <v>1</v>
      </c>
      <c r="N388" s="305" t="s">
        <v>46</v>
      </c>
      <c r="O388" s="92"/>
      <c r="P388" s="229">
        <f>O388*H388</f>
        <v>0</v>
      </c>
      <c r="Q388" s="229">
        <v>0.00068000000000000005</v>
      </c>
      <c r="R388" s="229">
        <f>Q388*H388</f>
        <v>0.0027200000000000002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581</v>
      </c>
      <c r="AT388" s="231" t="s">
        <v>553</v>
      </c>
      <c r="AU388" s="231" t="s">
        <v>90</v>
      </c>
      <c r="AY388" s="18" t="s">
        <v>203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88</v>
      </c>
      <c r="BK388" s="232">
        <f>ROUND(I388*H388,2)</f>
        <v>0</v>
      </c>
      <c r="BL388" s="18" t="s">
        <v>279</v>
      </c>
      <c r="BM388" s="231" t="s">
        <v>3593</v>
      </c>
    </row>
    <row r="389" s="2" customFormat="1">
      <c r="A389" s="39"/>
      <c r="B389" s="40"/>
      <c r="C389" s="41"/>
      <c r="D389" s="233" t="s">
        <v>209</v>
      </c>
      <c r="E389" s="41"/>
      <c r="F389" s="234" t="s">
        <v>3592</v>
      </c>
      <c r="G389" s="41"/>
      <c r="H389" s="41"/>
      <c r="I389" s="235"/>
      <c r="J389" s="41"/>
      <c r="K389" s="41"/>
      <c r="L389" s="45"/>
      <c r="M389" s="236"/>
      <c r="N389" s="237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209</v>
      </c>
      <c r="AU389" s="18" t="s">
        <v>90</v>
      </c>
    </row>
    <row r="390" s="2" customFormat="1" ht="24.15" customHeight="1">
      <c r="A390" s="39"/>
      <c r="B390" s="40"/>
      <c r="C390" s="220" t="s">
        <v>1092</v>
      </c>
      <c r="D390" s="220" t="s">
        <v>204</v>
      </c>
      <c r="E390" s="221" t="s">
        <v>3594</v>
      </c>
      <c r="F390" s="222" t="s">
        <v>3595</v>
      </c>
      <c r="G390" s="223" t="s">
        <v>647</v>
      </c>
      <c r="H390" s="224">
        <v>8</v>
      </c>
      <c r="I390" s="225"/>
      <c r="J390" s="226">
        <f>ROUND(I390*H390,2)</f>
        <v>0</v>
      </c>
      <c r="K390" s="222" t="s">
        <v>352</v>
      </c>
      <c r="L390" s="45"/>
      <c r="M390" s="227" t="s">
        <v>1</v>
      </c>
      <c r="N390" s="228" t="s">
        <v>46</v>
      </c>
      <c r="O390" s="92"/>
      <c r="P390" s="229">
        <f>O390*H390</f>
        <v>0</v>
      </c>
      <c r="Q390" s="229">
        <v>0.00012</v>
      </c>
      <c r="R390" s="229">
        <f>Q390*H390</f>
        <v>0.00096000000000000002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279</v>
      </c>
      <c r="AT390" s="231" t="s">
        <v>204</v>
      </c>
      <c r="AU390" s="231" t="s">
        <v>90</v>
      </c>
      <c r="AY390" s="18" t="s">
        <v>203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88</v>
      </c>
      <c r="BK390" s="232">
        <f>ROUND(I390*H390,2)</f>
        <v>0</v>
      </c>
      <c r="BL390" s="18" t="s">
        <v>279</v>
      </c>
      <c r="BM390" s="231" t="s">
        <v>3596</v>
      </c>
    </row>
    <row r="391" s="2" customFormat="1">
      <c r="A391" s="39"/>
      <c r="B391" s="40"/>
      <c r="C391" s="41"/>
      <c r="D391" s="233" t="s">
        <v>209</v>
      </c>
      <c r="E391" s="41"/>
      <c r="F391" s="234" t="s">
        <v>3597</v>
      </c>
      <c r="G391" s="41"/>
      <c r="H391" s="41"/>
      <c r="I391" s="235"/>
      <c r="J391" s="41"/>
      <c r="K391" s="41"/>
      <c r="L391" s="45"/>
      <c r="M391" s="236"/>
      <c r="N391" s="237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209</v>
      </c>
      <c r="AU391" s="18" t="s">
        <v>90</v>
      </c>
    </row>
    <row r="392" s="2" customFormat="1">
      <c r="A392" s="39"/>
      <c r="B392" s="40"/>
      <c r="C392" s="41"/>
      <c r="D392" s="251" t="s">
        <v>355</v>
      </c>
      <c r="E392" s="41"/>
      <c r="F392" s="252" t="s">
        <v>3598</v>
      </c>
      <c r="G392" s="41"/>
      <c r="H392" s="41"/>
      <c r="I392" s="235"/>
      <c r="J392" s="41"/>
      <c r="K392" s="41"/>
      <c r="L392" s="45"/>
      <c r="M392" s="236"/>
      <c r="N392" s="237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355</v>
      </c>
      <c r="AU392" s="18" t="s">
        <v>90</v>
      </c>
    </row>
    <row r="393" s="2" customFormat="1">
      <c r="A393" s="39"/>
      <c r="B393" s="40"/>
      <c r="C393" s="41"/>
      <c r="D393" s="233" t="s">
        <v>3196</v>
      </c>
      <c r="E393" s="41"/>
      <c r="F393" s="309" t="s">
        <v>3554</v>
      </c>
      <c r="G393" s="41"/>
      <c r="H393" s="41"/>
      <c r="I393" s="235"/>
      <c r="J393" s="41"/>
      <c r="K393" s="41"/>
      <c r="L393" s="45"/>
      <c r="M393" s="236"/>
      <c r="N393" s="237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3196</v>
      </c>
      <c r="AU393" s="18" t="s">
        <v>90</v>
      </c>
    </row>
    <row r="394" s="14" customFormat="1">
      <c r="A394" s="14"/>
      <c r="B394" s="263"/>
      <c r="C394" s="264"/>
      <c r="D394" s="233" t="s">
        <v>357</v>
      </c>
      <c r="E394" s="265" t="s">
        <v>1</v>
      </c>
      <c r="F394" s="266" t="s">
        <v>2821</v>
      </c>
      <c r="G394" s="264"/>
      <c r="H394" s="267">
        <v>8</v>
      </c>
      <c r="I394" s="268"/>
      <c r="J394" s="264"/>
      <c r="K394" s="264"/>
      <c r="L394" s="269"/>
      <c r="M394" s="270"/>
      <c r="N394" s="271"/>
      <c r="O394" s="271"/>
      <c r="P394" s="271"/>
      <c r="Q394" s="271"/>
      <c r="R394" s="271"/>
      <c r="S394" s="271"/>
      <c r="T394" s="27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73" t="s">
        <v>357</v>
      </c>
      <c r="AU394" s="273" t="s">
        <v>90</v>
      </c>
      <c r="AV394" s="14" t="s">
        <v>90</v>
      </c>
      <c r="AW394" s="14" t="s">
        <v>36</v>
      </c>
      <c r="AX394" s="14" t="s">
        <v>88</v>
      </c>
      <c r="AY394" s="273" t="s">
        <v>203</v>
      </c>
    </row>
    <row r="395" s="2" customFormat="1" ht="24.15" customHeight="1">
      <c r="A395" s="39"/>
      <c r="B395" s="40"/>
      <c r="C395" s="220" t="s">
        <v>1099</v>
      </c>
      <c r="D395" s="220" t="s">
        <v>204</v>
      </c>
      <c r="E395" s="221" t="s">
        <v>3599</v>
      </c>
      <c r="F395" s="222" t="s">
        <v>3600</v>
      </c>
      <c r="G395" s="223" t="s">
        <v>647</v>
      </c>
      <c r="H395" s="224">
        <v>2</v>
      </c>
      <c r="I395" s="225"/>
      <c r="J395" s="226">
        <f>ROUND(I395*H395,2)</f>
        <v>0</v>
      </c>
      <c r="K395" s="222" t="s">
        <v>352</v>
      </c>
      <c r="L395" s="45"/>
      <c r="M395" s="227" t="s">
        <v>1</v>
      </c>
      <c r="N395" s="228" t="s">
        <v>46</v>
      </c>
      <c r="O395" s="92"/>
      <c r="P395" s="229">
        <f>O395*H395</f>
        <v>0</v>
      </c>
      <c r="Q395" s="229">
        <v>0.00040000000000000002</v>
      </c>
      <c r="R395" s="229">
        <f>Q395*H395</f>
        <v>0.00080000000000000004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279</v>
      </c>
      <c r="AT395" s="231" t="s">
        <v>204</v>
      </c>
      <c r="AU395" s="231" t="s">
        <v>90</v>
      </c>
      <c r="AY395" s="18" t="s">
        <v>203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88</v>
      </c>
      <c r="BK395" s="232">
        <f>ROUND(I395*H395,2)</f>
        <v>0</v>
      </c>
      <c r="BL395" s="18" t="s">
        <v>279</v>
      </c>
      <c r="BM395" s="231" t="s">
        <v>3601</v>
      </c>
    </row>
    <row r="396" s="2" customFormat="1">
      <c r="A396" s="39"/>
      <c r="B396" s="40"/>
      <c r="C396" s="41"/>
      <c r="D396" s="233" t="s">
        <v>209</v>
      </c>
      <c r="E396" s="41"/>
      <c r="F396" s="234" t="s">
        <v>3602</v>
      </c>
      <c r="G396" s="41"/>
      <c r="H396" s="41"/>
      <c r="I396" s="235"/>
      <c r="J396" s="41"/>
      <c r="K396" s="41"/>
      <c r="L396" s="45"/>
      <c r="M396" s="236"/>
      <c r="N396" s="237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209</v>
      </c>
      <c r="AU396" s="18" t="s">
        <v>90</v>
      </c>
    </row>
    <row r="397" s="2" customFormat="1">
      <c r="A397" s="39"/>
      <c r="B397" s="40"/>
      <c r="C397" s="41"/>
      <c r="D397" s="251" t="s">
        <v>355</v>
      </c>
      <c r="E397" s="41"/>
      <c r="F397" s="252" t="s">
        <v>3603</v>
      </c>
      <c r="G397" s="41"/>
      <c r="H397" s="41"/>
      <c r="I397" s="235"/>
      <c r="J397" s="41"/>
      <c r="K397" s="41"/>
      <c r="L397" s="45"/>
      <c r="M397" s="236"/>
      <c r="N397" s="237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355</v>
      </c>
      <c r="AU397" s="18" t="s">
        <v>90</v>
      </c>
    </row>
    <row r="398" s="2" customFormat="1">
      <c r="A398" s="39"/>
      <c r="B398" s="40"/>
      <c r="C398" s="41"/>
      <c r="D398" s="233" t="s">
        <v>3196</v>
      </c>
      <c r="E398" s="41"/>
      <c r="F398" s="309" t="s">
        <v>3554</v>
      </c>
      <c r="G398" s="41"/>
      <c r="H398" s="41"/>
      <c r="I398" s="235"/>
      <c r="J398" s="41"/>
      <c r="K398" s="41"/>
      <c r="L398" s="45"/>
      <c r="M398" s="236"/>
      <c r="N398" s="237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3196</v>
      </c>
      <c r="AU398" s="18" t="s">
        <v>90</v>
      </c>
    </row>
    <row r="399" s="2" customFormat="1" ht="16.5" customHeight="1">
      <c r="A399" s="39"/>
      <c r="B399" s="40"/>
      <c r="C399" s="296" t="s">
        <v>1109</v>
      </c>
      <c r="D399" s="296" t="s">
        <v>553</v>
      </c>
      <c r="E399" s="297" t="s">
        <v>3604</v>
      </c>
      <c r="F399" s="298" t="s">
        <v>3605</v>
      </c>
      <c r="G399" s="299" t="s">
        <v>3227</v>
      </c>
      <c r="H399" s="300">
        <v>20</v>
      </c>
      <c r="I399" s="301"/>
      <c r="J399" s="302">
        <f>ROUND(I399*H399,2)</f>
        <v>0</v>
      </c>
      <c r="K399" s="298" t="s">
        <v>352</v>
      </c>
      <c r="L399" s="303"/>
      <c r="M399" s="304" t="s">
        <v>1</v>
      </c>
      <c r="N399" s="305" t="s">
        <v>46</v>
      </c>
      <c r="O399" s="92"/>
      <c r="P399" s="229">
        <f>O399*H399</f>
        <v>0</v>
      </c>
      <c r="Q399" s="229">
        <v>0.001</v>
      </c>
      <c r="R399" s="229">
        <f>Q399*H399</f>
        <v>0.02</v>
      </c>
      <c r="S399" s="229">
        <v>0</v>
      </c>
      <c r="T399" s="23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1" t="s">
        <v>581</v>
      </c>
      <c r="AT399" s="231" t="s">
        <v>553</v>
      </c>
      <c r="AU399" s="231" t="s">
        <v>90</v>
      </c>
      <c r="AY399" s="18" t="s">
        <v>203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88</v>
      </c>
      <c r="BK399" s="232">
        <f>ROUND(I399*H399,2)</f>
        <v>0</v>
      </c>
      <c r="BL399" s="18" t="s">
        <v>279</v>
      </c>
      <c r="BM399" s="231" t="s">
        <v>3606</v>
      </c>
    </row>
    <row r="400" s="2" customFormat="1">
      <c r="A400" s="39"/>
      <c r="B400" s="40"/>
      <c r="C400" s="41"/>
      <c r="D400" s="233" t="s">
        <v>209</v>
      </c>
      <c r="E400" s="41"/>
      <c r="F400" s="234" t="s">
        <v>3605</v>
      </c>
      <c r="G400" s="41"/>
      <c r="H400" s="41"/>
      <c r="I400" s="235"/>
      <c r="J400" s="41"/>
      <c r="K400" s="41"/>
      <c r="L400" s="45"/>
      <c r="M400" s="236"/>
      <c r="N400" s="237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209</v>
      </c>
      <c r="AU400" s="18" t="s">
        <v>90</v>
      </c>
    </row>
    <row r="401" s="2" customFormat="1" ht="37.8" customHeight="1">
      <c r="A401" s="39"/>
      <c r="B401" s="40"/>
      <c r="C401" s="220" t="s">
        <v>1114</v>
      </c>
      <c r="D401" s="220" t="s">
        <v>204</v>
      </c>
      <c r="E401" s="221" t="s">
        <v>3607</v>
      </c>
      <c r="F401" s="222" t="s">
        <v>3608</v>
      </c>
      <c r="G401" s="223" t="s">
        <v>647</v>
      </c>
      <c r="H401" s="224">
        <v>1</v>
      </c>
      <c r="I401" s="225"/>
      <c r="J401" s="226">
        <f>ROUND(I401*H401,2)</f>
        <v>0</v>
      </c>
      <c r="K401" s="222" t="s">
        <v>1</v>
      </c>
      <c r="L401" s="45"/>
      <c r="M401" s="227" t="s">
        <v>1</v>
      </c>
      <c r="N401" s="228" t="s">
        <v>46</v>
      </c>
      <c r="O401" s="92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279</v>
      </c>
      <c r="AT401" s="231" t="s">
        <v>204</v>
      </c>
      <c r="AU401" s="231" t="s">
        <v>90</v>
      </c>
      <c r="AY401" s="18" t="s">
        <v>203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88</v>
      </c>
      <c r="BK401" s="232">
        <f>ROUND(I401*H401,2)</f>
        <v>0</v>
      </c>
      <c r="BL401" s="18" t="s">
        <v>279</v>
      </c>
      <c r="BM401" s="231" t="s">
        <v>3609</v>
      </c>
    </row>
    <row r="402" s="2" customFormat="1">
      <c r="A402" s="39"/>
      <c r="B402" s="40"/>
      <c r="C402" s="41"/>
      <c r="D402" s="233" t="s">
        <v>209</v>
      </c>
      <c r="E402" s="41"/>
      <c r="F402" s="234" t="s">
        <v>3608</v>
      </c>
      <c r="G402" s="41"/>
      <c r="H402" s="41"/>
      <c r="I402" s="235"/>
      <c r="J402" s="41"/>
      <c r="K402" s="41"/>
      <c r="L402" s="45"/>
      <c r="M402" s="236"/>
      <c r="N402" s="237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209</v>
      </c>
      <c r="AU402" s="18" t="s">
        <v>90</v>
      </c>
    </row>
    <row r="403" s="2" customFormat="1">
      <c r="A403" s="39"/>
      <c r="B403" s="40"/>
      <c r="C403" s="41"/>
      <c r="D403" s="233" t="s">
        <v>3196</v>
      </c>
      <c r="E403" s="41"/>
      <c r="F403" s="309" t="s">
        <v>3543</v>
      </c>
      <c r="G403" s="41"/>
      <c r="H403" s="41"/>
      <c r="I403" s="235"/>
      <c r="J403" s="41"/>
      <c r="K403" s="41"/>
      <c r="L403" s="45"/>
      <c r="M403" s="236"/>
      <c r="N403" s="237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3196</v>
      </c>
      <c r="AU403" s="18" t="s">
        <v>90</v>
      </c>
    </row>
    <row r="404" s="2" customFormat="1" ht="24.15" customHeight="1">
      <c r="A404" s="39"/>
      <c r="B404" s="40"/>
      <c r="C404" s="296" t="s">
        <v>1120</v>
      </c>
      <c r="D404" s="296" t="s">
        <v>553</v>
      </c>
      <c r="E404" s="297" t="s">
        <v>3610</v>
      </c>
      <c r="F404" s="298" t="s">
        <v>3611</v>
      </c>
      <c r="G404" s="299" t="s">
        <v>647</v>
      </c>
      <c r="H404" s="300">
        <v>1</v>
      </c>
      <c r="I404" s="301"/>
      <c r="J404" s="302">
        <f>ROUND(I404*H404,2)</f>
        <v>0</v>
      </c>
      <c r="K404" s="298" t="s">
        <v>1</v>
      </c>
      <c r="L404" s="303"/>
      <c r="M404" s="304" t="s">
        <v>1</v>
      </c>
      <c r="N404" s="305" t="s">
        <v>46</v>
      </c>
      <c r="O404" s="92"/>
      <c r="P404" s="229">
        <f>O404*H404</f>
        <v>0</v>
      </c>
      <c r="Q404" s="229">
        <v>0.0033</v>
      </c>
      <c r="R404" s="229">
        <f>Q404*H404</f>
        <v>0.0033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581</v>
      </c>
      <c r="AT404" s="231" t="s">
        <v>553</v>
      </c>
      <c r="AU404" s="231" t="s">
        <v>90</v>
      </c>
      <c r="AY404" s="18" t="s">
        <v>203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88</v>
      </c>
      <c r="BK404" s="232">
        <f>ROUND(I404*H404,2)</f>
        <v>0</v>
      </c>
      <c r="BL404" s="18" t="s">
        <v>279</v>
      </c>
      <c r="BM404" s="231" t="s">
        <v>3612</v>
      </c>
    </row>
    <row r="405" s="2" customFormat="1">
      <c r="A405" s="39"/>
      <c r="B405" s="40"/>
      <c r="C405" s="41"/>
      <c r="D405" s="233" t="s">
        <v>209</v>
      </c>
      <c r="E405" s="41"/>
      <c r="F405" s="234" t="s">
        <v>3613</v>
      </c>
      <c r="G405" s="41"/>
      <c r="H405" s="41"/>
      <c r="I405" s="235"/>
      <c r="J405" s="41"/>
      <c r="K405" s="41"/>
      <c r="L405" s="45"/>
      <c r="M405" s="236"/>
      <c r="N405" s="237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209</v>
      </c>
      <c r="AU405" s="18" t="s">
        <v>90</v>
      </c>
    </row>
    <row r="406" s="2" customFormat="1" ht="21.75" customHeight="1">
      <c r="A406" s="39"/>
      <c r="B406" s="40"/>
      <c r="C406" s="296" t="s">
        <v>1125</v>
      </c>
      <c r="D406" s="296" t="s">
        <v>553</v>
      </c>
      <c r="E406" s="297" t="s">
        <v>3614</v>
      </c>
      <c r="F406" s="298" t="s">
        <v>3615</v>
      </c>
      <c r="G406" s="299" t="s">
        <v>647</v>
      </c>
      <c r="H406" s="300">
        <v>1</v>
      </c>
      <c r="I406" s="301"/>
      <c r="J406" s="302">
        <f>ROUND(I406*H406,2)</f>
        <v>0</v>
      </c>
      <c r="K406" s="298" t="s">
        <v>1</v>
      </c>
      <c r="L406" s="303"/>
      <c r="M406" s="304" t="s">
        <v>1</v>
      </c>
      <c r="N406" s="305" t="s">
        <v>46</v>
      </c>
      <c r="O406" s="92"/>
      <c r="P406" s="229">
        <f>O406*H406</f>
        <v>0</v>
      </c>
      <c r="Q406" s="229">
        <v>0.0033999999999999998</v>
      </c>
      <c r="R406" s="229">
        <f>Q406*H406</f>
        <v>0.0033999999999999998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581</v>
      </c>
      <c r="AT406" s="231" t="s">
        <v>553</v>
      </c>
      <c r="AU406" s="231" t="s">
        <v>90</v>
      </c>
      <c r="AY406" s="18" t="s">
        <v>203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88</v>
      </c>
      <c r="BK406" s="232">
        <f>ROUND(I406*H406,2)</f>
        <v>0</v>
      </c>
      <c r="BL406" s="18" t="s">
        <v>279</v>
      </c>
      <c r="BM406" s="231" t="s">
        <v>3616</v>
      </c>
    </row>
    <row r="407" s="2" customFormat="1">
      <c r="A407" s="39"/>
      <c r="B407" s="40"/>
      <c r="C407" s="41"/>
      <c r="D407" s="233" t="s">
        <v>209</v>
      </c>
      <c r="E407" s="41"/>
      <c r="F407" s="234" t="s">
        <v>3617</v>
      </c>
      <c r="G407" s="41"/>
      <c r="H407" s="41"/>
      <c r="I407" s="235"/>
      <c r="J407" s="41"/>
      <c r="K407" s="41"/>
      <c r="L407" s="45"/>
      <c r="M407" s="236"/>
      <c r="N407" s="237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209</v>
      </c>
      <c r="AU407" s="18" t="s">
        <v>90</v>
      </c>
    </row>
    <row r="408" s="2" customFormat="1" ht="24.15" customHeight="1">
      <c r="A408" s="39"/>
      <c r="B408" s="40"/>
      <c r="C408" s="220" t="s">
        <v>1133</v>
      </c>
      <c r="D408" s="220" t="s">
        <v>204</v>
      </c>
      <c r="E408" s="221" t="s">
        <v>3618</v>
      </c>
      <c r="F408" s="222" t="s">
        <v>3619</v>
      </c>
      <c r="G408" s="223" t="s">
        <v>493</v>
      </c>
      <c r="H408" s="224">
        <v>0.71699999999999997</v>
      </c>
      <c r="I408" s="225"/>
      <c r="J408" s="226">
        <f>ROUND(I408*H408,2)</f>
        <v>0</v>
      </c>
      <c r="K408" s="222" t="s">
        <v>352</v>
      </c>
      <c r="L408" s="45"/>
      <c r="M408" s="227" t="s">
        <v>1</v>
      </c>
      <c r="N408" s="228" t="s">
        <v>46</v>
      </c>
      <c r="O408" s="92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279</v>
      </c>
      <c r="AT408" s="231" t="s">
        <v>204</v>
      </c>
      <c r="AU408" s="231" t="s">
        <v>90</v>
      </c>
      <c r="AY408" s="18" t="s">
        <v>203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88</v>
      </c>
      <c r="BK408" s="232">
        <f>ROUND(I408*H408,2)</f>
        <v>0</v>
      </c>
      <c r="BL408" s="18" t="s">
        <v>279</v>
      </c>
      <c r="BM408" s="231" t="s">
        <v>3620</v>
      </c>
    </row>
    <row r="409" s="2" customFormat="1">
      <c r="A409" s="39"/>
      <c r="B409" s="40"/>
      <c r="C409" s="41"/>
      <c r="D409" s="233" t="s">
        <v>209</v>
      </c>
      <c r="E409" s="41"/>
      <c r="F409" s="234" t="s">
        <v>3621</v>
      </c>
      <c r="G409" s="41"/>
      <c r="H409" s="41"/>
      <c r="I409" s="235"/>
      <c r="J409" s="41"/>
      <c r="K409" s="41"/>
      <c r="L409" s="45"/>
      <c r="M409" s="236"/>
      <c r="N409" s="237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209</v>
      </c>
      <c r="AU409" s="18" t="s">
        <v>90</v>
      </c>
    </row>
    <row r="410" s="2" customFormat="1">
      <c r="A410" s="39"/>
      <c r="B410" s="40"/>
      <c r="C410" s="41"/>
      <c r="D410" s="251" t="s">
        <v>355</v>
      </c>
      <c r="E410" s="41"/>
      <c r="F410" s="252" t="s">
        <v>3622</v>
      </c>
      <c r="G410" s="41"/>
      <c r="H410" s="41"/>
      <c r="I410" s="235"/>
      <c r="J410" s="41"/>
      <c r="K410" s="41"/>
      <c r="L410" s="45"/>
      <c r="M410" s="236"/>
      <c r="N410" s="237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355</v>
      </c>
      <c r="AU410" s="18" t="s">
        <v>90</v>
      </c>
    </row>
    <row r="411" s="11" customFormat="1" ht="22.8" customHeight="1">
      <c r="A411" s="11"/>
      <c r="B411" s="206"/>
      <c r="C411" s="207"/>
      <c r="D411" s="208" t="s">
        <v>80</v>
      </c>
      <c r="E411" s="249" t="s">
        <v>3623</v>
      </c>
      <c r="F411" s="249" t="s">
        <v>3624</v>
      </c>
      <c r="G411" s="207"/>
      <c r="H411" s="207"/>
      <c r="I411" s="210"/>
      <c r="J411" s="250">
        <f>BK411</f>
        <v>0</v>
      </c>
      <c r="K411" s="207"/>
      <c r="L411" s="212"/>
      <c r="M411" s="213"/>
      <c r="N411" s="214"/>
      <c r="O411" s="214"/>
      <c r="P411" s="215">
        <f>SUM(P412:P447)</f>
        <v>0</v>
      </c>
      <c r="Q411" s="214"/>
      <c r="R411" s="215">
        <f>SUM(R412:R447)</f>
        <v>0.034779999999999991</v>
      </c>
      <c r="S411" s="214"/>
      <c r="T411" s="216">
        <f>SUM(T412:T447)</f>
        <v>0</v>
      </c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R411" s="217" t="s">
        <v>90</v>
      </c>
      <c r="AT411" s="218" t="s">
        <v>80</v>
      </c>
      <c r="AU411" s="218" t="s">
        <v>88</v>
      </c>
      <c r="AY411" s="217" t="s">
        <v>203</v>
      </c>
      <c r="BK411" s="219">
        <f>SUM(BK412:BK447)</f>
        <v>0</v>
      </c>
    </row>
    <row r="412" s="2" customFormat="1" ht="24.15" customHeight="1">
      <c r="A412" s="39"/>
      <c r="B412" s="40"/>
      <c r="C412" s="220" t="s">
        <v>1139</v>
      </c>
      <c r="D412" s="220" t="s">
        <v>204</v>
      </c>
      <c r="E412" s="221" t="s">
        <v>3625</v>
      </c>
      <c r="F412" s="222" t="s">
        <v>3626</v>
      </c>
      <c r="G412" s="223" t="s">
        <v>415</v>
      </c>
      <c r="H412" s="224">
        <v>12</v>
      </c>
      <c r="I412" s="225"/>
      <c r="J412" s="226">
        <f>ROUND(I412*H412,2)</f>
        <v>0</v>
      </c>
      <c r="K412" s="222" t="s">
        <v>352</v>
      </c>
      <c r="L412" s="45"/>
      <c r="M412" s="227" t="s">
        <v>1</v>
      </c>
      <c r="N412" s="228" t="s">
        <v>46</v>
      </c>
      <c r="O412" s="92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279</v>
      </c>
      <c r="AT412" s="231" t="s">
        <v>204</v>
      </c>
      <c r="AU412" s="231" t="s">
        <v>90</v>
      </c>
      <c r="AY412" s="18" t="s">
        <v>203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88</v>
      </c>
      <c r="BK412" s="232">
        <f>ROUND(I412*H412,2)</f>
        <v>0</v>
      </c>
      <c r="BL412" s="18" t="s">
        <v>279</v>
      </c>
      <c r="BM412" s="231" t="s">
        <v>3627</v>
      </c>
    </row>
    <row r="413" s="2" customFormat="1">
      <c r="A413" s="39"/>
      <c r="B413" s="40"/>
      <c r="C413" s="41"/>
      <c r="D413" s="233" t="s">
        <v>209</v>
      </c>
      <c r="E413" s="41"/>
      <c r="F413" s="234" t="s">
        <v>3628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209</v>
      </c>
      <c r="AU413" s="18" t="s">
        <v>90</v>
      </c>
    </row>
    <row r="414" s="2" customFormat="1">
      <c r="A414" s="39"/>
      <c r="B414" s="40"/>
      <c r="C414" s="41"/>
      <c r="D414" s="251" t="s">
        <v>355</v>
      </c>
      <c r="E414" s="41"/>
      <c r="F414" s="252" t="s">
        <v>3629</v>
      </c>
      <c r="G414" s="41"/>
      <c r="H414" s="41"/>
      <c r="I414" s="235"/>
      <c r="J414" s="41"/>
      <c r="K414" s="41"/>
      <c r="L414" s="45"/>
      <c r="M414" s="236"/>
      <c r="N414" s="237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355</v>
      </c>
      <c r="AU414" s="18" t="s">
        <v>90</v>
      </c>
    </row>
    <row r="415" s="2" customFormat="1" ht="16.5" customHeight="1">
      <c r="A415" s="39"/>
      <c r="B415" s="40"/>
      <c r="C415" s="296" t="s">
        <v>1146</v>
      </c>
      <c r="D415" s="296" t="s">
        <v>553</v>
      </c>
      <c r="E415" s="297" t="s">
        <v>3630</v>
      </c>
      <c r="F415" s="298" t="s">
        <v>3631</v>
      </c>
      <c r="G415" s="299" t="s">
        <v>415</v>
      </c>
      <c r="H415" s="300">
        <v>12</v>
      </c>
      <c r="I415" s="301"/>
      <c r="J415" s="302">
        <f>ROUND(I415*H415,2)</f>
        <v>0</v>
      </c>
      <c r="K415" s="298" t="s">
        <v>352</v>
      </c>
      <c r="L415" s="303"/>
      <c r="M415" s="304" t="s">
        <v>1</v>
      </c>
      <c r="N415" s="305" t="s">
        <v>46</v>
      </c>
      <c r="O415" s="92"/>
      <c r="P415" s="229">
        <f>O415*H415</f>
        <v>0</v>
      </c>
      <c r="Q415" s="229">
        <v>0.00054000000000000001</v>
      </c>
      <c r="R415" s="229">
        <f>Q415*H415</f>
        <v>0.0064799999999999996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581</v>
      </c>
      <c r="AT415" s="231" t="s">
        <v>553</v>
      </c>
      <c r="AU415" s="231" t="s">
        <v>90</v>
      </c>
      <c r="AY415" s="18" t="s">
        <v>203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88</v>
      </c>
      <c r="BK415" s="232">
        <f>ROUND(I415*H415,2)</f>
        <v>0</v>
      </c>
      <c r="BL415" s="18" t="s">
        <v>279</v>
      </c>
      <c r="BM415" s="231" t="s">
        <v>3632</v>
      </c>
    </row>
    <row r="416" s="2" customFormat="1">
      <c r="A416" s="39"/>
      <c r="B416" s="40"/>
      <c r="C416" s="41"/>
      <c r="D416" s="233" t="s">
        <v>209</v>
      </c>
      <c r="E416" s="41"/>
      <c r="F416" s="234" t="s">
        <v>3631</v>
      </c>
      <c r="G416" s="41"/>
      <c r="H416" s="41"/>
      <c r="I416" s="235"/>
      <c r="J416" s="41"/>
      <c r="K416" s="41"/>
      <c r="L416" s="45"/>
      <c r="M416" s="236"/>
      <c r="N416" s="237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209</v>
      </c>
      <c r="AU416" s="18" t="s">
        <v>90</v>
      </c>
    </row>
    <row r="417" s="2" customFormat="1" ht="24.15" customHeight="1">
      <c r="A417" s="39"/>
      <c r="B417" s="40"/>
      <c r="C417" s="220" t="s">
        <v>1154</v>
      </c>
      <c r="D417" s="220" t="s">
        <v>204</v>
      </c>
      <c r="E417" s="221" t="s">
        <v>3633</v>
      </c>
      <c r="F417" s="222" t="s">
        <v>3634</v>
      </c>
      <c r="G417" s="223" t="s">
        <v>415</v>
      </c>
      <c r="H417" s="224">
        <v>20</v>
      </c>
      <c r="I417" s="225"/>
      <c r="J417" s="226">
        <f>ROUND(I417*H417,2)</f>
        <v>0</v>
      </c>
      <c r="K417" s="222" t="s">
        <v>352</v>
      </c>
      <c r="L417" s="45"/>
      <c r="M417" s="227" t="s">
        <v>1</v>
      </c>
      <c r="N417" s="228" t="s">
        <v>46</v>
      </c>
      <c r="O417" s="92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279</v>
      </c>
      <c r="AT417" s="231" t="s">
        <v>204</v>
      </c>
      <c r="AU417" s="231" t="s">
        <v>90</v>
      </c>
      <c r="AY417" s="18" t="s">
        <v>203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88</v>
      </c>
      <c r="BK417" s="232">
        <f>ROUND(I417*H417,2)</f>
        <v>0</v>
      </c>
      <c r="BL417" s="18" t="s">
        <v>279</v>
      </c>
      <c r="BM417" s="231" t="s">
        <v>3635</v>
      </c>
    </row>
    <row r="418" s="2" customFormat="1">
      <c r="A418" s="39"/>
      <c r="B418" s="40"/>
      <c r="C418" s="41"/>
      <c r="D418" s="233" t="s">
        <v>209</v>
      </c>
      <c r="E418" s="41"/>
      <c r="F418" s="234" t="s">
        <v>3636</v>
      </c>
      <c r="G418" s="41"/>
      <c r="H418" s="41"/>
      <c r="I418" s="235"/>
      <c r="J418" s="41"/>
      <c r="K418" s="41"/>
      <c r="L418" s="45"/>
      <c r="M418" s="236"/>
      <c r="N418" s="237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209</v>
      </c>
      <c r="AU418" s="18" t="s">
        <v>90</v>
      </c>
    </row>
    <row r="419" s="2" customFormat="1">
      <c r="A419" s="39"/>
      <c r="B419" s="40"/>
      <c r="C419" s="41"/>
      <c r="D419" s="251" t="s">
        <v>355</v>
      </c>
      <c r="E419" s="41"/>
      <c r="F419" s="252" t="s">
        <v>3637</v>
      </c>
      <c r="G419" s="41"/>
      <c r="H419" s="41"/>
      <c r="I419" s="235"/>
      <c r="J419" s="41"/>
      <c r="K419" s="41"/>
      <c r="L419" s="45"/>
      <c r="M419" s="236"/>
      <c r="N419" s="237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355</v>
      </c>
      <c r="AU419" s="18" t="s">
        <v>90</v>
      </c>
    </row>
    <row r="420" s="2" customFormat="1" ht="24.15" customHeight="1">
      <c r="A420" s="39"/>
      <c r="B420" s="40"/>
      <c r="C420" s="296" t="s">
        <v>1171</v>
      </c>
      <c r="D420" s="296" t="s">
        <v>553</v>
      </c>
      <c r="E420" s="297" t="s">
        <v>3638</v>
      </c>
      <c r="F420" s="298" t="s">
        <v>3639</v>
      </c>
      <c r="G420" s="299" t="s">
        <v>415</v>
      </c>
      <c r="H420" s="300">
        <v>20</v>
      </c>
      <c r="I420" s="301"/>
      <c r="J420" s="302">
        <f>ROUND(I420*H420,2)</f>
        <v>0</v>
      </c>
      <c r="K420" s="298" t="s">
        <v>352</v>
      </c>
      <c r="L420" s="303"/>
      <c r="M420" s="304" t="s">
        <v>1</v>
      </c>
      <c r="N420" s="305" t="s">
        <v>46</v>
      </c>
      <c r="O420" s="92"/>
      <c r="P420" s="229">
        <f>O420*H420</f>
        <v>0</v>
      </c>
      <c r="Q420" s="229">
        <v>0.00012</v>
      </c>
      <c r="R420" s="229">
        <f>Q420*H420</f>
        <v>0.0024000000000000002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581</v>
      </c>
      <c r="AT420" s="231" t="s">
        <v>553</v>
      </c>
      <c r="AU420" s="231" t="s">
        <v>90</v>
      </c>
      <c r="AY420" s="18" t="s">
        <v>203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88</v>
      </c>
      <c r="BK420" s="232">
        <f>ROUND(I420*H420,2)</f>
        <v>0</v>
      </c>
      <c r="BL420" s="18" t="s">
        <v>279</v>
      </c>
      <c r="BM420" s="231" t="s">
        <v>3640</v>
      </c>
    </row>
    <row r="421" s="2" customFormat="1">
      <c r="A421" s="39"/>
      <c r="B421" s="40"/>
      <c r="C421" s="41"/>
      <c r="D421" s="233" t="s">
        <v>209</v>
      </c>
      <c r="E421" s="41"/>
      <c r="F421" s="234" t="s">
        <v>3639</v>
      </c>
      <c r="G421" s="41"/>
      <c r="H421" s="41"/>
      <c r="I421" s="235"/>
      <c r="J421" s="41"/>
      <c r="K421" s="41"/>
      <c r="L421" s="45"/>
      <c r="M421" s="236"/>
      <c r="N421" s="237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209</v>
      </c>
      <c r="AU421" s="18" t="s">
        <v>90</v>
      </c>
    </row>
    <row r="422" s="2" customFormat="1" ht="24.15" customHeight="1">
      <c r="A422" s="39"/>
      <c r="B422" s="40"/>
      <c r="C422" s="220" t="s">
        <v>1179</v>
      </c>
      <c r="D422" s="220" t="s">
        <v>204</v>
      </c>
      <c r="E422" s="221" t="s">
        <v>3641</v>
      </c>
      <c r="F422" s="222" t="s">
        <v>3642</v>
      </c>
      <c r="G422" s="223" t="s">
        <v>415</v>
      </c>
      <c r="H422" s="224">
        <v>30</v>
      </c>
      <c r="I422" s="225"/>
      <c r="J422" s="226">
        <f>ROUND(I422*H422,2)</f>
        <v>0</v>
      </c>
      <c r="K422" s="222" t="s">
        <v>352</v>
      </c>
      <c r="L422" s="45"/>
      <c r="M422" s="227" t="s">
        <v>1</v>
      </c>
      <c r="N422" s="228" t="s">
        <v>46</v>
      </c>
      <c r="O422" s="92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1" t="s">
        <v>279</v>
      </c>
      <c r="AT422" s="231" t="s">
        <v>204</v>
      </c>
      <c r="AU422" s="231" t="s">
        <v>90</v>
      </c>
      <c r="AY422" s="18" t="s">
        <v>203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8" t="s">
        <v>88</v>
      </c>
      <c r="BK422" s="232">
        <f>ROUND(I422*H422,2)</f>
        <v>0</v>
      </c>
      <c r="BL422" s="18" t="s">
        <v>279</v>
      </c>
      <c r="BM422" s="231" t="s">
        <v>3643</v>
      </c>
    </row>
    <row r="423" s="2" customFormat="1">
      <c r="A423" s="39"/>
      <c r="B423" s="40"/>
      <c r="C423" s="41"/>
      <c r="D423" s="233" t="s">
        <v>209</v>
      </c>
      <c r="E423" s="41"/>
      <c r="F423" s="234" t="s">
        <v>3644</v>
      </c>
      <c r="G423" s="41"/>
      <c r="H423" s="41"/>
      <c r="I423" s="235"/>
      <c r="J423" s="41"/>
      <c r="K423" s="41"/>
      <c r="L423" s="45"/>
      <c r="M423" s="236"/>
      <c r="N423" s="23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209</v>
      </c>
      <c r="AU423" s="18" t="s">
        <v>90</v>
      </c>
    </row>
    <row r="424" s="2" customFormat="1">
      <c r="A424" s="39"/>
      <c r="B424" s="40"/>
      <c r="C424" s="41"/>
      <c r="D424" s="251" t="s">
        <v>355</v>
      </c>
      <c r="E424" s="41"/>
      <c r="F424" s="252" t="s">
        <v>3645</v>
      </c>
      <c r="G424" s="41"/>
      <c r="H424" s="41"/>
      <c r="I424" s="235"/>
      <c r="J424" s="41"/>
      <c r="K424" s="41"/>
      <c r="L424" s="45"/>
      <c r="M424" s="236"/>
      <c r="N424" s="237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355</v>
      </c>
      <c r="AU424" s="18" t="s">
        <v>90</v>
      </c>
    </row>
    <row r="425" s="2" customFormat="1" ht="24.15" customHeight="1">
      <c r="A425" s="39"/>
      <c r="B425" s="40"/>
      <c r="C425" s="296" t="s">
        <v>1185</v>
      </c>
      <c r="D425" s="296" t="s">
        <v>553</v>
      </c>
      <c r="E425" s="297" t="s">
        <v>3646</v>
      </c>
      <c r="F425" s="298" t="s">
        <v>3647</v>
      </c>
      <c r="G425" s="299" t="s">
        <v>415</v>
      </c>
      <c r="H425" s="300">
        <v>30</v>
      </c>
      <c r="I425" s="301"/>
      <c r="J425" s="302">
        <f>ROUND(I425*H425,2)</f>
        <v>0</v>
      </c>
      <c r="K425" s="298" t="s">
        <v>352</v>
      </c>
      <c r="L425" s="303"/>
      <c r="M425" s="304" t="s">
        <v>1</v>
      </c>
      <c r="N425" s="305" t="s">
        <v>46</v>
      </c>
      <c r="O425" s="92"/>
      <c r="P425" s="229">
        <f>O425*H425</f>
        <v>0</v>
      </c>
      <c r="Q425" s="229">
        <v>0.00013999999999999999</v>
      </c>
      <c r="R425" s="229">
        <f>Q425*H425</f>
        <v>0.0041999999999999997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581</v>
      </c>
      <c r="AT425" s="231" t="s">
        <v>553</v>
      </c>
      <c r="AU425" s="231" t="s">
        <v>90</v>
      </c>
      <c r="AY425" s="18" t="s">
        <v>203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88</v>
      </c>
      <c r="BK425" s="232">
        <f>ROUND(I425*H425,2)</f>
        <v>0</v>
      </c>
      <c r="BL425" s="18" t="s">
        <v>279</v>
      </c>
      <c r="BM425" s="231" t="s">
        <v>3648</v>
      </c>
    </row>
    <row r="426" s="2" customFormat="1">
      <c r="A426" s="39"/>
      <c r="B426" s="40"/>
      <c r="C426" s="41"/>
      <c r="D426" s="233" t="s">
        <v>209</v>
      </c>
      <c r="E426" s="41"/>
      <c r="F426" s="234" t="s">
        <v>3647</v>
      </c>
      <c r="G426" s="41"/>
      <c r="H426" s="41"/>
      <c r="I426" s="235"/>
      <c r="J426" s="41"/>
      <c r="K426" s="41"/>
      <c r="L426" s="45"/>
      <c r="M426" s="236"/>
      <c r="N426" s="23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209</v>
      </c>
      <c r="AU426" s="18" t="s">
        <v>90</v>
      </c>
    </row>
    <row r="427" s="14" customFormat="1">
      <c r="A427" s="14"/>
      <c r="B427" s="263"/>
      <c r="C427" s="264"/>
      <c r="D427" s="233" t="s">
        <v>357</v>
      </c>
      <c r="E427" s="265" t="s">
        <v>1</v>
      </c>
      <c r="F427" s="266" t="s">
        <v>3649</v>
      </c>
      <c r="G427" s="264"/>
      <c r="H427" s="267">
        <v>30</v>
      </c>
      <c r="I427" s="268"/>
      <c r="J427" s="264"/>
      <c r="K427" s="264"/>
      <c r="L427" s="269"/>
      <c r="M427" s="270"/>
      <c r="N427" s="271"/>
      <c r="O427" s="271"/>
      <c r="P427" s="271"/>
      <c r="Q427" s="271"/>
      <c r="R427" s="271"/>
      <c r="S427" s="271"/>
      <c r="T427" s="27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73" t="s">
        <v>357</v>
      </c>
      <c r="AU427" s="273" t="s">
        <v>90</v>
      </c>
      <c r="AV427" s="14" t="s">
        <v>90</v>
      </c>
      <c r="AW427" s="14" t="s">
        <v>36</v>
      </c>
      <c r="AX427" s="14" t="s">
        <v>88</v>
      </c>
      <c r="AY427" s="273" t="s">
        <v>203</v>
      </c>
    </row>
    <row r="428" s="2" customFormat="1" ht="24.15" customHeight="1">
      <c r="A428" s="39"/>
      <c r="B428" s="40"/>
      <c r="C428" s="220" t="s">
        <v>1199</v>
      </c>
      <c r="D428" s="220" t="s">
        <v>204</v>
      </c>
      <c r="E428" s="221" t="s">
        <v>3650</v>
      </c>
      <c r="F428" s="222" t="s">
        <v>3651</v>
      </c>
      <c r="G428" s="223" t="s">
        <v>415</v>
      </c>
      <c r="H428" s="224">
        <v>310</v>
      </c>
      <c r="I428" s="225"/>
      <c r="J428" s="226">
        <f>ROUND(I428*H428,2)</f>
        <v>0</v>
      </c>
      <c r="K428" s="222" t="s">
        <v>352</v>
      </c>
      <c r="L428" s="45"/>
      <c r="M428" s="227" t="s">
        <v>1</v>
      </c>
      <c r="N428" s="228" t="s">
        <v>46</v>
      </c>
      <c r="O428" s="92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279</v>
      </c>
      <c r="AT428" s="231" t="s">
        <v>204</v>
      </c>
      <c r="AU428" s="231" t="s">
        <v>90</v>
      </c>
      <c r="AY428" s="18" t="s">
        <v>203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88</v>
      </c>
      <c r="BK428" s="232">
        <f>ROUND(I428*H428,2)</f>
        <v>0</v>
      </c>
      <c r="BL428" s="18" t="s">
        <v>279</v>
      </c>
      <c r="BM428" s="231" t="s">
        <v>3652</v>
      </c>
    </row>
    <row r="429" s="2" customFormat="1">
      <c r="A429" s="39"/>
      <c r="B429" s="40"/>
      <c r="C429" s="41"/>
      <c r="D429" s="233" t="s">
        <v>209</v>
      </c>
      <c r="E429" s="41"/>
      <c r="F429" s="234" t="s">
        <v>3653</v>
      </c>
      <c r="G429" s="41"/>
      <c r="H429" s="41"/>
      <c r="I429" s="235"/>
      <c r="J429" s="41"/>
      <c r="K429" s="41"/>
      <c r="L429" s="45"/>
      <c r="M429" s="236"/>
      <c r="N429" s="237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209</v>
      </c>
      <c r="AU429" s="18" t="s">
        <v>90</v>
      </c>
    </row>
    <row r="430" s="2" customFormat="1">
      <c r="A430" s="39"/>
      <c r="B430" s="40"/>
      <c r="C430" s="41"/>
      <c r="D430" s="251" t="s">
        <v>355</v>
      </c>
      <c r="E430" s="41"/>
      <c r="F430" s="252" t="s">
        <v>3654</v>
      </c>
      <c r="G430" s="41"/>
      <c r="H430" s="41"/>
      <c r="I430" s="235"/>
      <c r="J430" s="41"/>
      <c r="K430" s="41"/>
      <c r="L430" s="45"/>
      <c r="M430" s="236"/>
      <c r="N430" s="237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355</v>
      </c>
      <c r="AU430" s="18" t="s">
        <v>90</v>
      </c>
    </row>
    <row r="431" s="2" customFormat="1" ht="37.8" customHeight="1">
      <c r="A431" s="39"/>
      <c r="B431" s="40"/>
      <c r="C431" s="296" t="s">
        <v>1210</v>
      </c>
      <c r="D431" s="296" t="s">
        <v>553</v>
      </c>
      <c r="E431" s="297" t="s">
        <v>3655</v>
      </c>
      <c r="F431" s="298" t="s">
        <v>3656</v>
      </c>
      <c r="G431" s="299" t="s">
        <v>415</v>
      </c>
      <c r="H431" s="300">
        <v>290</v>
      </c>
      <c r="I431" s="301"/>
      <c r="J431" s="302">
        <f>ROUND(I431*H431,2)</f>
        <v>0</v>
      </c>
      <c r="K431" s="298" t="s">
        <v>352</v>
      </c>
      <c r="L431" s="303"/>
      <c r="M431" s="304" t="s">
        <v>1</v>
      </c>
      <c r="N431" s="305" t="s">
        <v>46</v>
      </c>
      <c r="O431" s="92"/>
      <c r="P431" s="229">
        <f>O431*H431</f>
        <v>0</v>
      </c>
      <c r="Q431" s="229">
        <v>6.9999999999999994E-05</v>
      </c>
      <c r="R431" s="229">
        <f>Q431*H431</f>
        <v>0.020299999999999999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581</v>
      </c>
      <c r="AT431" s="231" t="s">
        <v>553</v>
      </c>
      <c r="AU431" s="231" t="s">
        <v>90</v>
      </c>
      <c r="AY431" s="18" t="s">
        <v>203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88</v>
      </c>
      <c r="BK431" s="232">
        <f>ROUND(I431*H431,2)</f>
        <v>0</v>
      </c>
      <c r="BL431" s="18" t="s">
        <v>279</v>
      </c>
      <c r="BM431" s="231" t="s">
        <v>3657</v>
      </c>
    </row>
    <row r="432" s="2" customFormat="1">
      <c r="A432" s="39"/>
      <c r="B432" s="40"/>
      <c r="C432" s="41"/>
      <c r="D432" s="233" t="s">
        <v>209</v>
      </c>
      <c r="E432" s="41"/>
      <c r="F432" s="234" t="s">
        <v>3656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209</v>
      </c>
      <c r="AU432" s="18" t="s">
        <v>90</v>
      </c>
    </row>
    <row r="433" s="14" customFormat="1">
      <c r="A433" s="14"/>
      <c r="B433" s="263"/>
      <c r="C433" s="264"/>
      <c r="D433" s="233" t="s">
        <v>357</v>
      </c>
      <c r="E433" s="265" t="s">
        <v>1</v>
      </c>
      <c r="F433" s="266" t="s">
        <v>3658</v>
      </c>
      <c r="G433" s="264"/>
      <c r="H433" s="267">
        <v>290</v>
      </c>
      <c r="I433" s="268"/>
      <c r="J433" s="264"/>
      <c r="K433" s="264"/>
      <c r="L433" s="269"/>
      <c r="M433" s="270"/>
      <c r="N433" s="271"/>
      <c r="O433" s="271"/>
      <c r="P433" s="271"/>
      <c r="Q433" s="271"/>
      <c r="R433" s="271"/>
      <c r="S433" s="271"/>
      <c r="T433" s="27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73" t="s">
        <v>357</v>
      </c>
      <c r="AU433" s="273" t="s">
        <v>90</v>
      </c>
      <c r="AV433" s="14" t="s">
        <v>90</v>
      </c>
      <c r="AW433" s="14" t="s">
        <v>36</v>
      </c>
      <c r="AX433" s="14" t="s">
        <v>88</v>
      </c>
      <c r="AY433" s="273" t="s">
        <v>203</v>
      </c>
    </row>
    <row r="434" s="2" customFormat="1" ht="37.8" customHeight="1">
      <c r="A434" s="39"/>
      <c r="B434" s="40"/>
      <c r="C434" s="296" t="s">
        <v>1220</v>
      </c>
      <c r="D434" s="296" t="s">
        <v>553</v>
      </c>
      <c r="E434" s="297" t="s">
        <v>3659</v>
      </c>
      <c r="F434" s="298" t="s">
        <v>3660</v>
      </c>
      <c r="G434" s="299" t="s">
        <v>415</v>
      </c>
      <c r="H434" s="300">
        <v>20</v>
      </c>
      <c r="I434" s="301"/>
      <c r="J434" s="302">
        <f>ROUND(I434*H434,2)</f>
        <v>0</v>
      </c>
      <c r="K434" s="298" t="s">
        <v>352</v>
      </c>
      <c r="L434" s="303"/>
      <c r="M434" s="304" t="s">
        <v>1</v>
      </c>
      <c r="N434" s="305" t="s">
        <v>46</v>
      </c>
      <c r="O434" s="92"/>
      <c r="P434" s="229">
        <f>O434*H434</f>
        <v>0</v>
      </c>
      <c r="Q434" s="229">
        <v>6.9999999999999994E-05</v>
      </c>
      <c r="R434" s="229">
        <f>Q434*H434</f>
        <v>0.0013999999999999998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581</v>
      </c>
      <c r="AT434" s="231" t="s">
        <v>553</v>
      </c>
      <c r="AU434" s="231" t="s">
        <v>90</v>
      </c>
      <c r="AY434" s="18" t="s">
        <v>203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88</v>
      </c>
      <c r="BK434" s="232">
        <f>ROUND(I434*H434,2)</f>
        <v>0</v>
      </c>
      <c r="BL434" s="18" t="s">
        <v>279</v>
      </c>
      <c r="BM434" s="231" t="s">
        <v>3661</v>
      </c>
    </row>
    <row r="435" s="2" customFormat="1">
      <c r="A435" s="39"/>
      <c r="B435" s="40"/>
      <c r="C435" s="41"/>
      <c r="D435" s="233" t="s">
        <v>209</v>
      </c>
      <c r="E435" s="41"/>
      <c r="F435" s="234" t="s">
        <v>3660</v>
      </c>
      <c r="G435" s="41"/>
      <c r="H435" s="41"/>
      <c r="I435" s="235"/>
      <c r="J435" s="41"/>
      <c r="K435" s="41"/>
      <c r="L435" s="45"/>
      <c r="M435" s="236"/>
      <c r="N435" s="23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209</v>
      </c>
      <c r="AU435" s="18" t="s">
        <v>90</v>
      </c>
    </row>
    <row r="436" s="2" customFormat="1" ht="21.75" customHeight="1">
      <c r="A436" s="39"/>
      <c r="B436" s="40"/>
      <c r="C436" s="220" t="s">
        <v>1226</v>
      </c>
      <c r="D436" s="220" t="s">
        <v>204</v>
      </c>
      <c r="E436" s="221" t="s">
        <v>3662</v>
      </c>
      <c r="F436" s="222" t="s">
        <v>3663</v>
      </c>
      <c r="G436" s="223" t="s">
        <v>647</v>
      </c>
      <c r="H436" s="224">
        <v>22</v>
      </c>
      <c r="I436" s="225"/>
      <c r="J436" s="226">
        <f>ROUND(I436*H436,2)</f>
        <v>0</v>
      </c>
      <c r="K436" s="222" t="s">
        <v>352</v>
      </c>
      <c r="L436" s="45"/>
      <c r="M436" s="227" t="s">
        <v>1</v>
      </c>
      <c r="N436" s="228" t="s">
        <v>46</v>
      </c>
      <c r="O436" s="92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279</v>
      </c>
      <c r="AT436" s="231" t="s">
        <v>204</v>
      </c>
      <c r="AU436" s="231" t="s">
        <v>90</v>
      </c>
      <c r="AY436" s="18" t="s">
        <v>203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88</v>
      </c>
      <c r="BK436" s="232">
        <f>ROUND(I436*H436,2)</f>
        <v>0</v>
      </c>
      <c r="BL436" s="18" t="s">
        <v>279</v>
      </c>
      <c r="BM436" s="231" t="s">
        <v>3664</v>
      </c>
    </row>
    <row r="437" s="2" customFormat="1">
      <c r="A437" s="39"/>
      <c r="B437" s="40"/>
      <c r="C437" s="41"/>
      <c r="D437" s="233" t="s">
        <v>209</v>
      </c>
      <c r="E437" s="41"/>
      <c r="F437" s="234" t="s">
        <v>3665</v>
      </c>
      <c r="G437" s="41"/>
      <c r="H437" s="41"/>
      <c r="I437" s="235"/>
      <c r="J437" s="41"/>
      <c r="K437" s="41"/>
      <c r="L437" s="45"/>
      <c r="M437" s="236"/>
      <c r="N437" s="237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209</v>
      </c>
      <c r="AU437" s="18" t="s">
        <v>90</v>
      </c>
    </row>
    <row r="438" s="2" customFormat="1">
      <c r="A438" s="39"/>
      <c r="B438" s="40"/>
      <c r="C438" s="41"/>
      <c r="D438" s="251" t="s">
        <v>355</v>
      </c>
      <c r="E438" s="41"/>
      <c r="F438" s="252" t="s">
        <v>3666</v>
      </c>
      <c r="G438" s="41"/>
      <c r="H438" s="41"/>
      <c r="I438" s="235"/>
      <c r="J438" s="41"/>
      <c r="K438" s="41"/>
      <c r="L438" s="45"/>
      <c r="M438" s="236"/>
      <c r="N438" s="237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355</v>
      </c>
      <c r="AU438" s="18" t="s">
        <v>90</v>
      </c>
    </row>
    <row r="439" s="2" customFormat="1" ht="24.15" customHeight="1">
      <c r="A439" s="39"/>
      <c r="B439" s="40"/>
      <c r="C439" s="220" t="s">
        <v>1270</v>
      </c>
      <c r="D439" s="220" t="s">
        <v>204</v>
      </c>
      <c r="E439" s="221" t="s">
        <v>3667</v>
      </c>
      <c r="F439" s="222" t="s">
        <v>3668</v>
      </c>
      <c r="G439" s="223" t="s">
        <v>647</v>
      </c>
      <c r="H439" s="224">
        <v>4</v>
      </c>
      <c r="I439" s="225"/>
      <c r="J439" s="226">
        <f>ROUND(I439*H439,2)</f>
        <v>0</v>
      </c>
      <c r="K439" s="222" t="s">
        <v>352</v>
      </c>
      <c r="L439" s="45"/>
      <c r="M439" s="227" t="s">
        <v>1</v>
      </c>
      <c r="N439" s="228" t="s">
        <v>46</v>
      </c>
      <c r="O439" s="92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279</v>
      </c>
      <c r="AT439" s="231" t="s">
        <v>204</v>
      </c>
      <c r="AU439" s="231" t="s">
        <v>90</v>
      </c>
      <c r="AY439" s="18" t="s">
        <v>203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88</v>
      </c>
      <c r="BK439" s="232">
        <f>ROUND(I439*H439,2)</f>
        <v>0</v>
      </c>
      <c r="BL439" s="18" t="s">
        <v>279</v>
      </c>
      <c r="BM439" s="231" t="s">
        <v>3669</v>
      </c>
    </row>
    <row r="440" s="2" customFormat="1">
      <c r="A440" s="39"/>
      <c r="B440" s="40"/>
      <c r="C440" s="41"/>
      <c r="D440" s="233" t="s">
        <v>209</v>
      </c>
      <c r="E440" s="41"/>
      <c r="F440" s="234" t="s">
        <v>3670</v>
      </c>
      <c r="G440" s="41"/>
      <c r="H440" s="41"/>
      <c r="I440" s="235"/>
      <c r="J440" s="41"/>
      <c r="K440" s="41"/>
      <c r="L440" s="45"/>
      <c r="M440" s="236"/>
      <c r="N440" s="237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209</v>
      </c>
      <c r="AU440" s="18" t="s">
        <v>90</v>
      </c>
    </row>
    <row r="441" s="2" customFormat="1">
      <c r="A441" s="39"/>
      <c r="B441" s="40"/>
      <c r="C441" s="41"/>
      <c r="D441" s="251" t="s">
        <v>355</v>
      </c>
      <c r="E441" s="41"/>
      <c r="F441" s="252" t="s">
        <v>3671</v>
      </c>
      <c r="G441" s="41"/>
      <c r="H441" s="41"/>
      <c r="I441" s="235"/>
      <c r="J441" s="41"/>
      <c r="K441" s="41"/>
      <c r="L441" s="45"/>
      <c r="M441" s="236"/>
      <c r="N441" s="237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355</v>
      </c>
      <c r="AU441" s="18" t="s">
        <v>90</v>
      </c>
    </row>
    <row r="442" s="2" customFormat="1" ht="24.15" customHeight="1">
      <c r="A442" s="39"/>
      <c r="B442" s="40"/>
      <c r="C442" s="220" t="s">
        <v>1274</v>
      </c>
      <c r="D442" s="220" t="s">
        <v>204</v>
      </c>
      <c r="E442" s="221" t="s">
        <v>3672</v>
      </c>
      <c r="F442" s="222" t="s">
        <v>3673</v>
      </c>
      <c r="G442" s="223" t="s">
        <v>647</v>
      </c>
      <c r="H442" s="224">
        <v>8</v>
      </c>
      <c r="I442" s="225"/>
      <c r="J442" s="226">
        <f>ROUND(I442*H442,2)</f>
        <v>0</v>
      </c>
      <c r="K442" s="222" t="s">
        <v>352</v>
      </c>
      <c r="L442" s="45"/>
      <c r="M442" s="227" t="s">
        <v>1</v>
      </c>
      <c r="N442" s="228" t="s">
        <v>46</v>
      </c>
      <c r="O442" s="92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279</v>
      </c>
      <c r="AT442" s="231" t="s">
        <v>204</v>
      </c>
      <c r="AU442" s="231" t="s">
        <v>90</v>
      </c>
      <c r="AY442" s="18" t="s">
        <v>203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88</v>
      </c>
      <c r="BK442" s="232">
        <f>ROUND(I442*H442,2)</f>
        <v>0</v>
      </c>
      <c r="BL442" s="18" t="s">
        <v>279</v>
      </c>
      <c r="BM442" s="231" t="s">
        <v>3674</v>
      </c>
    </row>
    <row r="443" s="2" customFormat="1">
      <c r="A443" s="39"/>
      <c r="B443" s="40"/>
      <c r="C443" s="41"/>
      <c r="D443" s="233" t="s">
        <v>209</v>
      </c>
      <c r="E443" s="41"/>
      <c r="F443" s="234" t="s">
        <v>3675</v>
      </c>
      <c r="G443" s="41"/>
      <c r="H443" s="41"/>
      <c r="I443" s="235"/>
      <c r="J443" s="41"/>
      <c r="K443" s="41"/>
      <c r="L443" s="45"/>
      <c r="M443" s="236"/>
      <c r="N443" s="237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209</v>
      </c>
      <c r="AU443" s="18" t="s">
        <v>90</v>
      </c>
    </row>
    <row r="444" s="2" customFormat="1">
      <c r="A444" s="39"/>
      <c r="B444" s="40"/>
      <c r="C444" s="41"/>
      <c r="D444" s="251" t="s">
        <v>355</v>
      </c>
      <c r="E444" s="41"/>
      <c r="F444" s="252" t="s">
        <v>3676</v>
      </c>
      <c r="G444" s="41"/>
      <c r="H444" s="41"/>
      <c r="I444" s="235"/>
      <c r="J444" s="41"/>
      <c r="K444" s="41"/>
      <c r="L444" s="45"/>
      <c r="M444" s="236"/>
      <c r="N444" s="237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355</v>
      </c>
      <c r="AU444" s="18" t="s">
        <v>90</v>
      </c>
    </row>
    <row r="445" s="2" customFormat="1" ht="24.15" customHeight="1">
      <c r="A445" s="39"/>
      <c r="B445" s="40"/>
      <c r="C445" s="220" t="s">
        <v>1281</v>
      </c>
      <c r="D445" s="220" t="s">
        <v>204</v>
      </c>
      <c r="E445" s="221" t="s">
        <v>3677</v>
      </c>
      <c r="F445" s="222" t="s">
        <v>3678</v>
      </c>
      <c r="G445" s="223" t="s">
        <v>493</v>
      </c>
      <c r="H445" s="224">
        <v>0.035000000000000003</v>
      </c>
      <c r="I445" s="225"/>
      <c r="J445" s="226">
        <f>ROUND(I445*H445,2)</f>
        <v>0</v>
      </c>
      <c r="K445" s="222" t="s">
        <v>352</v>
      </c>
      <c r="L445" s="45"/>
      <c r="M445" s="227" t="s">
        <v>1</v>
      </c>
      <c r="N445" s="228" t="s">
        <v>46</v>
      </c>
      <c r="O445" s="92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279</v>
      </c>
      <c r="AT445" s="231" t="s">
        <v>204</v>
      </c>
      <c r="AU445" s="231" t="s">
        <v>90</v>
      </c>
      <c r="AY445" s="18" t="s">
        <v>203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88</v>
      </c>
      <c r="BK445" s="232">
        <f>ROUND(I445*H445,2)</f>
        <v>0</v>
      </c>
      <c r="BL445" s="18" t="s">
        <v>279</v>
      </c>
      <c r="BM445" s="231" t="s">
        <v>3679</v>
      </c>
    </row>
    <row r="446" s="2" customFormat="1">
      <c r="A446" s="39"/>
      <c r="B446" s="40"/>
      <c r="C446" s="41"/>
      <c r="D446" s="233" t="s">
        <v>209</v>
      </c>
      <c r="E446" s="41"/>
      <c r="F446" s="234" t="s">
        <v>3680</v>
      </c>
      <c r="G446" s="41"/>
      <c r="H446" s="41"/>
      <c r="I446" s="235"/>
      <c r="J446" s="41"/>
      <c r="K446" s="41"/>
      <c r="L446" s="45"/>
      <c r="M446" s="236"/>
      <c r="N446" s="23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209</v>
      </c>
      <c r="AU446" s="18" t="s">
        <v>90</v>
      </c>
    </row>
    <row r="447" s="2" customFormat="1">
      <c r="A447" s="39"/>
      <c r="B447" s="40"/>
      <c r="C447" s="41"/>
      <c r="D447" s="251" t="s">
        <v>355</v>
      </c>
      <c r="E447" s="41"/>
      <c r="F447" s="252" t="s">
        <v>3681</v>
      </c>
      <c r="G447" s="41"/>
      <c r="H447" s="41"/>
      <c r="I447" s="235"/>
      <c r="J447" s="41"/>
      <c r="K447" s="41"/>
      <c r="L447" s="45"/>
      <c r="M447" s="236"/>
      <c r="N447" s="237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355</v>
      </c>
      <c r="AU447" s="18" t="s">
        <v>90</v>
      </c>
    </row>
    <row r="448" s="11" customFormat="1" ht="25.92" customHeight="1">
      <c r="A448" s="11"/>
      <c r="B448" s="206"/>
      <c r="C448" s="207"/>
      <c r="D448" s="208" t="s">
        <v>80</v>
      </c>
      <c r="E448" s="209" t="s">
        <v>3682</v>
      </c>
      <c r="F448" s="209" t="s">
        <v>3683</v>
      </c>
      <c r="G448" s="207"/>
      <c r="H448" s="207"/>
      <c r="I448" s="210"/>
      <c r="J448" s="211">
        <f>BK448</f>
        <v>0</v>
      </c>
      <c r="K448" s="207"/>
      <c r="L448" s="212"/>
      <c r="M448" s="213"/>
      <c r="N448" s="214"/>
      <c r="O448" s="214"/>
      <c r="P448" s="215">
        <f>SUM(P449:P464)</f>
        <v>0</v>
      </c>
      <c r="Q448" s="214"/>
      <c r="R448" s="215">
        <f>SUM(R449:R464)</f>
        <v>0</v>
      </c>
      <c r="S448" s="214"/>
      <c r="T448" s="216">
        <f>SUM(T449:T464)</f>
        <v>0</v>
      </c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R448" s="217" t="s">
        <v>202</v>
      </c>
      <c r="AT448" s="218" t="s">
        <v>80</v>
      </c>
      <c r="AU448" s="218" t="s">
        <v>81</v>
      </c>
      <c r="AY448" s="217" t="s">
        <v>203</v>
      </c>
      <c r="BK448" s="219">
        <f>SUM(BK449:BK464)</f>
        <v>0</v>
      </c>
    </row>
    <row r="449" s="2" customFormat="1" ht="16.5" customHeight="1">
      <c r="A449" s="39"/>
      <c r="B449" s="40"/>
      <c r="C449" s="220" t="s">
        <v>1286</v>
      </c>
      <c r="D449" s="220" t="s">
        <v>204</v>
      </c>
      <c r="E449" s="221" t="s">
        <v>3684</v>
      </c>
      <c r="F449" s="222" t="s">
        <v>3685</v>
      </c>
      <c r="G449" s="223" t="s">
        <v>3686</v>
      </c>
      <c r="H449" s="224">
        <v>8</v>
      </c>
      <c r="I449" s="225"/>
      <c r="J449" s="226">
        <f>ROUND(I449*H449,2)</f>
        <v>0</v>
      </c>
      <c r="K449" s="222" t="s">
        <v>1</v>
      </c>
      <c r="L449" s="45"/>
      <c r="M449" s="227" t="s">
        <v>1</v>
      </c>
      <c r="N449" s="228" t="s">
        <v>46</v>
      </c>
      <c r="O449" s="92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1" t="s">
        <v>279</v>
      </c>
      <c r="AT449" s="231" t="s">
        <v>204</v>
      </c>
      <c r="AU449" s="231" t="s">
        <v>88</v>
      </c>
      <c r="AY449" s="18" t="s">
        <v>203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8" t="s">
        <v>88</v>
      </c>
      <c r="BK449" s="232">
        <f>ROUND(I449*H449,2)</f>
        <v>0</v>
      </c>
      <c r="BL449" s="18" t="s">
        <v>279</v>
      </c>
      <c r="BM449" s="231" t="s">
        <v>3687</v>
      </c>
    </row>
    <row r="450" s="2" customFormat="1">
      <c r="A450" s="39"/>
      <c r="B450" s="40"/>
      <c r="C450" s="41"/>
      <c r="D450" s="233" t="s">
        <v>209</v>
      </c>
      <c r="E450" s="41"/>
      <c r="F450" s="234" t="s">
        <v>3685</v>
      </c>
      <c r="G450" s="41"/>
      <c r="H450" s="41"/>
      <c r="I450" s="235"/>
      <c r="J450" s="41"/>
      <c r="K450" s="41"/>
      <c r="L450" s="45"/>
      <c r="M450" s="236"/>
      <c r="N450" s="237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209</v>
      </c>
      <c r="AU450" s="18" t="s">
        <v>88</v>
      </c>
    </row>
    <row r="451" s="2" customFormat="1" ht="24.15" customHeight="1">
      <c r="A451" s="39"/>
      <c r="B451" s="40"/>
      <c r="C451" s="220" t="s">
        <v>1292</v>
      </c>
      <c r="D451" s="220" t="s">
        <v>204</v>
      </c>
      <c r="E451" s="221" t="s">
        <v>3688</v>
      </c>
      <c r="F451" s="222" t="s">
        <v>3689</v>
      </c>
      <c r="G451" s="223" t="s">
        <v>3686</v>
      </c>
      <c r="H451" s="224">
        <v>8</v>
      </c>
      <c r="I451" s="225"/>
      <c r="J451" s="226">
        <f>ROUND(I451*H451,2)</f>
        <v>0</v>
      </c>
      <c r="K451" s="222" t="s">
        <v>1</v>
      </c>
      <c r="L451" s="45"/>
      <c r="M451" s="227" t="s">
        <v>1</v>
      </c>
      <c r="N451" s="228" t="s">
        <v>46</v>
      </c>
      <c r="O451" s="92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279</v>
      </c>
      <c r="AT451" s="231" t="s">
        <v>204</v>
      </c>
      <c r="AU451" s="231" t="s">
        <v>88</v>
      </c>
      <c r="AY451" s="18" t="s">
        <v>203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88</v>
      </c>
      <c r="BK451" s="232">
        <f>ROUND(I451*H451,2)</f>
        <v>0</v>
      </c>
      <c r="BL451" s="18" t="s">
        <v>279</v>
      </c>
      <c r="BM451" s="231" t="s">
        <v>3690</v>
      </c>
    </row>
    <row r="452" s="2" customFormat="1">
      <c r="A452" s="39"/>
      <c r="B452" s="40"/>
      <c r="C452" s="41"/>
      <c r="D452" s="233" t="s">
        <v>209</v>
      </c>
      <c r="E452" s="41"/>
      <c r="F452" s="234" t="s">
        <v>3689</v>
      </c>
      <c r="G452" s="41"/>
      <c r="H452" s="41"/>
      <c r="I452" s="235"/>
      <c r="J452" s="41"/>
      <c r="K452" s="41"/>
      <c r="L452" s="45"/>
      <c r="M452" s="236"/>
      <c r="N452" s="237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209</v>
      </c>
      <c r="AU452" s="18" t="s">
        <v>88</v>
      </c>
    </row>
    <row r="453" s="2" customFormat="1" ht="16.5" customHeight="1">
      <c r="A453" s="39"/>
      <c r="B453" s="40"/>
      <c r="C453" s="220" t="s">
        <v>1299</v>
      </c>
      <c r="D453" s="220" t="s">
        <v>204</v>
      </c>
      <c r="E453" s="221" t="s">
        <v>3691</v>
      </c>
      <c r="F453" s="222" t="s">
        <v>3692</v>
      </c>
      <c r="G453" s="223" t="s">
        <v>3686</v>
      </c>
      <c r="H453" s="224">
        <v>14</v>
      </c>
      <c r="I453" s="225"/>
      <c r="J453" s="226">
        <f>ROUND(I453*H453,2)</f>
        <v>0</v>
      </c>
      <c r="K453" s="222" t="s">
        <v>1</v>
      </c>
      <c r="L453" s="45"/>
      <c r="M453" s="227" t="s">
        <v>1</v>
      </c>
      <c r="N453" s="228" t="s">
        <v>46</v>
      </c>
      <c r="O453" s="92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1" t="s">
        <v>279</v>
      </c>
      <c r="AT453" s="231" t="s">
        <v>204</v>
      </c>
      <c r="AU453" s="231" t="s">
        <v>88</v>
      </c>
      <c r="AY453" s="18" t="s">
        <v>203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8" t="s">
        <v>88</v>
      </c>
      <c r="BK453" s="232">
        <f>ROUND(I453*H453,2)</f>
        <v>0</v>
      </c>
      <c r="BL453" s="18" t="s">
        <v>279</v>
      </c>
      <c r="BM453" s="231" t="s">
        <v>3693</v>
      </c>
    </row>
    <row r="454" s="2" customFormat="1">
      <c r="A454" s="39"/>
      <c r="B454" s="40"/>
      <c r="C454" s="41"/>
      <c r="D454" s="233" t="s">
        <v>209</v>
      </c>
      <c r="E454" s="41"/>
      <c r="F454" s="234" t="s">
        <v>3692</v>
      </c>
      <c r="G454" s="41"/>
      <c r="H454" s="41"/>
      <c r="I454" s="235"/>
      <c r="J454" s="41"/>
      <c r="K454" s="41"/>
      <c r="L454" s="45"/>
      <c r="M454" s="236"/>
      <c r="N454" s="237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209</v>
      </c>
      <c r="AU454" s="18" t="s">
        <v>88</v>
      </c>
    </row>
    <row r="455" s="2" customFormat="1" ht="24.15" customHeight="1">
      <c r="A455" s="39"/>
      <c r="B455" s="40"/>
      <c r="C455" s="220" t="s">
        <v>1307</v>
      </c>
      <c r="D455" s="220" t="s">
        <v>204</v>
      </c>
      <c r="E455" s="221" t="s">
        <v>3694</v>
      </c>
      <c r="F455" s="222" t="s">
        <v>3695</v>
      </c>
      <c r="G455" s="223" t="s">
        <v>3686</v>
      </c>
      <c r="H455" s="224">
        <v>24</v>
      </c>
      <c r="I455" s="225"/>
      <c r="J455" s="226">
        <f>ROUND(I455*H455,2)</f>
        <v>0</v>
      </c>
      <c r="K455" s="222" t="s">
        <v>1</v>
      </c>
      <c r="L455" s="45"/>
      <c r="M455" s="227" t="s">
        <v>1</v>
      </c>
      <c r="N455" s="228" t="s">
        <v>46</v>
      </c>
      <c r="O455" s="92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1" t="s">
        <v>279</v>
      </c>
      <c r="AT455" s="231" t="s">
        <v>204</v>
      </c>
      <c r="AU455" s="231" t="s">
        <v>88</v>
      </c>
      <c r="AY455" s="18" t="s">
        <v>203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8" t="s">
        <v>88</v>
      </c>
      <c r="BK455" s="232">
        <f>ROUND(I455*H455,2)</f>
        <v>0</v>
      </c>
      <c r="BL455" s="18" t="s">
        <v>279</v>
      </c>
      <c r="BM455" s="231" t="s">
        <v>3696</v>
      </c>
    </row>
    <row r="456" s="2" customFormat="1">
      <c r="A456" s="39"/>
      <c r="B456" s="40"/>
      <c r="C456" s="41"/>
      <c r="D456" s="233" t="s">
        <v>209</v>
      </c>
      <c r="E456" s="41"/>
      <c r="F456" s="234" t="s">
        <v>3695</v>
      </c>
      <c r="G456" s="41"/>
      <c r="H456" s="41"/>
      <c r="I456" s="235"/>
      <c r="J456" s="41"/>
      <c r="K456" s="41"/>
      <c r="L456" s="45"/>
      <c r="M456" s="236"/>
      <c r="N456" s="237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209</v>
      </c>
      <c r="AU456" s="18" t="s">
        <v>88</v>
      </c>
    </row>
    <row r="457" s="2" customFormat="1" ht="16.5" customHeight="1">
      <c r="A457" s="39"/>
      <c r="B457" s="40"/>
      <c r="C457" s="220" t="s">
        <v>1319</v>
      </c>
      <c r="D457" s="220" t="s">
        <v>204</v>
      </c>
      <c r="E457" s="221" t="s">
        <v>3697</v>
      </c>
      <c r="F457" s="222" t="s">
        <v>3698</v>
      </c>
      <c r="G457" s="223" t="s">
        <v>3686</v>
      </c>
      <c r="H457" s="224">
        <v>8</v>
      </c>
      <c r="I457" s="225"/>
      <c r="J457" s="226">
        <f>ROUND(I457*H457,2)</f>
        <v>0</v>
      </c>
      <c r="K457" s="222" t="s">
        <v>1</v>
      </c>
      <c r="L457" s="45"/>
      <c r="M457" s="227" t="s">
        <v>1</v>
      </c>
      <c r="N457" s="228" t="s">
        <v>46</v>
      </c>
      <c r="O457" s="92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1" t="s">
        <v>279</v>
      </c>
      <c r="AT457" s="231" t="s">
        <v>204</v>
      </c>
      <c r="AU457" s="231" t="s">
        <v>88</v>
      </c>
      <c r="AY457" s="18" t="s">
        <v>203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8" t="s">
        <v>88</v>
      </c>
      <c r="BK457" s="232">
        <f>ROUND(I457*H457,2)</f>
        <v>0</v>
      </c>
      <c r="BL457" s="18" t="s">
        <v>279</v>
      </c>
      <c r="BM457" s="231" t="s">
        <v>3699</v>
      </c>
    </row>
    <row r="458" s="2" customFormat="1">
      <c r="A458" s="39"/>
      <c r="B458" s="40"/>
      <c r="C458" s="41"/>
      <c r="D458" s="233" t="s">
        <v>209</v>
      </c>
      <c r="E458" s="41"/>
      <c r="F458" s="234" t="s">
        <v>3698</v>
      </c>
      <c r="G458" s="41"/>
      <c r="H458" s="41"/>
      <c r="I458" s="235"/>
      <c r="J458" s="41"/>
      <c r="K458" s="41"/>
      <c r="L458" s="45"/>
      <c r="M458" s="236"/>
      <c r="N458" s="237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209</v>
      </c>
      <c r="AU458" s="18" t="s">
        <v>88</v>
      </c>
    </row>
    <row r="459" s="2" customFormat="1" ht="16.5" customHeight="1">
      <c r="A459" s="39"/>
      <c r="B459" s="40"/>
      <c r="C459" s="220" t="s">
        <v>1324</v>
      </c>
      <c r="D459" s="220" t="s">
        <v>204</v>
      </c>
      <c r="E459" s="221" t="s">
        <v>3700</v>
      </c>
      <c r="F459" s="222" t="s">
        <v>3701</v>
      </c>
      <c r="G459" s="223" t="s">
        <v>3686</v>
      </c>
      <c r="H459" s="224">
        <v>8</v>
      </c>
      <c r="I459" s="225"/>
      <c r="J459" s="226">
        <f>ROUND(I459*H459,2)</f>
        <v>0</v>
      </c>
      <c r="K459" s="222" t="s">
        <v>1</v>
      </c>
      <c r="L459" s="45"/>
      <c r="M459" s="227" t="s">
        <v>1</v>
      </c>
      <c r="N459" s="228" t="s">
        <v>46</v>
      </c>
      <c r="O459" s="92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279</v>
      </c>
      <c r="AT459" s="231" t="s">
        <v>204</v>
      </c>
      <c r="AU459" s="231" t="s">
        <v>88</v>
      </c>
      <c r="AY459" s="18" t="s">
        <v>203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88</v>
      </c>
      <c r="BK459" s="232">
        <f>ROUND(I459*H459,2)</f>
        <v>0</v>
      </c>
      <c r="BL459" s="18" t="s">
        <v>279</v>
      </c>
      <c r="BM459" s="231" t="s">
        <v>3702</v>
      </c>
    </row>
    <row r="460" s="2" customFormat="1">
      <c r="A460" s="39"/>
      <c r="B460" s="40"/>
      <c r="C460" s="41"/>
      <c r="D460" s="233" t="s">
        <v>209</v>
      </c>
      <c r="E460" s="41"/>
      <c r="F460" s="234" t="s">
        <v>3703</v>
      </c>
      <c r="G460" s="41"/>
      <c r="H460" s="41"/>
      <c r="I460" s="235"/>
      <c r="J460" s="41"/>
      <c r="K460" s="41"/>
      <c r="L460" s="45"/>
      <c r="M460" s="236"/>
      <c r="N460" s="237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209</v>
      </c>
      <c r="AU460" s="18" t="s">
        <v>88</v>
      </c>
    </row>
    <row r="461" s="2" customFormat="1" ht="24.15" customHeight="1">
      <c r="A461" s="39"/>
      <c r="B461" s="40"/>
      <c r="C461" s="220" t="s">
        <v>1342</v>
      </c>
      <c r="D461" s="220" t="s">
        <v>204</v>
      </c>
      <c r="E461" s="221" t="s">
        <v>3704</v>
      </c>
      <c r="F461" s="222" t="s">
        <v>3705</v>
      </c>
      <c r="G461" s="223" t="s">
        <v>207</v>
      </c>
      <c r="H461" s="224">
        <v>1</v>
      </c>
      <c r="I461" s="225"/>
      <c r="J461" s="226">
        <f>ROUND(I461*H461,2)</f>
        <v>0</v>
      </c>
      <c r="K461" s="222" t="s">
        <v>1</v>
      </c>
      <c r="L461" s="45"/>
      <c r="M461" s="227" t="s">
        <v>1</v>
      </c>
      <c r="N461" s="228" t="s">
        <v>46</v>
      </c>
      <c r="O461" s="92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1" t="s">
        <v>279</v>
      </c>
      <c r="AT461" s="231" t="s">
        <v>204</v>
      </c>
      <c r="AU461" s="231" t="s">
        <v>88</v>
      </c>
      <c r="AY461" s="18" t="s">
        <v>203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8" t="s">
        <v>88</v>
      </c>
      <c r="BK461" s="232">
        <f>ROUND(I461*H461,2)</f>
        <v>0</v>
      </c>
      <c r="BL461" s="18" t="s">
        <v>279</v>
      </c>
      <c r="BM461" s="231" t="s">
        <v>3706</v>
      </c>
    </row>
    <row r="462" s="2" customFormat="1">
      <c r="A462" s="39"/>
      <c r="B462" s="40"/>
      <c r="C462" s="41"/>
      <c r="D462" s="233" t="s">
        <v>209</v>
      </c>
      <c r="E462" s="41"/>
      <c r="F462" s="234" t="s">
        <v>3705</v>
      </c>
      <c r="G462" s="41"/>
      <c r="H462" s="41"/>
      <c r="I462" s="235"/>
      <c r="J462" s="41"/>
      <c r="K462" s="41"/>
      <c r="L462" s="45"/>
      <c r="M462" s="236"/>
      <c r="N462" s="237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209</v>
      </c>
      <c r="AU462" s="18" t="s">
        <v>88</v>
      </c>
    </row>
    <row r="463" s="2" customFormat="1" ht="16.5" customHeight="1">
      <c r="A463" s="39"/>
      <c r="B463" s="40"/>
      <c r="C463" s="220" t="s">
        <v>1349</v>
      </c>
      <c r="D463" s="220" t="s">
        <v>204</v>
      </c>
      <c r="E463" s="221" t="s">
        <v>3707</v>
      </c>
      <c r="F463" s="222" t="s">
        <v>3708</v>
      </c>
      <c r="G463" s="223" t="s">
        <v>207</v>
      </c>
      <c r="H463" s="224">
        <v>10</v>
      </c>
      <c r="I463" s="225"/>
      <c r="J463" s="226">
        <f>ROUND(I463*H463,2)</f>
        <v>0</v>
      </c>
      <c r="K463" s="222" t="s">
        <v>1</v>
      </c>
      <c r="L463" s="45"/>
      <c r="M463" s="227" t="s">
        <v>1</v>
      </c>
      <c r="N463" s="228" t="s">
        <v>46</v>
      </c>
      <c r="O463" s="92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1" t="s">
        <v>3709</v>
      </c>
      <c r="AT463" s="231" t="s">
        <v>204</v>
      </c>
      <c r="AU463" s="231" t="s">
        <v>88</v>
      </c>
      <c r="AY463" s="18" t="s">
        <v>203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8" t="s">
        <v>88</v>
      </c>
      <c r="BK463" s="232">
        <f>ROUND(I463*H463,2)</f>
        <v>0</v>
      </c>
      <c r="BL463" s="18" t="s">
        <v>3709</v>
      </c>
      <c r="BM463" s="231" t="s">
        <v>3710</v>
      </c>
    </row>
    <row r="464" s="2" customFormat="1">
      <c r="A464" s="39"/>
      <c r="B464" s="40"/>
      <c r="C464" s="41"/>
      <c r="D464" s="233" t="s">
        <v>209</v>
      </c>
      <c r="E464" s="41"/>
      <c r="F464" s="234" t="s">
        <v>3711</v>
      </c>
      <c r="G464" s="41"/>
      <c r="H464" s="41"/>
      <c r="I464" s="235"/>
      <c r="J464" s="41"/>
      <c r="K464" s="41"/>
      <c r="L464" s="45"/>
      <c r="M464" s="306"/>
      <c r="N464" s="307"/>
      <c r="O464" s="240"/>
      <c r="P464" s="240"/>
      <c r="Q464" s="240"/>
      <c r="R464" s="240"/>
      <c r="S464" s="240"/>
      <c r="T464" s="308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209</v>
      </c>
      <c r="AU464" s="18" t="s">
        <v>88</v>
      </c>
    </row>
    <row r="465" s="2" customFormat="1" ht="6.96" customHeight="1">
      <c r="A465" s="39"/>
      <c r="B465" s="67"/>
      <c r="C465" s="68"/>
      <c r="D465" s="68"/>
      <c r="E465" s="68"/>
      <c r="F465" s="68"/>
      <c r="G465" s="68"/>
      <c r="H465" s="68"/>
      <c r="I465" s="68"/>
      <c r="J465" s="68"/>
      <c r="K465" s="68"/>
      <c r="L465" s="45"/>
      <c r="M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</row>
  </sheetData>
  <sheetProtection sheet="1" autoFilter="0" formatColumns="0" formatRows="0" objects="1" scenarios="1" spinCount="100000" saltValue="ID3pUfiWJjkToXZKz/LP/LFGrp/N3M7rvrWe1fhXbHNHu1Z38YXb1T9PkRrZg3unwZdxRfJ8aBLuQL4wfL8uWA==" hashValue="jSz19VV/j2eCEcy1HAo9rJz774KYvSW1Nzr9e9CB0lUSpsbCWK9VRUWrfMFEkoQAwyfUaa/ArBWl+Bf0NvWCRA==" algorithmName="SHA-512" password="CC35"/>
  <autoFilter ref="C127:K4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3" r:id="rId1" display="https://podminky.urs.cz/item/CS_URS_2023_02/713463211"/>
    <hyperlink ref="F143" r:id="rId2" display="https://podminky.urs.cz/item/CS_URS_2023_02/713463411"/>
    <hyperlink ref="F159" r:id="rId3" display="https://podminky.urs.cz/item/CS_URS_2023_02/998713101"/>
    <hyperlink ref="F203" r:id="rId4" display="https://podminky.urs.cz/item/CS_URS_2023_02/732199100"/>
    <hyperlink ref="F208" r:id="rId5" display="https://podminky.urs.cz/item/CS_URS_2023_02/732331615"/>
    <hyperlink ref="F211" r:id="rId6" display="https://podminky.urs.cz/item/CS_URS_2023_02/732331771"/>
    <hyperlink ref="F214" r:id="rId7" display="https://podminky.urs.cz/item/CS_URS_2023_02/732331777"/>
    <hyperlink ref="F217" r:id="rId8" display="https://podminky.urs.cz/item/CS_URS_2023_02/732421402"/>
    <hyperlink ref="F220" r:id="rId9" display="https://podminky.urs.cz/item/CS_URS_2023_02/732421412"/>
    <hyperlink ref="F229" r:id="rId10" display="https://podminky.urs.cz/item/CS_URS_2023_02/998732101"/>
    <hyperlink ref="F233" r:id="rId11" display="https://podminky.urs.cz/item/CS_URS_2023_02/733222302"/>
    <hyperlink ref="F237" r:id="rId12" display="https://podminky.urs.cz/item/CS_URS_2023_02/733222303"/>
    <hyperlink ref="F241" r:id="rId13" display="https://podminky.urs.cz/item/CS_URS_2023_02/733223303"/>
    <hyperlink ref="F245" r:id="rId14" display="https://podminky.urs.cz/item/CS_URS_2023_02/733223304"/>
    <hyperlink ref="F255" r:id="rId15" display="https://podminky.urs.cz/item/CS_URS_2023_02/733291101"/>
    <hyperlink ref="F259" r:id="rId16" display="https://podminky.urs.cz/item/CS_URS_2022_01/733390404"/>
    <hyperlink ref="F264" r:id="rId17" display="https://podminky.urs.cz/item/CS_URS_2023_02/998733101"/>
    <hyperlink ref="F268" r:id="rId18" display="https://podminky.urs.cz/item/CS_URS_2023_02/734211119"/>
    <hyperlink ref="F272" r:id="rId19" display="https://podminky.urs.cz/item/CS_URS_2023_02/734221682"/>
    <hyperlink ref="F275" r:id="rId20" display="https://podminky.urs.cz/item/CS_URS_2023_02/734242414"/>
    <hyperlink ref="F282" r:id="rId21" display="https://podminky.urs.cz/item/CS_URS_2023_02/734242413"/>
    <hyperlink ref="F285" r:id="rId22" display="https://podminky.urs.cz/item/CS_URS_2023_02/734242415"/>
    <hyperlink ref="F288" r:id="rId23" display="https://podminky.urs.cz/item/CS_URS_2023_02/734251212"/>
    <hyperlink ref="F291" r:id="rId24" display="https://podminky.urs.cz/item/CS_URS_2023_02/734261402"/>
    <hyperlink ref="F295" r:id="rId25" display="https://podminky.urs.cz/item/CS_URS_2023_02/734291123"/>
    <hyperlink ref="F299" r:id="rId26" display="https://podminky.urs.cz/item/CS_URS_2023_02/734291264"/>
    <hyperlink ref="F302" r:id="rId27" display="https://podminky.urs.cz/item/CS_URS_2023_02/734291265"/>
    <hyperlink ref="F305" r:id="rId28" display="https://podminky.urs.cz/item/CS_URS_2023_02/734291275"/>
    <hyperlink ref="F308" r:id="rId29" display="https://podminky.urs.cz/item/CS_URS_2023_02/734292714"/>
    <hyperlink ref="F311" r:id="rId30" display="https://podminky.urs.cz/item/CS_URS_2023_02/734292715"/>
    <hyperlink ref="F315" r:id="rId31" display="https://podminky.urs.cz/item/CS_URS_2023_02/734292716"/>
    <hyperlink ref="F319" r:id="rId32" display="https://podminky.urs.cz/item/CS_URS_2023_02/734411102"/>
    <hyperlink ref="F323" r:id="rId33" display="https://podminky.urs.cz/item/CS_URS_2023_02/734421111"/>
    <hyperlink ref="F326" r:id="rId34" display="https://podminky.urs.cz/item/CS_URS_2023_02/734494212"/>
    <hyperlink ref="F330" r:id="rId35" display="https://podminky.urs.cz/item/CS_URS_2023_02/734494213"/>
    <hyperlink ref="F336" r:id="rId36" display="https://podminky.urs.cz/item/CS_URS_2023_02/998734101"/>
    <hyperlink ref="F340" r:id="rId37" display="https://podminky.urs.cz/item/CS_URS_2023_02/735152293"/>
    <hyperlink ref="F343" r:id="rId38" display="https://podminky.urs.cz/item/CS_URS_2023_02/735152296"/>
    <hyperlink ref="F346" r:id="rId39" display="https://podminky.urs.cz/item/CS_URS_2023_02/735152597"/>
    <hyperlink ref="F349" r:id="rId40" display="https://podminky.urs.cz/item/CS_URS_2023_02/735152698"/>
    <hyperlink ref="F354" r:id="rId41" display="https://podminky.urs.cz/item/CS_URS_2023_02/735191910"/>
    <hyperlink ref="F361" r:id="rId42" display="https://podminky.urs.cz/item/CS_URS_2023_02/735511026"/>
    <hyperlink ref="F366" r:id="rId43" display="https://podminky.urs.cz/item/CS_URS_2023_02/735511062"/>
    <hyperlink ref="F371" r:id="rId44" display="https://podminky.urs.cz/item/CS_URS_2023_02/735511063"/>
    <hyperlink ref="F375" r:id="rId45" display="https://podminky.urs.cz/item/CS_URS_2023_02/735511064"/>
    <hyperlink ref="F383" r:id="rId46" display="https://podminky.urs.cz/item/CS_URS_2023_02/735511123"/>
    <hyperlink ref="F386" r:id="rId47" display="https://podminky.urs.cz/item/CS_URS_2023_02/735511137"/>
    <hyperlink ref="F392" r:id="rId48" display="https://podminky.urs.cz/item/CS_URS_2023_02/735511143"/>
    <hyperlink ref="F397" r:id="rId49" display="https://podminky.urs.cz/item/CS_URS_2023_02/735511144"/>
    <hyperlink ref="F410" r:id="rId50" display="https://podminky.urs.cz/item/CS_URS_2023_02/998735101"/>
    <hyperlink ref="F414" r:id="rId51" display="https://podminky.urs.cz/item/CS_URS_2023_02/741110511"/>
    <hyperlink ref="F419" r:id="rId52" display="https://podminky.urs.cz/item/CS_URS_2023_02/741122122"/>
    <hyperlink ref="F424" r:id="rId53" display="https://podminky.urs.cz/item/CS_URS_2023_02/741122131"/>
    <hyperlink ref="F430" r:id="rId54" display="https://podminky.urs.cz/item/CS_URS_2023_02/741124703"/>
    <hyperlink ref="F438" r:id="rId55" display="https://podminky.urs.cz/item/CS_URS_2023_02/741130111"/>
    <hyperlink ref="F441" r:id="rId56" display="https://podminky.urs.cz/item/CS_URS_2023_02/741132103"/>
    <hyperlink ref="F444" r:id="rId57" display="https://podminky.urs.cz/item/CS_URS_2023_02/741132128"/>
    <hyperlink ref="F447" r:id="rId58" display="https://podminky.urs.cz/item/CS_URS_2023_02/99874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3712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3713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ROUND((SUM(BE127:BE409)),  2)</f>
        <v>0</v>
      </c>
      <c r="G35" s="39"/>
      <c r="H35" s="39"/>
      <c r="I35" s="165">
        <v>0.20999999999999999</v>
      </c>
      <c r="J35" s="164">
        <f>ROUND(((SUM(BE127:BE409))*I35),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ROUND((SUM(BF127:BF409)),  2)</f>
        <v>0</v>
      </c>
      <c r="G36" s="39"/>
      <c r="H36" s="39"/>
      <c r="I36" s="165">
        <v>0.14999999999999999</v>
      </c>
      <c r="J36" s="164">
        <f>ROUND(((SUM(BF127:BF409))*I36),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ROUND((SUM(BG127:BG409)),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ROUND((SUM(BH127:BH409)),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ROUND((SUM(BI127:BI409)),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01B - Zařízení vzduchotechniky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3714</v>
      </c>
      <c r="E100" s="246"/>
      <c r="F100" s="246"/>
      <c r="G100" s="246"/>
      <c r="H100" s="246"/>
      <c r="I100" s="246"/>
      <c r="J100" s="247">
        <f>J129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3715</v>
      </c>
      <c r="E101" s="246"/>
      <c r="F101" s="246"/>
      <c r="G101" s="246"/>
      <c r="H101" s="246"/>
      <c r="I101" s="246"/>
      <c r="J101" s="247">
        <f>J241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3716</v>
      </c>
      <c r="E102" s="246"/>
      <c r="F102" s="246"/>
      <c r="G102" s="246"/>
      <c r="H102" s="246"/>
      <c r="I102" s="246"/>
      <c r="J102" s="247">
        <f>J297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3717</v>
      </c>
      <c r="E103" s="246"/>
      <c r="F103" s="246"/>
      <c r="G103" s="246"/>
      <c r="H103" s="246"/>
      <c r="I103" s="246"/>
      <c r="J103" s="247">
        <f>J342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3718</v>
      </c>
      <c r="E104" s="246"/>
      <c r="F104" s="246"/>
      <c r="G104" s="246"/>
      <c r="H104" s="246"/>
      <c r="I104" s="246"/>
      <c r="J104" s="247">
        <f>J369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3719</v>
      </c>
      <c r="E105" s="246"/>
      <c r="F105" s="246"/>
      <c r="G105" s="246"/>
      <c r="H105" s="246"/>
      <c r="I105" s="246"/>
      <c r="J105" s="247">
        <f>J387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ZZS Kraje Vysočina – Výjezdová základna Bystřice nad Perštejnem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304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179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01B - Zařízení vzduchotechniky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Bystřice nad Pernštejnem, ul. Větrná</v>
      </c>
      <c r="G121" s="41"/>
      <c r="H121" s="41"/>
      <c r="I121" s="33" t="s">
        <v>22</v>
      </c>
      <c r="J121" s="80" t="str">
        <f>IF(J14="","",J14)</f>
        <v>7. 12. 2023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Kraj Vysočina</v>
      </c>
      <c r="G123" s="41"/>
      <c r="H123" s="41"/>
      <c r="I123" s="33" t="s">
        <v>32</v>
      </c>
      <c r="J123" s="37" t="str">
        <f>E23</f>
        <v>PROJEKT CENTRUM NOVA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5"/>
      <c r="B126" s="196"/>
      <c r="C126" s="197" t="s">
        <v>189</v>
      </c>
      <c r="D126" s="198" t="s">
        <v>66</v>
      </c>
      <c r="E126" s="198" t="s">
        <v>62</v>
      </c>
      <c r="F126" s="198" t="s">
        <v>63</v>
      </c>
      <c r="G126" s="198" t="s">
        <v>190</v>
      </c>
      <c r="H126" s="198" t="s">
        <v>191</v>
      </c>
      <c r="I126" s="198" t="s">
        <v>192</v>
      </c>
      <c r="J126" s="198" t="s">
        <v>184</v>
      </c>
      <c r="K126" s="199" t="s">
        <v>193</v>
      </c>
      <c r="L126" s="200"/>
      <c r="M126" s="101" t="s">
        <v>1</v>
      </c>
      <c r="N126" s="102" t="s">
        <v>45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1">
        <f>BK127</f>
        <v>0</v>
      </c>
      <c r="K127" s="41"/>
      <c r="L127" s="45"/>
      <c r="M127" s="104"/>
      <c r="N127" s="202"/>
      <c r="O127" s="105"/>
      <c r="P127" s="203">
        <f>P128</f>
        <v>0</v>
      </c>
      <c r="Q127" s="105"/>
      <c r="R127" s="203">
        <f>R128</f>
        <v>1.9538192999999999</v>
      </c>
      <c r="S127" s="105"/>
      <c r="T127" s="204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80</v>
      </c>
      <c r="AU127" s="18" t="s">
        <v>186</v>
      </c>
      <c r="BK127" s="205">
        <f>BK128</f>
        <v>0</v>
      </c>
    </row>
    <row r="128" s="11" customFormat="1" ht="25.92" customHeight="1">
      <c r="A128" s="11"/>
      <c r="B128" s="206"/>
      <c r="C128" s="207"/>
      <c r="D128" s="208" t="s">
        <v>80</v>
      </c>
      <c r="E128" s="209" t="s">
        <v>1824</v>
      </c>
      <c r="F128" s="209" t="s">
        <v>1825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P129+P241+P297+P342+P369+P387</f>
        <v>0</v>
      </c>
      <c r="Q128" s="214"/>
      <c r="R128" s="215">
        <f>R129+R241+R297+R342+R369+R387</f>
        <v>1.9538192999999999</v>
      </c>
      <c r="S128" s="214"/>
      <c r="T128" s="216">
        <f>T129+T241+T297+T342+T369+T387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90</v>
      </c>
      <c r="AT128" s="218" t="s">
        <v>80</v>
      </c>
      <c r="AU128" s="218" t="s">
        <v>81</v>
      </c>
      <c r="AY128" s="217" t="s">
        <v>203</v>
      </c>
      <c r="BK128" s="219">
        <f>BK129+BK241+BK297+BK342+BK369+BK387</f>
        <v>0</v>
      </c>
    </row>
    <row r="129" s="11" customFormat="1" ht="22.8" customHeight="1">
      <c r="A129" s="11"/>
      <c r="B129" s="206"/>
      <c r="C129" s="207"/>
      <c r="D129" s="208" t="s">
        <v>80</v>
      </c>
      <c r="E129" s="249" t="s">
        <v>3720</v>
      </c>
      <c r="F129" s="249" t="s">
        <v>3721</v>
      </c>
      <c r="G129" s="207"/>
      <c r="H129" s="207"/>
      <c r="I129" s="210"/>
      <c r="J129" s="250">
        <f>BK129</f>
        <v>0</v>
      </c>
      <c r="K129" s="207"/>
      <c r="L129" s="212"/>
      <c r="M129" s="213"/>
      <c r="N129" s="214"/>
      <c r="O129" s="214"/>
      <c r="P129" s="215">
        <f>SUM(P130:P240)</f>
        <v>0</v>
      </c>
      <c r="Q129" s="214"/>
      <c r="R129" s="215">
        <f>SUM(R130:R240)</f>
        <v>1.1901346400000001</v>
      </c>
      <c r="S129" s="214"/>
      <c r="T129" s="216">
        <f>SUM(T130:T240)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90</v>
      </c>
      <c r="AT129" s="218" t="s">
        <v>80</v>
      </c>
      <c r="AU129" s="218" t="s">
        <v>88</v>
      </c>
      <c r="AY129" s="217" t="s">
        <v>203</v>
      </c>
      <c r="BK129" s="219">
        <f>SUM(BK130:BK240)</f>
        <v>0</v>
      </c>
    </row>
    <row r="130" s="2" customFormat="1" ht="37.8" customHeight="1">
      <c r="A130" s="39"/>
      <c r="B130" s="40"/>
      <c r="C130" s="220" t="s">
        <v>88</v>
      </c>
      <c r="D130" s="220" t="s">
        <v>204</v>
      </c>
      <c r="E130" s="221" t="s">
        <v>3722</v>
      </c>
      <c r="F130" s="222" t="s">
        <v>3723</v>
      </c>
      <c r="G130" s="223" t="s">
        <v>647</v>
      </c>
      <c r="H130" s="224">
        <v>1</v>
      </c>
      <c r="I130" s="225"/>
      <c r="J130" s="226">
        <f>ROUND(I130*H130,2)</f>
        <v>0</v>
      </c>
      <c r="K130" s="222" t="s">
        <v>352</v>
      </c>
      <c r="L130" s="45"/>
      <c r="M130" s="227" t="s">
        <v>1</v>
      </c>
      <c r="N130" s="228" t="s">
        <v>46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279</v>
      </c>
      <c r="AT130" s="231" t="s">
        <v>204</v>
      </c>
      <c r="AU130" s="231" t="s">
        <v>90</v>
      </c>
      <c r="AY130" s="18" t="s">
        <v>203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279</v>
      </c>
      <c r="BM130" s="231" t="s">
        <v>3724</v>
      </c>
    </row>
    <row r="131" s="2" customFormat="1">
      <c r="A131" s="39"/>
      <c r="B131" s="40"/>
      <c r="C131" s="41"/>
      <c r="D131" s="233" t="s">
        <v>209</v>
      </c>
      <c r="E131" s="41"/>
      <c r="F131" s="234" t="s">
        <v>3725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209</v>
      </c>
      <c r="AU131" s="18" t="s">
        <v>90</v>
      </c>
    </row>
    <row r="132" s="2" customFormat="1">
      <c r="A132" s="39"/>
      <c r="B132" s="40"/>
      <c r="C132" s="41"/>
      <c r="D132" s="251" t="s">
        <v>355</v>
      </c>
      <c r="E132" s="41"/>
      <c r="F132" s="252" t="s">
        <v>3726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355</v>
      </c>
      <c r="AU132" s="18" t="s">
        <v>90</v>
      </c>
    </row>
    <row r="133" s="2" customFormat="1" ht="37.8" customHeight="1">
      <c r="A133" s="39"/>
      <c r="B133" s="40"/>
      <c r="C133" s="296" t="s">
        <v>90</v>
      </c>
      <c r="D133" s="296" t="s">
        <v>553</v>
      </c>
      <c r="E133" s="297" t="s">
        <v>3727</v>
      </c>
      <c r="F133" s="298" t="s">
        <v>3728</v>
      </c>
      <c r="G133" s="299" t="s">
        <v>647</v>
      </c>
      <c r="H133" s="300">
        <v>1</v>
      </c>
      <c r="I133" s="301"/>
      <c r="J133" s="302">
        <f>ROUND(I133*H133,2)</f>
        <v>0</v>
      </c>
      <c r="K133" s="298" t="s">
        <v>1</v>
      </c>
      <c r="L133" s="303"/>
      <c r="M133" s="304" t="s">
        <v>1</v>
      </c>
      <c r="N133" s="305" t="s">
        <v>46</v>
      </c>
      <c r="O133" s="92"/>
      <c r="P133" s="229">
        <f>O133*H133</f>
        <v>0</v>
      </c>
      <c r="Q133" s="229">
        <v>0.5</v>
      </c>
      <c r="R133" s="229">
        <f>Q133*H133</f>
        <v>0.5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581</v>
      </c>
      <c r="AT133" s="231" t="s">
        <v>553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279</v>
      </c>
      <c r="BM133" s="231" t="s">
        <v>3729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3730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 ht="24.15" customHeight="1">
      <c r="A135" s="39"/>
      <c r="B135" s="40"/>
      <c r="C135" s="220" t="s">
        <v>215</v>
      </c>
      <c r="D135" s="220" t="s">
        <v>204</v>
      </c>
      <c r="E135" s="221" t="s">
        <v>3731</v>
      </c>
      <c r="F135" s="222" t="s">
        <v>3732</v>
      </c>
      <c r="G135" s="223" t="s">
        <v>647</v>
      </c>
      <c r="H135" s="224">
        <v>4</v>
      </c>
      <c r="I135" s="225"/>
      <c r="J135" s="226">
        <f>ROUND(I135*H135,2)</f>
        <v>0</v>
      </c>
      <c r="K135" s="222" t="s">
        <v>352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279</v>
      </c>
      <c r="AT135" s="231" t="s">
        <v>204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3733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3734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2" customFormat="1">
      <c r="A137" s="39"/>
      <c r="B137" s="40"/>
      <c r="C137" s="41"/>
      <c r="D137" s="251" t="s">
        <v>355</v>
      </c>
      <c r="E137" s="41"/>
      <c r="F137" s="252" t="s">
        <v>3735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355</v>
      </c>
      <c r="AU137" s="18" t="s">
        <v>90</v>
      </c>
    </row>
    <row r="138" s="2" customFormat="1" ht="16.5" customHeight="1">
      <c r="A138" s="39"/>
      <c r="B138" s="40"/>
      <c r="C138" s="296" t="s">
        <v>202</v>
      </c>
      <c r="D138" s="296" t="s">
        <v>553</v>
      </c>
      <c r="E138" s="297" t="s">
        <v>3736</v>
      </c>
      <c r="F138" s="298" t="s">
        <v>3737</v>
      </c>
      <c r="G138" s="299" t="s">
        <v>647</v>
      </c>
      <c r="H138" s="300">
        <v>4</v>
      </c>
      <c r="I138" s="301"/>
      <c r="J138" s="302">
        <f>ROUND(I138*H138,2)</f>
        <v>0</v>
      </c>
      <c r="K138" s="298" t="s">
        <v>352</v>
      </c>
      <c r="L138" s="303"/>
      <c r="M138" s="304" t="s">
        <v>1</v>
      </c>
      <c r="N138" s="305" t="s">
        <v>46</v>
      </c>
      <c r="O138" s="92"/>
      <c r="P138" s="229">
        <f>O138*H138</f>
        <v>0</v>
      </c>
      <c r="Q138" s="229">
        <v>0.0095999999999999992</v>
      </c>
      <c r="R138" s="229">
        <f>Q138*H138</f>
        <v>0.038399999999999997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581</v>
      </c>
      <c r="AT138" s="231" t="s">
        <v>553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279</v>
      </c>
      <c r="BM138" s="231" t="s">
        <v>3738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3739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 ht="37.8" customHeight="1">
      <c r="A140" s="39"/>
      <c r="B140" s="40"/>
      <c r="C140" s="220" t="s">
        <v>224</v>
      </c>
      <c r="D140" s="220" t="s">
        <v>204</v>
      </c>
      <c r="E140" s="221" t="s">
        <v>3740</v>
      </c>
      <c r="F140" s="222" t="s">
        <v>3741</v>
      </c>
      <c r="G140" s="223" t="s">
        <v>647</v>
      </c>
      <c r="H140" s="224">
        <v>2</v>
      </c>
      <c r="I140" s="225"/>
      <c r="J140" s="226">
        <f>ROUND(I140*H140,2)</f>
        <v>0</v>
      </c>
      <c r="K140" s="222" t="s">
        <v>352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279</v>
      </c>
      <c r="AT140" s="231" t="s">
        <v>204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279</v>
      </c>
      <c r="BM140" s="231" t="s">
        <v>3742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3743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2" customFormat="1">
      <c r="A142" s="39"/>
      <c r="B142" s="40"/>
      <c r="C142" s="41"/>
      <c r="D142" s="251" t="s">
        <v>355</v>
      </c>
      <c r="E142" s="41"/>
      <c r="F142" s="252" t="s">
        <v>3744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355</v>
      </c>
      <c r="AU142" s="18" t="s">
        <v>90</v>
      </c>
    </row>
    <row r="143" s="2" customFormat="1" ht="24.15" customHeight="1">
      <c r="A143" s="39"/>
      <c r="B143" s="40"/>
      <c r="C143" s="296" t="s">
        <v>229</v>
      </c>
      <c r="D143" s="296" t="s">
        <v>553</v>
      </c>
      <c r="E143" s="297" t="s">
        <v>3745</v>
      </c>
      <c r="F143" s="298" t="s">
        <v>3746</v>
      </c>
      <c r="G143" s="299" t="s">
        <v>647</v>
      </c>
      <c r="H143" s="300">
        <v>2</v>
      </c>
      <c r="I143" s="301"/>
      <c r="J143" s="302">
        <f>ROUND(I143*H143,2)</f>
        <v>0</v>
      </c>
      <c r="K143" s="298" t="s">
        <v>1</v>
      </c>
      <c r="L143" s="303"/>
      <c r="M143" s="304" t="s">
        <v>1</v>
      </c>
      <c r="N143" s="305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581</v>
      </c>
      <c r="AT143" s="231" t="s">
        <v>553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3747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3748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2" customFormat="1" ht="24.15" customHeight="1">
      <c r="A145" s="39"/>
      <c r="B145" s="40"/>
      <c r="C145" s="296" t="s">
        <v>1146</v>
      </c>
      <c r="D145" s="296" t="s">
        <v>553</v>
      </c>
      <c r="E145" s="297" t="s">
        <v>3749</v>
      </c>
      <c r="F145" s="298" t="s">
        <v>3750</v>
      </c>
      <c r="G145" s="299" t="s">
        <v>647</v>
      </c>
      <c r="H145" s="300">
        <v>2</v>
      </c>
      <c r="I145" s="301"/>
      <c r="J145" s="302">
        <f>ROUND(I145*H145,2)</f>
        <v>0</v>
      </c>
      <c r="K145" s="298" t="s">
        <v>1</v>
      </c>
      <c r="L145" s="303"/>
      <c r="M145" s="304" t="s">
        <v>1</v>
      </c>
      <c r="N145" s="305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581</v>
      </c>
      <c r="AT145" s="231" t="s">
        <v>553</v>
      </c>
      <c r="AU145" s="231" t="s">
        <v>90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279</v>
      </c>
      <c r="BM145" s="231" t="s">
        <v>3751</v>
      </c>
    </row>
    <row r="146" s="2" customFormat="1">
      <c r="A146" s="39"/>
      <c r="B146" s="40"/>
      <c r="C146" s="41"/>
      <c r="D146" s="233" t="s">
        <v>209</v>
      </c>
      <c r="E146" s="41"/>
      <c r="F146" s="234" t="s">
        <v>3752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209</v>
      </c>
      <c r="AU146" s="18" t="s">
        <v>90</v>
      </c>
    </row>
    <row r="147" s="2" customFormat="1" ht="33" customHeight="1">
      <c r="A147" s="39"/>
      <c r="B147" s="40"/>
      <c r="C147" s="220" t="s">
        <v>234</v>
      </c>
      <c r="D147" s="220" t="s">
        <v>204</v>
      </c>
      <c r="E147" s="221" t="s">
        <v>3753</v>
      </c>
      <c r="F147" s="222" t="s">
        <v>3754</v>
      </c>
      <c r="G147" s="223" t="s">
        <v>647</v>
      </c>
      <c r="H147" s="224">
        <v>17</v>
      </c>
      <c r="I147" s="225"/>
      <c r="J147" s="226">
        <f>ROUND(I147*H147,2)</f>
        <v>0</v>
      </c>
      <c r="K147" s="222" t="s">
        <v>352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279</v>
      </c>
      <c r="AT147" s="231" t="s">
        <v>204</v>
      </c>
      <c r="AU147" s="231" t="s">
        <v>90</v>
      </c>
      <c r="AY147" s="18" t="s">
        <v>203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279</v>
      </c>
      <c r="BM147" s="231" t="s">
        <v>3755</v>
      </c>
    </row>
    <row r="148" s="2" customFormat="1">
      <c r="A148" s="39"/>
      <c r="B148" s="40"/>
      <c r="C148" s="41"/>
      <c r="D148" s="233" t="s">
        <v>209</v>
      </c>
      <c r="E148" s="41"/>
      <c r="F148" s="234" t="s">
        <v>3756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209</v>
      </c>
      <c r="AU148" s="18" t="s">
        <v>90</v>
      </c>
    </row>
    <row r="149" s="2" customFormat="1">
      <c r="A149" s="39"/>
      <c r="B149" s="40"/>
      <c r="C149" s="41"/>
      <c r="D149" s="251" t="s">
        <v>355</v>
      </c>
      <c r="E149" s="41"/>
      <c r="F149" s="252" t="s">
        <v>3757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355</v>
      </c>
      <c r="AU149" s="18" t="s">
        <v>90</v>
      </c>
    </row>
    <row r="150" s="2" customFormat="1" ht="16.5" customHeight="1">
      <c r="A150" s="39"/>
      <c r="B150" s="40"/>
      <c r="C150" s="296" t="s">
        <v>239</v>
      </c>
      <c r="D150" s="296" t="s">
        <v>553</v>
      </c>
      <c r="E150" s="297" t="s">
        <v>3758</v>
      </c>
      <c r="F150" s="298" t="s">
        <v>3759</v>
      </c>
      <c r="G150" s="299" t="s">
        <v>647</v>
      </c>
      <c r="H150" s="300">
        <v>12</v>
      </c>
      <c r="I150" s="301"/>
      <c r="J150" s="302">
        <f>ROUND(I150*H150,2)</f>
        <v>0</v>
      </c>
      <c r="K150" s="298" t="s">
        <v>352</v>
      </c>
      <c r="L150" s="303"/>
      <c r="M150" s="304" t="s">
        <v>1</v>
      </c>
      <c r="N150" s="305" t="s">
        <v>46</v>
      </c>
      <c r="O150" s="92"/>
      <c r="P150" s="229">
        <f>O150*H150</f>
        <v>0</v>
      </c>
      <c r="Q150" s="229">
        <v>0.00040000000000000002</v>
      </c>
      <c r="R150" s="229">
        <f>Q150*H150</f>
        <v>0.0048000000000000004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581</v>
      </c>
      <c r="AT150" s="231" t="s">
        <v>553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279</v>
      </c>
      <c r="BM150" s="231" t="s">
        <v>3760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3761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 ht="16.5" customHeight="1">
      <c r="A152" s="39"/>
      <c r="B152" s="40"/>
      <c r="C152" s="296" t="s">
        <v>1139</v>
      </c>
      <c r="D152" s="296" t="s">
        <v>553</v>
      </c>
      <c r="E152" s="297" t="s">
        <v>3762</v>
      </c>
      <c r="F152" s="298" t="s">
        <v>3763</v>
      </c>
      <c r="G152" s="299" t="s">
        <v>647</v>
      </c>
      <c r="H152" s="300">
        <v>1</v>
      </c>
      <c r="I152" s="301"/>
      <c r="J152" s="302">
        <f>ROUND(I152*H152,2)</f>
        <v>0</v>
      </c>
      <c r="K152" s="298" t="s">
        <v>1</v>
      </c>
      <c r="L152" s="303"/>
      <c r="M152" s="304" t="s">
        <v>1</v>
      </c>
      <c r="N152" s="305" t="s">
        <v>46</v>
      </c>
      <c r="O152" s="92"/>
      <c r="P152" s="229">
        <f>O152*H152</f>
        <v>0</v>
      </c>
      <c r="Q152" s="229">
        <v>0.00059999999999999995</v>
      </c>
      <c r="R152" s="229">
        <f>Q152*H152</f>
        <v>0.00059999999999999995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581</v>
      </c>
      <c r="AT152" s="231" t="s">
        <v>553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279</v>
      </c>
      <c r="BM152" s="231" t="s">
        <v>3764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3765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 ht="16.5" customHeight="1">
      <c r="A154" s="39"/>
      <c r="B154" s="40"/>
      <c r="C154" s="296" t="s">
        <v>244</v>
      </c>
      <c r="D154" s="296" t="s">
        <v>553</v>
      </c>
      <c r="E154" s="297" t="s">
        <v>3766</v>
      </c>
      <c r="F154" s="298" t="s">
        <v>3767</v>
      </c>
      <c r="G154" s="299" t="s">
        <v>647</v>
      </c>
      <c r="H154" s="300">
        <v>4</v>
      </c>
      <c r="I154" s="301"/>
      <c r="J154" s="302">
        <f>ROUND(I154*H154,2)</f>
        <v>0</v>
      </c>
      <c r="K154" s="298" t="s">
        <v>1</v>
      </c>
      <c r="L154" s="303"/>
      <c r="M154" s="304" t="s">
        <v>1</v>
      </c>
      <c r="N154" s="305" t="s">
        <v>46</v>
      </c>
      <c r="O154" s="92"/>
      <c r="P154" s="229">
        <f>O154*H154</f>
        <v>0</v>
      </c>
      <c r="Q154" s="229">
        <v>0.00069999999999999999</v>
      </c>
      <c r="R154" s="229">
        <f>Q154*H154</f>
        <v>0.0028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581</v>
      </c>
      <c r="AT154" s="231" t="s">
        <v>553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3768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3769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2" customFormat="1" ht="24.15" customHeight="1">
      <c r="A156" s="39"/>
      <c r="B156" s="40"/>
      <c r="C156" s="220" t="s">
        <v>249</v>
      </c>
      <c r="D156" s="220" t="s">
        <v>204</v>
      </c>
      <c r="E156" s="221" t="s">
        <v>3770</v>
      </c>
      <c r="F156" s="222" t="s">
        <v>3771</v>
      </c>
      <c r="G156" s="223" t="s">
        <v>647</v>
      </c>
      <c r="H156" s="224">
        <v>6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279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279</v>
      </c>
      <c r="BM156" s="231" t="s">
        <v>3772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3773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3774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2" customFormat="1" ht="24.15" customHeight="1">
      <c r="A159" s="39"/>
      <c r="B159" s="40"/>
      <c r="C159" s="296" t="s">
        <v>254</v>
      </c>
      <c r="D159" s="296" t="s">
        <v>553</v>
      </c>
      <c r="E159" s="297" t="s">
        <v>3775</v>
      </c>
      <c r="F159" s="298" t="s">
        <v>3776</v>
      </c>
      <c r="G159" s="299" t="s">
        <v>647</v>
      </c>
      <c r="H159" s="300">
        <v>6</v>
      </c>
      <c r="I159" s="301"/>
      <c r="J159" s="302">
        <f>ROUND(I159*H159,2)</f>
        <v>0</v>
      </c>
      <c r="K159" s="298" t="s">
        <v>1</v>
      </c>
      <c r="L159" s="303"/>
      <c r="M159" s="304" t="s">
        <v>1</v>
      </c>
      <c r="N159" s="305" t="s">
        <v>46</v>
      </c>
      <c r="O159" s="92"/>
      <c r="P159" s="229">
        <f>O159*H159</f>
        <v>0</v>
      </c>
      <c r="Q159" s="229">
        <v>0.0019</v>
      </c>
      <c r="R159" s="229">
        <f>Q159*H159</f>
        <v>0.0114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581</v>
      </c>
      <c r="AT159" s="231" t="s">
        <v>553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279</v>
      </c>
      <c r="BM159" s="231" t="s">
        <v>3777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3778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 ht="16.5" customHeight="1">
      <c r="A161" s="39"/>
      <c r="B161" s="40"/>
      <c r="C161" s="220" t="s">
        <v>259</v>
      </c>
      <c r="D161" s="220" t="s">
        <v>204</v>
      </c>
      <c r="E161" s="221" t="s">
        <v>3779</v>
      </c>
      <c r="F161" s="222" t="s">
        <v>3780</v>
      </c>
      <c r="G161" s="223" t="s">
        <v>647</v>
      </c>
      <c r="H161" s="224">
        <v>16</v>
      </c>
      <c r="I161" s="225"/>
      <c r="J161" s="226">
        <f>ROUND(I161*H161,2)</f>
        <v>0</v>
      </c>
      <c r="K161" s="222" t="s">
        <v>352</v>
      </c>
      <c r="L161" s="45"/>
      <c r="M161" s="227" t="s">
        <v>1</v>
      </c>
      <c r="N161" s="228" t="s">
        <v>46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279</v>
      </c>
      <c r="AT161" s="231" t="s">
        <v>204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279</v>
      </c>
      <c r="BM161" s="231" t="s">
        <v>3781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3782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2" customFormat="1">
      <c r="A163" s="39"/>
      <c r="B163" s="40"/>
      <c r="C163" s="41"/>
      <c r="D163" s="251" t="s">
        <v>355</v>
      </c>
      <c r="E163" s="41"/>
      <c r="F163" s="252" t="s">
        <v>3783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355</v>
      </c>
      <c r="AU163" s="18" t="s">
        <v>90</v>
      </c>
    </row>
    <row r="164" s="2" customFormat="1" ht="21.75" customHeight="1">
      <c r="A164" s="39"/>
      <c r="B164" s="40"/>
      <c r="C164" s="296" t="s">
        <v>269</v>
      </c>
      <c r="D164" s="296" t="s">
        <v>553</v>
      </c>
      <c r="E164" s="297" t="s">
        <v>3784</v>
      </c>
      <c r="F164" s="298" t="s">
        <v>3785</v>
      </c>
      <c r="G164" s="299" t="s">
        <v>647</v>
      </c>
      <c r="H164" s="300">
        <v>6</v>
      </c>
      <c r="I164" s="301"/>
      <c r="J164" s="302">
        <f>ROUND(I164*H164,2)</f>
        <v>0</v>
      </c>
      <c r="K164" s="298" t="s">
        <v>352</v>
      </c>
      <c r="L164" s="303"/>
      <c r="M164" s="304" t="s">
        <v>1</v>
      </c>
      <c r="N164" s="305" t="s">
        <v>46</v>
      </c>
      <c r="O164" s="92"/>
      <c r="P164" s="229">
        <f>O164*H164</f>
        <v>0</v>
      </c>
      <c r="Q164" s="229">
        <v>0.00040000000000000002</v>
      </c>
      <c r="R164" s="229">
        <f>Q164*H164</f>
        <v>0.0024000000000000002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581</v>
      </c>
      <c r="AT164" s="231" t="s">
        <v>553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279</v>
      </c>
      <c r="BM164" s="231" t="s">
        <v>3786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3787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2" customFormat="1" ht="21.75" customHeight="1">
      <c r="A166" s="39"/>
      <c r="B166" s="40"/>
      <c r="C166" s="296" t="s">
        <v>264</v>
      </c>
      <c r="D166" s="296" t="s">
        <v>553</v>
      </c>
      <c r="E166" s="297" t="s">
        <v>3788</v>
      </c>
      <c r="F166" s="298" t="s">
        <v>3789</v>
      </c>
      <c r="G166" s="299" t="s">
        <v>647</v>
      </c>
      <c r="H166" s="300">
        <v>10</v>
      </c>
      <c r="I166" s="301"/>
      <c r="J166" s="302">
        <f>ROUND(I166*H166,2)</f>
        <v>0</v>
      </c>
      <c r="K166" s="298" t="s">
        <v>352</v>
      </c>
      <c r="L166" s="303"/>
      <c r="M166" s="304" t="s">
        <v>1</v>
      </c>
      <c r="N166" s="305" t="s">
        <v>46</v>
      </c>
      <c r="O166" s="92"/>
      <c r="P166" s="229">
        <f>O166*H166</f>
        <v>0</v>
      </c>
      <c r="Q166" s="229">
        <v>0.00040000000000000002</v>
      </c>
      <c r="R166" s="229">
        <f>Q166*H166</f>
        <v>0.0040000000000000001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581</v>
      </c>
      <c r="AT166" s="231" t="s">
        <v>553</v>
      </c>
      <c r="AU166" s="231" t="s">
        <v>90</v>
      </c>
      <c r="AY166" s="18" t="s">
        <v>203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279</v>
      </c>
      <c r="BM166" s="231" t="s">
        <v>3790</v>
      </c>
    </row>
    <row r="167" s="2" customFormat="1">
      <c r="A167" s="39"/>
      <c r="B167" s="40"/>
      <c r="C167" s="41"/>
      <c r="D167" s="233" t="s">
        <v>209</v>
      </c>
      <c r="E167" s="41"/>
      <c r="F167" s="234" t="s">
        <v>3791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209</v>
      </c>
      <c r="AU167" s="18" t="s">
        <v>90</v>
      </c>
    </row>
    <row r="168" s="2" customFormat="1" ht="21.75" customHeight="1">
      <c r="A168" s="39"/>
      <c r="B168" s="40"/>
      <c r="C168" s="220" t="s">
        <v>8</v>
      </c>
      <c r="D168" s="220" t="s">
        <v>204</v>
      </c>
      <c r="E168" s="221" t="s">
        <v>3792</v>
      </c>
      <c r="F168" s="222" t="s">
        <v>3793</v>
      </c>
      <c r="G168" s="223" t="s">
        <v>647</v>
      </c>
      <c r="H168" s="224">
        <v>8</v>
      </c>
      <c r="I168" s="225"/>
      <c r="J168" s="226">
        <f>ROUND(I168*H168,2)</f>
        <v>0</v>
      </c>
      <c r="K168" s="222" t="s">
        <v>352</v>
      </c>
      <c r="L168" s="45"/>
      <c r="M168" s="227" t="s">
        <v>1</v>
      </c>
      <c r="N168" s="228" t="s">
        <v>46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279</v>
      </c>
      <c r="AT168" s="231" t="s">
        <v>204</v>
      </c>
      <c r="AU168" s="231" t="s">
        <v>90</v>
      </c>
      <c r="AY168" s="18" t="s">
        <v>203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88</v>
      </c>
      <c r="BK168" s="232">
        <f>ROUND(I168*H168,2)</f>
        <v>0</v>
      </c>
      <c r="BL168" s="18" t="s">
        <v>279</v>
      </c>
      <c r="BM168" s="231" t="s">
        <v>3794</v>
      </c>
    </row>
    <row r="169" s="2" customFormat="1">
      <c r="A169" s="39"/>
      <c r="B169" s="40"/>
      <c r="C169" s="41"/>
      <c r="D169" s="233" t="s">
        <v>209</v>
      </c>
      <c r="E169" s="41"/>
      <c r="F169" s="234" t="s">
        <v>3795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209</v>
      </c>
      <c r="AU169" s="18" t="s">
        <v>90</v>
      </c>
    </row>
    <row r="170" s="2" customFormat="1">
      <c r="A170" s="39"/>
      <c r="B170" s="40"/>
      <c r="C170" s="41"/>
      <c r="D170" s="251" t="s">
        <v>355</v>
      </c>
      <c r="E170" s="41"/>
      <c r="F170" s="252" t="s">
        <v>3796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355</v>
      </c>
      <c r="AU170" s="18" t="s">
        <v>90</v>
      </c>
    </row>
    <row r="171" s="2" customFormat="1" ht="21.75" customHeight="1">
      <c r="A171" s="39"/>
      <c r="B171" s="40"/>
      <c r="C171" s="296" t="s">
        <v>279</v>
      </c>
      <c r="D171" s="296" t="s">
        <v>553</v>
      </c>
      <c r="E171" s="297" t="s">
        <v>3797</v>
      </c>
      <c r="F171" s="298" t="s">
        <v>3798</v>
      </c>
      <c r="G171" s="299" t="s">
        <v>647</v>
      </c>
      <c r="H171" s="300">
        <v>8</v>
      </c>
      <c r="I171" s="301"/>
      <c r="J171" s="302">
        <f>ROUND(I171*H171,2)</f>
        <v>0</v>
      </c>
      <c r="K171" s="298" t="s">
        <v>1</v>
      </c>
      <c r="L171" s="303"/>
      <c r="M171" s="304" t="s">
        <v>1</v>
      </c>
      <c r="N171" s="305" t="s">
        <v>46</v>
      </c>
      <c r="O171" s="92"/>
      <c r="P171" s="229">
        <f>O171*H171</f>
        <v>0</v>
      </c>
      <c r="Q171" s="229">
        <v>0.00050000000000000001</v>
      </c>
      <c r="R171" s="229">
        <f>Q171*H171</f>
        <v>0.0040000000000000001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581</v>
      </c>
      <c r="AT171" s="231" t="s">
        <v>553</v>
      </c>
      <c r="AU171" s="231" t="s">
        <v>90</v>
      </c>
      <c r="AY171" s="18" t="s">
        <v>203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88</v>
      </c>
      <c r="BK171" s="232">
        <f>ROUND(I171*H171,2)</f>
        <v>0</v>
      </c>
      <c r="BL171" s="18" t="s">
        <v>279</v>
      </c>
      <c r="BM171" s="231" t="s">
        <v>3799</v>
      </c>
    </row>
    <row r="172" s="2" customFormat="1">
      <c r="A172" s="39"/>
      <c r="B172" s="40"/>
      <c r="C172" s="41"/>
      <c r="D172" s="233" t="s">
        <v>209</v>
      </c>
      <c r="E172" s="41"/>
      <c r="F172" s="234" t="s">
        <v>3800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209</v>
      </c>
      <c r="AU172" s="18" t="s">
        <v>90</v>
      </c>
    </row>
    <row r="173" s="2" customFormat="1" ht="21.75" customHeight="1">
      <c r="A173" s="39"/>
      <c r="B173" s="40"/>
      <c r="C173" s="220" t="s">
        <v>284</v>
      </c>
      <c r="D173" s="220" t="s">
        <v>204</v>
      </c>
      <c r="E173" s="221" t="s">
        <v>3801</v>
      </c>
      <c r="F173" s="222" t="s">
        <v>3802</v>
      </c>
      <c r="G173" s="223" t="s">
        <v>647</v>
      </c>
      <c r="H173" s="224">
        <v>8</v>
      </c>
      <c r="I173" s="225"/>
      <c r="J173" s="226">
        <f>ROUND(I173*H173,2)</f>
        <v>0</v>
      </c>
      <c r="K173" s="222" t="s">
        <v>352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279</v>
      </c>
      <c r="AT173" s="231" t="s">
        <v>204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3803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3804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>
      <c r="A175" s="39"/>
      <c r="B175" s="40"/>
      <c r="C175" s="41"/>
      <c r="D175" s="251" t="s">
        <v>355</v>
      </c>
      <c r="E175" s="41"/>
      <c r="F175" s="252" t="s">
        <v>3805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355</v>
      </c>
      <c r="AU175" s="18" t="s">
        <v>90</v>
      </c>
    </row>
    <row r="176" s="2" customFormat="1" ht="24.15" customHeight="1">
      <c r="A176" s="39"/>
      <c r="B176" s="40"/>
      <c r="C176" s="296" t="s">
        <v>473</v>
      </c>
      <c r="D176" s="296" t="s">
        <v>553</v>
      </c>
      <c r="E176" s="297" t="s">
        <v>3806</v>
      </c>
      <c r="F176" s="298" t="s">
        <v>3807</v>
      </c>
      <c r="G176" s="299" t="s">
        <v>647</v>
      </c>
      <c r="H176" s="300">
        <v>8</v>
      </c>
      <c r="I176" s="301"/>
      <c r="J176" s="302">
        <f>ROUND(I176*H176,2)</f>
        <v>0</v>
      </c>
      <c r="K176" s="298" t="s">
        <v>352</v>
      </c>
      <c r="L176" s="303"/>
      <c r="M176" s="304" t="s">
        <v>1</v>
      </c>
      <c r="N176" s="305" t="s">
        <v>46</v>
      </c>
      <c r="O176" s="92"/>
      <c r="P176" s="229">
        <f>O176*H176</f>
        <v>0</v>
      </c>
      <c r="Q176" s="229">
        <v>0.00080000000000000004</v>
      </c>
      <c r="R176" s="229">
        <f>Q176*H176</f>
        <v>0.0064000000000000003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581</v>
      </c>
      <c r="AT176" s="231" t="s">
        <v>553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279</v>
      </c>
      <c r="BM176" s="231" t="s">
        <v>3808</v>
      </c>
    </row>
    <row r="177" s="2" customFormat="1">
      <c r="A177" s="39"/>
      <c r="B177" s="40"/>
      <c r="C177" s="41"/>
      <c r="D177" s="233" t="s">
        <v>209</v>
      </c>
      <c r="E177" s="41"/>
      <c r="F177" s="234" t="s">
        <v>3809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209</v>
      </c>
      <c r="AU177" s="18" t="s">
        <v>90</v>
      </c>
    </row>
    <row r="178" s="2" customFormat="1" ht="37.8" customHeight="1">
      <c r="A178" s="39"/>
      <c r="B178" s="40"/>
      <c r="C178" s="220" t="s">
        <v>483</v>
      </c>
      <c r="D178" s="220" t="s">
        <v>204</v>
      </c>
      <c r="E178" s="221" t="s">
        <v>3810</v>
      </c>
      <c r="F178" s="222" t="s">
        <v>3811</v>
      </c>
      <c r="G178" s="223" t="s">
        <v>415</v>
      </c>
      <c r="H178" s="224">
        <v>7.5679999999999996</v>
      </c>
      <c r="I178" s="225"/>
      <c r="J178" s="226">
        <f>ROUND(I178*H178,2)</f>
        <v>0</v>
      </c>
      <c r="K178" s="222" t="s">
        <v>352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0.00167</v>
      </c>
      <c r="R178" s="229">
        <f>Q178*H178</f>
        <v>0.01263856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279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279</v>
      </c>
      <c r="BM178" s="231" t="s">
        <v>3812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3813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3814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13" customFormat="1">
      <c r="A181" s="13"/>
      <c r="B181" s="253"/>
      <c r="C181" s="254"/>
      <c r="D181" s="233" t="s">
        <v>357</v>
      </c>
      <c r="E181" s="255" t="s">
        <v>1</v>
      </c>
      <c r="F181" s="256" t="s">
        <v>3815</v>
      </c>
      <c r="G181" s="254"/>
      <c r="H181" s="255" t="s">
        <v>1</v>
      </c>
      <c r="I181" s="257"/>
      <c r="J181" s="254"/>
      <c r="K181" s="254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357</v>
      </c>
      <c r="AU181" s="262" t="s">
        <v>90</v>
      </c>
      <c r="AV181" s="13" t="s">
        <v>88</v>
      </c>
      <c r="AW181" s="13" t="s">
        <v>36</v>
      </c>
      <c r="AX181" s="13" t="s">
        <v>81</v>
      </c>
      <c r="AY181" s="262" t="s">
        <v>203</v>
      </c>
    </row>
    <row r="182" s="14" customFormat="1">
      <c r="A182" s="14"/>
      <c r="B182" s="263"/>
      <c r="C182" s="264"/>
      <c r="D182" s="233" t="s">
        <v>357</v>
      </c>
      <c r="E182" s="265" t="s">
        <v>1</v>
      </c>
      <c r="F182" s="266" t="s">
        <v>3816</v>
      </c>
      <c r="G182" s="264"/>
      <c r="H182" s="267">
        <v>7.5679999999999996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357</v>
      </c>
      <c r="AU182" s="273" t="s">
        <v>90</v>
      </c>
      <c r="AV182" s="14" t="s">
        <v>90</v>
      </c>
      <c r="AW182" s="14" t="s">
        <v>36</v>
      </c>
      <c r="AX182" s="14" t="s">
        <v>88</v>
      </c>
      <c r="AY182" s="273" t="s">
        <v>203</v>
      </c>
    </row>
    <row r="183" s="2" customFormat="1" ht="37.8" customHeight="1">
      <c r="A183" s="39"/>
      <c r="B183" s="40"/>
      <c r="C183" s="220" t="s">
        <v>490</v>
      </c>
      <c r="D183" s="220" t="s">
        <v>204</v>
      </c>
      <c r="E183" s="221" t="s">
        <v>3817</v>
      </c>
      <c r="F183" s="222" t="s">
        <v>3818</v>
      </c>
      <c r="G183" s="223" t="s">
        <v>415</v>
      </c>
      <c r="H183" s="224">
        <v>71.786000000000001</v>
      </c>
      <c r="I183" s="225"/>
      <c r="J183" s="226">
        <f>ROUND(I183*H183,2)</f>
        <v>0</v>
      </c>
      <c r="K183" s="222" t="s">
        <v>352</v>
      </c>
      <c r="L183" s="45"/>
      <c r="M183" s="227" t="s">
        <v>1</v>
      </c>
      <c r="N183" s="228" t="s">
        <v>46</v>
      </c>
      <c r="O183" s="92"/>
      <c r="P183" s="229">
        <f>O183*H183</f>
        <v>0</v>
      </c>
      <c r="Q183" s="229">
        <v>0.0034399999999999999</v>
      </c>
      <c r="R183" s="229">
        <f>Q183*H183</f>
        <v>0.24694384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279</v>
      </c>
      <c r="AT183" s="231" t="s">
        <v>204</v>
      </c>
      <c r="AU183" s="231" t="s">
        <v>90</v>
      </c>
      <c r="AY183" s="18" t="s">
        <v>203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279</v>
      </c>
      <c r="BM183" s="231" t="s">
        <v>3819</v>
      </c>
    </row>
    <row r="184" s="2" customFormat="1">
      <c r="A184" s="39"/>
      <c r="B184" s="40"/>
      <c r="C184" s="41"/>
      <c r="D184" s="233" t="s">
        <v>209</v>
      </c>
      <c r="E184" s="41"/>
      <c r="F184" s="234" t="s">
        <v>3820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209</v>
      </c>
      <c r="AU184" s="18" t="s">
        <v>90</v>
      </c>
    </row>
    <row r="185" s="2" customFormat="1">
      <c r="A185" s="39"/>
      <c r="B185" s="40"/>
      <c r="C185" s="41"/>
      <c r="D185" s="251" t="s">
        <v>355</v>
      </c>
      <c r="E185" s="41"/>
      <c r="F185" s="252" t="s">
        <v>3821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355</v>
      </c>
      <c r="AU185" s="18" t="s">
        <v>90</v>
      </c>
    </row>
    <row r="186" s="13" customFormat="1">
      <c r="A186" s="13"/>
      <c r="B186" s="253"/>
      <c r="C186" s="254"/>
      <c r="D186" s="233" t="s">
        <v>357</v>
      </c>
      <c r="E186" s="255" t="s">
        <v>1</v>
      </c>
      <c r="F186" s="256" t="s">
        <v>3822</v>
      </c>
      <c r="G186" s="254"/>
      <c r="H186" s="255" t="s">
        <v>1</v>
      </c>
      <c r="I186" s="257"/>
      <c r="J186" s="254"/>
      <c r="K186" s="254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357</v>
      </c>
      <c r="AU186" s="262" t="s">
        <v>90</v>
      </c>
      <c r="AV186" s="13" t="s">
        <v>88</v>
      </c>
      <c r="AW186" s="13" t="s">
        <v>36</v>
      </c>
      <c r="AX186" s="13" t="s">
        <v>81</v>
      </c>
      <c r="AY186" s="262" t="s">
        <v>203</v>
      </c>
    </row>
    <row r="187" s="14" customFormat="1">
      <c r="A187" s="14"/>
      <c r="B187" s="263"/>
      <c r="C187" s="264"/>
      <c r="D187" s="233" t="s">
        <v>357</v>
      </c>
      <c r="E187" s="265" t="s">
        <v>1</v>
      </c>
      <c r="F187" s="266" t="s">
        <v>3823</v>
      </c>
      <c r="G187" s="264"/>
      <c r="H187" s="267">
        <v>15.73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36</v>
      </c>
      <c r="AX187" s="14" t="s">
        <v>81</v>
      </c>
      <c r="AY187" s="273" t="s">
        <v>203</v>
      </c>
    </row>
    <row r="188" s="13" customFormat="1">
      <c r="A188" s="13"/>
      <c r="B188" s="253"/>
      <c r="C188" s="254"/>
      <c r="D188" s="233" t="s">
        <v>357</v>
      </c>
      <c r="E188" s="255" t="s">
        <v>1</v>
      </c>
      <c r="F188" s="256" t="s">
        <v>3824</v>
      </c>
      <c r="G188" s="254"/>
      <c r="H188" s="255" t="s">
        <v>1</v>
      </c>
      <c r="I188" s="257"/>
      <c r="J188" s="254"/>
      <c r="K188" s="254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357</v>
      </c>
      <c r="AU188" s="262" t="s">
        <v>90</v>
      </c>
      <c r="AV188" s="13" t="s">
        <v>88</v>
      </c>
      <c r="AW188" s="13" t="s">
        <v>36</v>
      </c>
      <c r="AX188" s="13" t="s">
        <v>81</v>
      </c>
      <c r="AY188" s="262" t="s">
        <v>203</v>
      </c>
    </row>
    <row r="189" s="14" customFormat="1">
      <c r="A189" s="14"/>
      <c r="B189" s="263"/>
      <c r="C189" s="264"/>
      <c r="D189" s="233" t="s">
        <v>357</v>
      </c>
      <c r="E189" s="265" t="s">
        <v>1</v>
      </c>
      <c r="F189" s="266" t="s">
        <v>3825</v>
      </c>
      <c r="G189" s="264"/>
      <c r="H189" s="267">
        <v>25.498000000000001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357</v>
      </c>
      <c r="AU189" s="273" t="s">
        <v>90</v>
      </c>
      <c r="AV189" s="14" t="s">
        <v>90</v>
      </c>
      <c r="AW189" s="14" t="s">
        <v>36</v>
      </c>
      <c r="AX189" s="14" t="s">
        <v>81</v>
      </c>
      <c r="AY189" s="273" t="s">
        <v>203</v>
      </c>
    </row>
    <row r="190" s="13" customFormat="1">
      <c r="A190" s="13"/>
      <c r="B190" s="253"/>
      <c r="C190" s="254"/>
      <c r="D190" s="233" t="s">
        <v>357</v>
      </c>
      <c r="E190" s="255" t="s">
        <v>1</v>
      </c>
      <c r="F190" s="256" t="s">
        <v>3826</v>
      </c>
      <c r="G190" s="254"/>
      <c r="H190" s="255" t="s">
        <v>1</v>
      </c>
      <c r="I190" s="257"/>
      <c r="J190" s="254"/>
      <c r="K190" s="254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357</v>
      </c>
      <c r="AU190" s="262" t="s">
        <v>90</v>
      </c>
      <c r="AV190" s="13" t="s">
        <v>88</v>
      </c>
      <c r="AW190" s="13" t="s">
        <v>36</v>
      </c>
      <c r="AX190" s="13" t="s">
        <v>81</v>
      </c>
      <c r="AY190" s="262" t="s">
        <v>203</v>
      </c>
    </row>
    <row r="191" s="14" customFormat="1">
      <c r="A191" s="14"/>
      <c r="B191" s="263"/>
      <c r="C191" s="264"/>
      <c r="D191" s="233" t="s">
        <v>357</v>
      </c>
      <c r="E191" s="265" t="s">
        <v>1</v>
      </c>
      <c r="F191" s="266" t="s">
        <v>3827</v>
      </c>
      <c r="G191" s="264"/>
      <c r="H191" s="267">
        <v>11.154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357</v>
      </c>
      <c r="AU191" s="273" t="s">
        <v>90</v>
      </c>
      <c r="AV191" s="14" t="s">
        <v>90</v>
      </c>
      <c r="AW191" s="14" t="s">
        <v>36</v>
      </c>
      <c r="AX191" s="14" t="s">
        <v>81</v>
      </c>
      <c r="AY191" s="273" t="s">
        <v>203</v>
      </c>
    </row>
    <row r="192" s="13" customFormat="1">
      <c r="A192" s="13"/>
      <c r="B192" s="253"/>
      <c r="C192" s="254"/>
      <c r="D192" s="233" t="s">
        <v>357</v>
      </c>
      <c r="E192" s="255" t="s">
        <v>1</v>
      </c>
      <c r="F192" s="256" t="s">
        <v>3828</v>
      </c>
      <c r="G192" s="254"/>
      <c r="H192" s="255" t="s">
        <v>1</v>
      </c>
      <c r="I192" s="257"/>
      <c r="J192" s="254"/>
      <c r="K192" s="254"/>
      <c r="L192" s="258"/>
      <c r="M192" s="259"/>
      <c r="N192" s="260"/>
      <c r="O192" s="260"/>
      <c r="P192" s="260"/>
      <c r="Q192" s="260"/>
      <c r="R192" s="260"/>
      <c r="S192" s="260"/>
      <c r="T192" s="26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2" t="s">
        <v>357</v>
      </c>
      <c r="AU192" s="262" t="s">
        <v>90</v>
      </c>
      <c r="AV192" s="13" t="s">
        <v>88</v>
      </c>
      <c r="AW192" s="13" t="s">
        <v>36</v>
      </c>
      <c r="AX192" s="13" t="s">
        <v>81</v>
      </c>
      <c r="AY192" s="262" t="s">
        <v>203</v>
      </c>
    </row>
    <row r="193" s="14" customFormat="1">
      <c r="A193" s="14"/>
      <c r="B193" s="263"/>
      <c r="C193" s="264"/>
      <c r="D193" s="233" t="s">
        <v>357</v>
      </c>
      <c r="E193" s="265" t="s">
        <v>1</v>
      </c>
      <c r="F193" s="266" t="s">
        <v>3829</v>
      </c>
      <c r="G193" s="264"/>
      <c r="H193" s="267">
        <v>19.404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357</v>
      </c>
      <c r="AU193" s="273" t="s">
        <v>90</v>
      </c>
      <c r="AV193" s="14" t="s">
        <v>90</v>
      </c>
      <c r="AW193" s="14" t="s">
        <v>36</v>
      </c>
      <c r="AX193" s="14" t="s">
        <v>81</v>
      </c>
      <c r="AY193" s="273" t="s">
        <v>203</v>
      </c>
    </row>
    <row r="194" s="16" customFormat="1">
      <c r="A194" s="16"/>
      <c r="B194" s="285"/>
      <c r="C194" s="286"/>
      <c r="D194" s="233" t="s">
        <v>357</v>
      </c>
      <c r="E194" s="287" t="s">
        <v>1</v>
      </c>
      <c r="F194" s="288" t="s">
        <v>366</v>
      </c>
      <c r="G194" s="286"/>
      <c r="H194" s="289">
        <v>71.786000000000001</v>
      </c>
      <c r="I194" s="290"/>
      <c r="J194" s="286"/>
      <c r="K194" s="286"/>
      <c r="L194" s="291"/>
      <c r="M194" s="292"/>
      <c r="N194" s="293"/>
      <c r="O194" s="293"/>
      <c r="P194" s="293"/>
      <c r="Q194" s="293"/>
      <c r="R194" s="293"/>
      <c r="S194" s="293"/>
      <c r="T194" s="294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95" t="s">
        <v>357</v>
      </c>
      <c r="AU194" s="295" t="s">
        <v>90</v>
      </c>
      <c r="AV194" s="16" t="s">
        <v>202</v>
      </c>
      <c r="AW194" s="16" t="s">
        <v>36</v>
      </c>
      <c r="AX194" s="16" t="s">
        <v>88</v>
      </c>
      <c r="AY194" s="295" t="s">
        <v>203</v>
      </c>
    </row>
    <row r="195" s="2" customFormat="1" ht="37.8" customHeight="1">
      <c r="A195" s="39"/>
      <c r="B195" s="40"/>
      <c r="C195" s="220" t="s">
        <v>7</v>
      </c>
      <c r="D195" s="220" t="s">
        <v>204</v>
      </c>
      <c r="E195" s="221" t="s">
        <v>3830</v>
      </c>
      <c r="F195" s="222" t="s">
        <v>3831</v>
      </c>
      <c r="G195" s="223" t="s">
        <v>415</v>
      </c>
      <c r="H195" s="224">
        <v>15.114000000000001</v>
      </c>
      <c r="I195" s="225"/>
      <c r="J195" s="226">
        <f>ROUND(I195*H195,2)</f>
        <v>0</v>
      </c>
      <c r="K195" s="222" t="s">
        <v>352</v>
      </c>
      <c r="L195" s="45"/>
      <c r="M195" s="227" t="s">
        <v>1</v>
      </c>
      <c r="N195" s="228" t="s">
        <v>46</v>
      </c>
      <c r="O195" s="92"/>
      <c r="P195" s="229">
        <f>O195*H195</f>
        <v>0</v>
      </c>
      <c r="Q195" s="229">
        <v>0.0052199999999999998</v>
      </c>
      <c r="R195" s="229">
        <f>Q195*H195</f>
        <v>0.078895080000000006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279</v>
      </c>
      <c r="AT195" s="231" t="s">
        <v>204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279</v>
      </c>
      <c r="BM195" s="231" t="s">
        <v>3832</v>
      </c>
    </row>
    <row r="196" s="2" customFormat="1">
      <c r="A196" s="39"/>
      <c r="B196" s="40"/>
      <c r="C196" s="41"/>
      <c r="D196" s="233" t="s">
        <v>209</v>
      </c>
      <c r="E196" s="41"/>
      <c r="F196" s="234" t="s">
        <v>3833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209</v>
      </c>
      <c r="AU196" s="18" t="s">
        <v>90</v>
      </c>
    </row>
    <row r="197" s="2" customFormat="1">
      <c r="A197" s="39"/>
      <c r="B197" s="40"/>
      <c r="C197" s="41"/>
      <c r="D197" s="251" t="s">
        <v>355</v>
      </c>
      <c r="E197" s="41"/>
      <c r="F197" s="252" t="s">
        <v>3834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355</v>
      </c>
      <c r="AU197" s="18" t="s">
        <v>90</v>
      </c>
    </row>
    <row r="198" s="13" customFormat="1">
      <c r="A198" s="13"/>
      <c r="B198" s="253"/>
      <c r="C198" s="254"/>
      <c r="D198" s="233" t="s">
        <v>357</v>
      </c>
      <c r="E198" s="255" t="s">
        <v>1</v>
      </c>
      <c r="F198" s="256" t="s">
        <v>3835</v>
      </c>
      <c r="G198" s="254"/>
      <c r="H198" s="255" t="s">
        <v>1</v>
      </c>
      <c r="I198" s="257"/>
      <c r="J198" s="254"/>
      <c r="K198" s="254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357</v>
      </c>
      <c r="AU198" s="262" t="s">
        <v>90</v>
      </c>
      <c r="AV198" s="13" t="s">
        <v>88</v>
      </c>
      <c r="AW198" s="13" t="s">
        <v>36</v>
      </c>
      <c r="AX198" s="13" t="s">
        <v>81</v>
      </c>
      <c r="AY198" s="262" t="s">
        <v>203</v>
      </c>
    </row>
    <row r="199" s="14" customFormat="1">
      <c r="A199" s="14"/>
      <c r="B199" s="263"/>
      <c r="C199" s="264"/>
      <c r="D199" s="233" t="s">
        <v>357</v>
      </c>
      <c r="E199" s="265" t="s">
        <v>1</v>
      </c>
      <c r="F199" s="266" t="s">
        <v>3836</v>
      </c>
      <c r="G199" s="264"/>
      <c r="H199" s="267">
        <v>1.9470000000000001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357</v>
      </c>
      <c r="AU199" s="273" t="s">
        <v>90</v>
      </c>
      <c r="AV199" s="14" t="s">
        <v>90</v>
      </c>
      <c r="AW199" s="14" t="s">
        <v>36</v>
      </c>
      <c r="AX199" s="14" t="s">
        <v>81</v>
      </c>
      <c r="AY199" s="273" t="s">
        <v>203</v>
      </c>
    </row>
    <row r="200" s="13" customFormat="1">
      <c r="A200" s="13"/>
      <c r="B200" s="253"/>
      <c r="C200" s="254"/>
      <c r="D200" s="233" t="s">
        <v>357</v>
      </c>
      <c r="E200" s="255" t="s">
        <v>1</v>
      </c>
      <c r="F200" s="256" t="s">
        <v>3837</v>
      </c>
      <c r="G200" s="254"/>
      <c r="H200" s="255" t="s">
        <v>1</v>
      </c>
      <c r="I200" s="257"/>
      <c r="J200" s="254"/>
      <c r="K200" s="254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357</v>
      </c>
      <c r="AU200" s="262" t="s">
        <v>90</v>
      </c>
      <c r="AV200" s="13" t="s">
        <v>88</v>
      </c>
      <c r="AW200" s="13" t="s">
        <v>36</v>
      </c>
      <c r="AX200" s="13" t="s">
        <v>81</v>
      </c>
      <c r="AY200" s="262" t="s">
        <v>203</v>
      </c>
    </row>
    <row r="201" s="14" customFormat="1">
      <c r="A201" s="14"/>
      <c r="B201" s="263"/>
      <c r="C201" s="264"/>
      <c r="D201" s="233" t="s">
        <v>357</v>
      </c>
      <c r="E201" s="265" t="s">
        <v>1</v>
      </c>
      <c r="F201" s="266" t="s">
        <v>3838</v>
      </c>
      <c r="G201" s="264"/>
      <c r="H201" s="267">
        <v>4.367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357</v>
      </c>
      <c r="AU201" s="273" t="s">
        <v>90</v>
      </c>
      <c r="AV201" s="14" t="s">
        <v>90</v>
      </c>
      <c r="AW201" s="14" t="s">
        <v>36</v>
      </c>
      <c r="AX201" s="14" t="s">
        <v>81</v>
      </c>
      <c r="AY201" s="273" t="s">
        <v>203</v>
      </c>
    </row>
    <row r="202" s="13" customFormat="1">
      <c r="A202" s="13"/>
      <c r="B202" s="253"/>
      <c r="C202" s="254"/>
      <c r="D202" s="233" t="s">
        <v>357</v>
      </c>
      <c r="E202" s="255" t="s">
        <v>1</v>
      </c>
      <c r="F202" s="256" t="s">
        <v>3839</v>
      </c>
      <c r="G202" s="254"/>
      <c r="H202" s="255" t="s">
        <v>1</v>
      </c>
      <c r="I202" s="257"/>
      <c r="J202" s="254"/>
      <c r="K202" s="254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357</v>
      </c>
      <c r="AU202" s="262" t="s">
        <v>90</v>
      </c>
      <c r="AV202" s="13" t="s">
        <v>88</v>
      </c>
      <c r="AW202" s="13" t="s">
        <v>36</v>
      </c>
      <c r="AX202" s="13" t="s">
        <v>81</v>
      </c>
      <c r="AY202" s="262" t="s">
        <v>203</v>
      </c>
    </row>
    <row r="203" s="14" customFormat="1">
      <c r="A203" s="14"/>
      <c r="B203" s="263"/>
      <c r="C203" s="264"/>
      <c r="D203" s="233" t="s">
        <v>357</v>
      </c>
      <c r="E203" s="265" t="s">
        <v>1</v>
      </c>
      <c r="F203" s="266" t="s">
        <v>3840</v>
      </c>
      <c r="G203" s="264"/>
      <c r="H203" s="267">
        <v>8.8000000000000007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357</v>
      </c>
      <c r="AU203" s="273" t="s">
        <v>90</v>
      </c>
      <c r="AV203" s="14" t="s">
        <v>90</v>
      </c>
      <c r="AW203" s="14" t="s">
        <v>36</v>
      </c>
      <c r="AX203" s="14" t="s">
        <v>81</v>
      </c>
      <c r="AY203" s="273" t="s">
        <v>203</v>
      </c>
    </row>
    <row r="204" s="16" customFormat="1">
      <c r="A204" s="16"/>
      <c r="B204" s="285"/>
      <c r="C204" s="286"/>
      <c r="D204" s="233" t="s">
        <v>357</v>
      </c>
      <c r="E204" s="287" t="s">
        <v>1</v>
      </c>
      <c r="F204" s="288" t="s">
        <v>366</v>
      </c>
      <c r="G204" s="286"/>
      <c r="H204" s="289">
        <v>15.114000000000001</v>
      </c>
      <c r="I204" s="290"/>
      <c r="J204" s="286"/>
      <c r="K204" s="286"/>
      <c r="L204" s="291"/>
      <c r="M204" s="292"/>
      <c r="N204" s="293"/>
      <c r="O204" s="293"/>
      <c r="P204" s="293"/>
      <c r="Q204" s="293"/>
      <c r="R204" s="293"/>
      <c r="S204" s="293"/>
      <c r="T204" s="29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95" t="s">
        <v>357</v>
      </c>
      <c r="AU204" s="295" t="s">
        <v>90</v>
      </c>
      <c r="AV204" s="16" t="s">
        <v>202</v>
      </c>
      <c r="AW204" s="16" t="s">
        <v>36</v>
      </c>
      <c r="AX204" s="16" t="s">
        <v>88</v>
      </c>
      <c r="AY204" s="295" t="s">
        <v>203</v>
      </c>
    </row>
    <row r="205" s="2" customFormat="1" ht="33" customHeight="1">
      <c r="A205" s="39"/>
      <c r="B205" s="40"/>
      <c r="C205" s="220" t="s">
        <v>507</v>
      </c>
      <c r="D205" s="220" t="s">
        <v>204</v>
      </c>
      <c r="E205" s="221" t="s">
        <v>3841</v>
      </c>
      <c r="F205" s="222" t="s">
        <v>3842</v>
      </c>
      <c r="G205" s="223" t="s">
        <v>415</v>
      </c>
      <c r="H205" s="224">
        <v>23</v>
      </c>
      <c r="I205" s="225"/>
      <c r="J205" s="226">
        <f>ROUND(I205*H205,2)</f>
        <v>0</v>
      </c>
      <c r="K205" s="222" t="s">
        <v>352</v>
      </c>
      <c r="L205" s="45"/>
      <c r="M205" s="227" t="s">
        <v>1</v>
      </c>
      <c r="N205" s="228" t="s">
        <v>46</v>
      </c>
      <c r="O205" s="92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279</v>
      </c>
      <c r="AT205" s="231" t="s">
        <v>204</v>
      </c>
      <c r="AU205" s="231" t="s">
        <v>90</v>
      </c>
      <c r="AY205" s="18" t="s">
        <v>203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279</v>
      </c>
      <c r="BM205" s="231" t="s">
        <v>3843</v>
      </c>
    </row>
    <row r="206" s="2" customFormat="1">
      <c r="A206" s="39"/>
      <c r="B206" s="40"/>
      <c r="C206" s="41"/>
      <c r="D206" s="233" t="s">
        <v>209</v>
      </c>
      <c r="E206" s="41"/>
      <c r="F206" s="234" t="s">
        <v>3844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209</v>
      </c>
      <c r="AU206" s="18" t="s">
        <v>90</v>
      </c>
    </row>
    <row r="207" s="2" customFormat="1">
      <c r="A207" s="39"/>
      <c r="B207" s="40"/>
      <c r="C207" s="41"/>
      <c r="D207" s="251" t="s">
        <v>355</v>
      </c>
      <c r="E207" s="41"/>
      <c r="F207" s="252" t="s">
        <v>3845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355</v>
      </c>
      <c r="AU207" s="18" t="s">
        <v>90</v>
      </c>
    </row>
    <row r="208" s="2" customFormat="1" ht="24.15" customHeight="1">
      <c r="A208" s="39"/>
      <c r="B208" s="40"/>
      <c r="C208" s="296" t="s">
        <v>515</v>
      </c>
      <c r="D208" s="296" t="s">
        <v>553</v>
      </c>
      <c r="E208" s="297" t="s">
        <v>3846</v>
      </c>
      <c r="F208" s="298" t="s">
        <v>3847</v>
      </c>
      <c r="G208" s="299" t="s">
        <v>647</v>
      </c>
      <c r="H208" s="300">
        <v>2</v>
      </c>
      <c r="I208" s="301"/>
      <c r="J208" s="302">
        <f>ROUND(I208*H208,2)</f>
        <v>0</v>
      </c>
      <c r="K208" s="298" t="s">
        <v>352</v>
      </c>
      <c r="L208" s="303"/>
      <c r="M208" s="304" t="s">
        <v>1</v>
      </c>
      <c r="N208" s="305" t="s">
        <v>46</v>
      </c>
      <c r="O208" s="92"/>
      <c r="P208" s="229">
        <f>O208*H208</f>
        <v>0</v>
      </c>
      <c r="Q208" s="229">
        <v>0.0053</v>
      </c>
      <c r="R208" s="229">
        <f>Q208*H208</f>
        <v>0.0106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581</v>
      </c>
      <c r="AT208" s="231" t="s">
        <v>553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279</v>
      </c>
      <c r="BM208" s="231" t="s">
        <v>3848</v>
      </c>
    </row>
    <row r="209" s="2" customFormat="1">
      <c r="A209" s="39"/>
      <c r="B209" s="40"/>
      <c r="C209" s="41"/>
      <c r="D209" s="233" t="s">
        <v>209</v>
      </c>
      <c r="E209" s="41"/>
      <c r="F209" s="234" t="s">
        <v>3847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209</v>
      </c>
      <c r="AU209" s="18" t="s">
        <v>90</v>
      </c>
    </row>
    <row r="210" s="2" customFormat="1" ht="24.15" customHeight="1">
      <c r="A210" s="39"/>
      <c r="B210" s="40"/>
      <c r="C210" s="296" t="s">
        <v>524</v>
      </c>
      <c r="D210" s="296" t="s">
        <v>553</v>
      </c>
      <c r="E210" s="297" t="s">
        <v>3849</v>
      </c>
      <c r="F210" s="298" t="s">
        <v>3850</v>
      </c>
      <c r="G210" s="299" t="s">
        <v>647</v>
      </c>
      <c r="H210" s="300">
        <v>0.29999999999999999</v>
      </c>
      <c r="I210" s="301"/>
      <c r="J210" s="302">
        <f>ROUND(I210*H210,2)</f>
        <v>0</v>
      </c>
      <c r="K210" s="298" t="s">
        <v>352</v>
      </c>
      <c r="L210" s="303"/>
      <c r="M210" s="304" t="s">
        <v>1</v>
      </c>
      <c r="N210" s="305" t="s">
        <v>46</v>
      </c>
      <c r="O210" s="92"/>
      <c r="P210" s="229">
        <f>O210*H210</f>
        <v>0</v>
      </c>
      <c r="Q210" s="229">
        <v>0.0077999999999999996</v>
      </c>
      <c r="R210" s="229">
        <f>Q210*H210</f>
        <v>0.0023399999999999996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581</v>
      </c>
      <c r="AT210" s="231" t="s">
        <v>553</v>
      </c>
      <c r="AU210" s="231" t="s">
        <v>90</v>
      </c>
      <c r="AY210" s="18" t="s">
        <v>203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279</v>
      </c>
      <c r="BM210" s="231" t="s">
        <v>3851</v>
      </c>
    </row>
    <row r="211" s="2" customFormat="1">
      <c r="A211" s="39"/>
      <c r="B211" s="40"/>
      <c r="C211" s="41"/>
      <c r="D211" s="233" t="s">
        <v>209</v>
      </c>
      <c r="E211" s="41"/>
      <c r="F211" s="234" t="s">
        <v>3850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209</v>
      </c>
      <c r="AU211" s="18" t="s">
        <v>90</v>
      </c>
    </row>
    <row r="212" s="2" customFormat="1" ht="24.15" customHeight="1">
      <c r="A212" s="39"/>
      <c r="B212" s="40"/>
      <c r="C212" s="220" t="s">
        <v>531</v>
      </c>
      <c r="D212" s="220" t="s">
        <v>204</v>
      </c>
      <c r="E212" s="221" t="s">
        <v>3852</v>
      </c>
      <c r="F212" s="222" t="s">
        <v>3853</v>
      </c>
      <c r="G212" s="223" t="s">
        <v>290</v>
      </c>
      <c r="H212" s="224">
        <v>62.386000000000003</v>
      </c>
      <c r="I212" s="225"/>
      <c r="J212" s="226">
        <f>ROUND(I212*H212,2)</f>
        <v>0</v>
      </c>
      <c r="K212" s="222" t="s">
        <v>352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0.00036000000000000002</v>
      </c>
      <c r="R212" s="229">
        <f>Q212*H212</f>
        <v>0.022458960000000004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279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279</v>
      </c>
      <c r="BM212" s="231" t="s">
        <v>3854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3855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2" customFormat="1">
      <c r="A214" s="39"/>
      <c r="B214" s="40"/>
      <c r="C214" s="41"/>
      <c r="D214" s="251" t="s">
        <v>355</v>
      </c>
      <c r="E214" s="41"/>
      <c r="F214" s="252" t="s">
        <v>3856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355</v>
      </c>
      <c r="AU214" s="18" t="s">
        <v>90</v>
      </c>
    </row>
    <row r="215" s="2" customFormat="1" ht="24.15" customHeight="1">
      <c r="A215" s="39"/>
      <c r="B215" s="40"/>
      <c r="C215" s="296" t="s">
        <v>537</v>
      </c>
      <c r="D215" s="296" t="s">
        <v>553</v>
      </c>
      <c r="E215" s="297" t="s">
        <v>3857</v>
      </c>
      <c r="F215" s="298" t="s">
        <v>3858</v>
      </c>
      <c r="G215" s="299" t="s">
        <v>290</v>
      </c>
      <c r="H215" s="300">
        <v>62.386000000000003</v>
      </c>
      <c r="I215" s="301"/>
      <c r="J215" s="302">
        <f>ROUND(I215*H215,2)</f>
        <v>0</v>
      </c>
      <c r="K215" s="298" t="s">
        <v>352</v>
      </c>
      <c r="L215" s="303"/>
      <c r="M215" s="304" t="s">
        <v>1</v>
      </c>
      <c r="N215" s="305" t="s">
        <v>46</v>
      </c>
      <c r="O215" s="92"/>
      <c r="P215" s="229">
        <f>O215*H215</f>
        <v>0</v>
      </c>
      <c r="Q215" s="229">
        <v>0.00059999999999999995</v>
      </c>
      <c r="R215" s="229">
        <f>Q215*H215</f>
        <v>0.037431599999999995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581</v>
      </c>
      <c r="AT215" s="231" t="s">
        <v>553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279</v>
      </c>
      <c r="BM215" s="231" t="s">
        <v>3859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3858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90</v>
      </c>
    </row>
    <row r="217" s="14" customFormat="1">
      <c r="A217" s="14"/>
      <c r="B217" s="263"/>
      <c r="C217" s="264"/>
      <c r="D217" s="233" t="s">
        <v>357</v>
      </c>
      <c r="E217" s="265" t="s">
        <v>1</v>
      </c>
      <c r="F217" s="266" t="s">
        <v>3860</v>
      </c>
      <c r="G217" s="264"/>
      <c r="H217" s="267">
        <v>3.1040000000000001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357</v>
      </c>
      <c r="AU217" s="273" t="s">
        <v>90</v>
      </c>
      <c r="AV217" s="14" t="s">
        <v>90</v>
      </c>
      <c r="AW217" s="14" t="s">
        <v>36</v>
      </c>
      <c r="AX217" s="14" t="s">
        <v>81</v>
      </c>
      <c r="AY217" s="273" t="s">
        <v>203</v>
      </c>
    </row>
    <row r="218" s="14" customFormat="1">
      <c r="A218" s="14"/>
      <c r="B218" s="263"/>
      <c r="C218" s="264"/>
      <c r="D218" s="233" t="s">
        <v>357</v>
      </c>
      <c r="E218" s="265" t="s">
        <v>1</v>
      </c>
      <c r="F218" s="266" t="s">
        <v>3861</v>
      </c>
      <c r="G218" s="264"/>
      <c r="H218" s="267">
        <v>52.024999999999999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357</v>
      </c>
      <c r="AU218" s="273" t="s">
        <v>90</v>
      </c>
      <c r="AV218" s="14" t="s">
        <v>90</v>
      </c>
      <c r="AW218" s="14" t="s">
        <v>36</v>
      </c>
      <c r="AX218" s="14" t="s">
        <v>81</v>
      </c>
      <c r="AY218" s="273" t="s">
        <v>203</v>
      </c>
    </row>
    <row r="219" s="14" customFormat="1">
      <c r="A219" s="14"/>
      <c r="B219" s="263"/>
      <c r="C219" s="264"/>
      <c r="D219" s="233" t="s">
        <v>357</v>
      </c>
      <c r="E219" s="265" t="s">
        <v>1</v>
      </c>
      <c r="F219" s="266" t="s">
        <v>3862</v>
      </c>
      <c r="G219" s="264"/>
      <c r="H219" s="267">
        <v>7.2569999999999997</v>
      </c>
      <c r="I219" s="268"/>
      <c r="J219" s="264"/>
      <c r="K219" s="264"/>
      <c r="L219" s="269"/>
      <c r="M219" s="270"/>
      <c r="N219" s="271"/>
      <c r="O219" s="271"/>
      <c r="P219" s="271"/>
      <c r="Q219" s="271"/>
      <c r="R219" s="271"/>
      <c r="S219" s="271"/>
      <c r="T219" s="27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73" t="s">
        <v>357</v>
      </c>
      <c r="AU219" s="273" t="s">
        <v>90</v>
      </c>
      <c r="AV219" s="14" t="s">
        <v>90</v>
      </c>
      <c r="AW219" s="14" t="s">
        <v>36</v>
      </c>
      <c r="AX219" s="14" t="s">
        <v>81</v>
      </c>
      <c r="AY219" s="273" t="s">
        <v>203</v>
      </c>
    </row>
    <row r="220" s="16" customFormat="1">
      <c r="A220" s="16"/>
      <c r="B220" s="285"/>
      <c r="C220" s="286"/>
      <c r="D220" s="233" t="s">
        <v>357</v>
      </c>
      <c r="E220" s="287" t="s">
        <v>1</v>
      </c>
      <c r="F220" s="288" t="s">
        <v>366</v>
      </c>
      <c r="G220" s="286"/>
      <c r="H220" s="289">
        <v>62.385999999999996</v>
      </c>
      <c r="I220" s="290"/>
      <c r="J220" s="286"/>
      <c r="K220" s="286"/>
      <c r="L220" s="291"/>
      <c r="M220" s="292"/>
      <c r="N220" s="293"/>
      <c r="O220" s="293"/>
      <c r="P220" s="293"/>
      <c r="Q220" s="293"/>
      <c r="R220" s="293"/>
      <c r="S220" s="293"/>
      <c r="T220" s="294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95" t="s">
        <v>357</v>
      </c>
      <c r="AU220" s="295" t="s">
        <v>90</v>
      </c>
      <c r="AV220" s="16" t="s">
        <v>202</v>
      </c>
      <c r="AW220" s="16" t="s">
        <v>36</v>
      </c>
      <c r="AX220" s="16" t="s">
        <v>88</v>
      </c>
      <c r="AY220" s="295" t="s">
        <v>203</v>
      </c>
    </row>
    <row r="221" s="2" customFormat="1" ht="24.15" customHeight="1">
      <c r="A221" s="39"/>
      <c r="B221" s="40"/>
      <c r="C221" s="220" t="s">
        <v>543</v>
      </c>
      <c r="D221" s="220" t="s">
        <v>204</v>
      </c>
      <c r="E221" s="221" t="s">
        <v>3852</v>
      </c>
      <c r="F221" s="222" t="s">
        <v>3853</v>
      </c>
      <c r="G221" s="223" t="s">
        <v>290</v>
      </c>
      <c r="H221" s="224">
        <v>24.41</v>
      </c>
      <c r="I221" s="225"/>
      <c r="J221" s="226">
        <f>ROUND(I221*H221,2)</f>
        <v>0</v>
      </c>
      <c r="K221" s="222" t="s">
        <v>352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0.00036000000000000002</v>
      </c>
      <c r="R221" s="229">
        <f>Q221*H221</f>
        <v>0.0087876000000000013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279</v>
      </c>
      <c r="AT221" s="231" t="s">
        <v>204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3863</v>
      </c>
    </row>
    <row r="222" s="2" customFormat="1">
      <c r="A222" s="39"/>
      <c r="B222" s="40"/>
      <c r="C222" s="41"/>
      <c r="D222" s="233" t="s">
        <v>209</v>
      </c>
      <c r="E222" s="41"/>
      <c r="F222" s="234" t="s">
        <v>3855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209</v>
      </c>
      <c r="AU222" s="18" t="s">
        <v>90</v>
      </c>
    </row>
    <row r="223" s="2" customFormat="1">
      <c r="A223" s="39"/>
      <c r="B223" s="40"/>
      <c r="C223" s="41"/>
      <c r="D223" s="251" t="s">
        <v>355</v>
      </c>
      <c r="E223" s="41"/>
      <c r="F223" s="252" t="s">
        <v>3856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355</v>
      </c>
      <c r="AU223" s="18" t="s">
        <v>90</v>
      </c>
    </row>
    <row r="224" s="2" customFormat="1" ht="24.15" customHeight="1">
      <c r="A224" s="39"/>
      <c r="B224" s="40"/>
      <c r="C224" s="296" t="s">
        <v>552</v>
      </c>
      <c r="D224" s="296" t="s">
        <v>553</v>
      </c>
      <c r="E224" s="297" t="s">
        <v>3864</v>
      </c>
      <c r="F224" s="298" t="s">
        <v>3865</v>
      </c>
      <c r="G224" s="299" t="s">
        <v>290</v>
      </c>
      <c r="H224" s="300">
        <v>24.41</v>
      </c>
      <c r="I224" s="301"/>
      <c r="J224" s="302">
        <f>ROUND(I224*H224,2)</f>
        <v>0</v>
      </c>
      <c r="K224" s="298" t="s">
        <v>352</v>
      </c>
      <c r="L224" s="303"/>
      <c r="M224" s="304" t="s">
        <v>1</v>
      </c>
      <c r="N224" s="305" t="s">
        <v>46</v>
      </c>
      <c r="O224" s="92"/>
      <c r="P224" s="229">
        <f>O224*H224</f>
        <v>0</v>
      </c>
      <c r="Q224" s="229">
        <v>0.0038999999999999998</v>
      </c>
      <c r="R224" s="229">
        <f>Q224*H224</f>
        <v>0.095198999999999992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581</v>
      </c>
      <c r="AT224" s="231" t="s">
        <v>553</v>
      </c>
      <c r="AU224" s="231" t="s">
        <v>90</v>
      </c>
      <c r="AY224" s="18" t="s">
        <v>203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279</v>
      </c>
      <c r="BM224" s="231" t="s">
        <v>3866</v>
      </c>
    </row>
    <row r="225" s="2" customFormat="1">
      <c r="A225" s="39"/>
      <c r="B225" s="40"/>
      <c r="C225" s="41"/>
      <c r="D225" s="233" t="s">
        <v>209</v>
      </c>
      <c r="E225" s="41"/>
      <c r="F225" s="234" t="s">
        <v>3865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209</v>
      </c>
      <c r="AU225" s="18" t="s">
        <v>90</v>
      </c>
    </row>
    <row r="226" s="14" customFormat="1">
      <c r="A226" s="14"/>
      <c r="B226" s="263"/>
      <c r="C226" s="264"/>
      <c r="D226" s="233" t="s">
        <v>357</v>
      </c>
      <c r="E226" s="265" t="s">
        <v>1</v>
      </c>
      <c r="F226" s="266" t="s">
        <v>3867</v>
      </c>
      <c r="G226" s="264"/>
      <c r="H226" s="267">
        <v>13.666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357</v>
      </c>
      <c r="AU226" s="273" t="s">
        <v>90</v>
      </c>
      <c r="AV226" s="14" t="s">
        <v>90</v>
      </c>
      <c r="AW226" s="14" t="s">
        <v>36</v>
      </c>
      <c r="AX226" s="14" t="s">
        <v>81</v>
      </c>
      <c r="AY226" s="273" t="s">
        <v>203</v>
      </c>
    </row>
    <row r="227" s="14" customFormat="1">
      <c r="A227" s="14"/>
      <c r="B227" s="263"/>
      <c r="C227" s="264"/>
      <c r="D227" s="233" t="s">
        <v>357</v>
      </c>
      <c r="E227" s="265" t="s">
        <v>1</v>
      </c>
      <c r="F227" s="266" t="s">
        <v>3868</v>
      </c>
      <c r="G227" s="264"/>
      <c r="H227" s="267">
        <v>10.744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3" t="s">
        <v>357</v>
      </c>
      <c r="AU227" s="273" t="s">
        <v>90</v>
      </c>
      <c r="AV227" s="14" t="s">
        <v>90</v>
      </c>
      <c r="AW227" s="14" t="s">
        <v>36</v>
      </c>
      <c r="AX227" s="14" t="s">
        <v>81</v>
      </c>
      <c r="AY227" s="273" t="s">
        <v>203</v>
      </c>
    </row>
    <row r="228" s="16" customFormat="1">
      <c r="A228" s="16"/>
      <c r="B228" s="285"/>
      <c r="C228" s="286"/>
      <c r="D228" s="233" t="s">
        <v>357</v>
      </c>
      <c r="E228" s="287" t="s">
        <v>1</v>
      </c>
      <c r="F228" s="288" t="s">
        <v>366</v>
      </c>
      <c r="G228" s="286"/>
      <c r="H228" s="289">
        <v>24.41</v>
      </c>
      <c r="I228" s="290"/>
      <c r="J228" s="286"/>
      <c r="K228" s="286"/>
      <c r="L228" s="291"/>
      <c r="M228" s="292"/>
      <c r="N228" s="293"/>
      <c r="O228" s="293"/>
      <c r="P228" s="293"/>
      <c r="Q228" s="293"/>
      <c r="R228" s="293"/>
      <c r="S228" s="293"/>
      <c r="T228" s="294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95" t="s">
        <v>357</v>
      </c>
      <c r="AU228" s="295" t="s">
        <v>90</v>
      </c>
      <c r="AV228" s="16" t="s">
        <v>202</v>
      </c>
      <c r="AW228" s="16" t="s">
        <v>36</v>
      </c>
      <c r="AX228" s="16" t="s">
        <v>88</v>
      </c>
      <c r="AY228" s="295" t="s">
        <v>203</v>
      </c>
    </row>
    <row r="229" s="2" customFormat="1" ht="24.15" customHeight="1">
      <c r="A229" s="39"/>
      <c r="B229" s="40"/>
      <c r="C229" s="220" t="s">
        <v>558</v>
      </c>
      <c r="D229" s="220" t="s">
        <v>204</v>
      </c>
      <c r="E229" s="221" t="s">
        <v>3869</v>
      </c>
      <c r="F229" s="222" t="s">
        <v>3870</v>
      </c>
      <c r="G229" s="223" t="s">
        <v>290</v>
      </c>
      <c r="H229" s="224">
        <v>24.399999999999999</v>
      </c>
      <c r="I229" s="225"/>
      <c r="J229" s="226">
        <f>ROUND(I229*H229,2)</f>
        <v>0</v>
      </c>
      <c r="K229" s="222" t="s">
        <v>352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5.0000000000000002E-05</v>
      </c>
      <c r="R229" s="229">
        <f>Q229*H229</f>
        <v>0.00122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279</v>
      </c>
      <c r="AT229" s="231" t="s">
        <v>204</v>
      </c>
      <c r="AU229" s="231" t="s">
        <v>90</v>
      </c>
      <c r="AY229" s="18" t="s">
        <v>203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279</v>
      </c>
      <c r="BM229" s="231" t="s">
        <v>3871</v>
      </c>
    </row>
    <row r="230" s="2" customFormat="1">
      <c r="A230" s="39"/>
      <c r="B230" s="40"/>
      <c r="C230" s="41"/>
      <c r="D230" s="233" t="s">
        <v>209</v>
      </c>
      <c r="E230" s="41"/>
      <c r="F230" s="234" t="s">
        <v>3872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209</v>
      </c>
      <c r="AU230" s="18" t="s">
        <v>90</v>
      </c>
    </row>
    <row r="231" s="2" customFormat="1">
      <c r="A231" s="39"/>
      <c r="B231" s="40"/>
      <c r="C231" s="41"/>
      <c r="D231" s="251" t="s">
        <v>355</v>
      </c>
      <c r="E231" s="41"/>
      <c r="F231" s="252" t="s">
        <v>3873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355</v>
      </c>
      <c r="AU231" s="18" t="s">
        <v>90</v>
      </c>
    </row>
    <row r="232" s="2" customFormat="1" ht="16.5" customHeight="1">
      <c r="A232" s="39"/>
      <c r="B232" s="40"/>
      <c r="C232" s="296" t="s">
        <v>566</v>
      </c>
      <c r="D232" s="296" t="s">
        <v>553</v>
      </c>
      <c r="E232" s="297" t="s">
        <v>3874</v>
      </c>
      <c r="F232" s="298" t="s">
        <v>3875</v>
      </c>
      <c r="G232" s="299" t="s">
        <v>1102</v>
      </c>
      <c r="H232" s="300">
        <v>98.819999999999993</v>
      </c>
      <c r="I232" s="301"/>
      <c r="J232" s="302">
        <f>ROUND(I232*H232,2)</f>
        <v>0</v>
      </c>
      <c r="K232" s="298" t="s">
        <v>352</v>
      </c>
      <c r="L232" s="303"/>
      <c r="M232" s="304" t="s">
        <v>1</v>
      </c>
      <c r="N232" s="305" t="s">
        <v>46</v>
      </c>
      <c r="O232" s="92"/>
      <c r="P232" s="229">
        <f>O232*H232</f>
        <v>0</v>
      </c>
      <c r="Q232" s="229">
        <v>0.001</v>
      </c>
      <c r="R232" s="229">
        <f>Q232*H232</f>
        <v>0.098819999999999991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581</v>
      </c>
      <c r="AT232" s="231" t="s">
        <v>553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279</v>
      </c>
      <c r="BM232" s="231" t="s">
        <v>3876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3875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14" customFormat="1">
      <c r="A234" s="14"/>
      <c r="B234" s="263"/>
      <c r="C234" s="264"/>
      <c r="D234" s="233" t="s">
        <v>357</v>
      </c>
      <c r="E234" s="264"/>
      <c r="F234" s="266" t="s">
        <v>3877</v>
      </c>
      <c r="G234" s="264"/>
      <c r="H234" s="267">
        <v>98.819999999999993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357</v>
      </c>
      <c r="AU234" s="273" t="s">
        <v>90</v>
      </c>
      <c r="AV234" s="14" t="s">
        <v>90</v>
      </c>
      <c r="AW234" s="14" t="s">
        <v>4</v>
      </c>
      <c r="AX234" s="14" t="s">
        <v>88</v>
      </c>
      <c r="AY234" s="273" t="s">
        <v>203</v>
      </c>
    </row>
    <row r="235" s="2" customFormat="1" ht="24.15" customHeight="1">
      <c r="A235" s="39"/>
      <c r="B235" s="40"/>
      <c r="C235" s="220" t="s">
        <v>574</v>
      </c>
      <c r="D235" s="220" t="s">
        <v>204</v>
      </c>
      <c r="E235" s="221" t="s">
        <v>3878</v>
      </c>
      <c r="F235" s="222" t="s">
        <v>3879</v>
      </c>
      <c r="G235" s="223" t="s">
        <v>647</v>
      </c>
      <c r="H235" s="224">
        <v>46</v>
      </c>
      <c r="I235" s="225"/>
      <c r="J235" s="226">
        <f>ROUND(I235*H235,2)</f>
        <v>0</v>
      </c>
      <c r="K235" s="222" t="s">
        <v>352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279</v>
      </c>
      <c r="AT235" s="231" t="s">
        <v>204</v>
      </c>
      <c r="AU235" s="231" t="s">
        <v>90</v>
      </c>
      <c r="AY235" s="18" t="s">
        <v>203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279</v>
      </c>
      <c r="BM235" s="231" t="s">
        <v>3880</v>
      </c>
    </row>
    <row r="236" s="2" customFormat="1">
      <c r="A236" s="39"/>
      <c r="B236" s="40"/>
      <c r="C236" s="41"/>
      <c r="D236" s="233" t="s">
        <v>209</v>
      </c>
      <c r="E236" s="41"/>
      <c r="F236" s="234" t="s">
        <v>3881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209</v>
      </c>
      <c r="AU236" s="18" t="s">
        <v>90</v>
      </c>
    </row>
    <row r="237" s="2" customFormat="1">
      <c r="A237" s="39"/>
      <c r="B237" s="40"/>
      <c r="C237" s="41"/>
      <c r="D237" s="251" t="s">
        <v>355</v>
      </c>
      <c r="E237" s="41"/>
      <c r="F237" s="252" t="s">
        <v>3882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355</v>
      </c>
      <c r="AU237" s="18" t="s">
        <v>90</v>
      </c>
    </row>
    <row r="238" s="2" customFormat="1" ht="24.15" customHeight="1">
      <c r="A238" s="39"/>
      <c r="B238" s="40"/>
      <c r="C238" s="220" t="s">
        <v>581</v>
      </c>
      <c r="D238" s="220" t="s">
        <v>204</v>
      </c>
      <c r="E238" s="221" t="s">
        <v>3883</v>
      </c>
      <c r="F238" s="222" t="s">
        <v>3884</v>
      </c>
      <c r="G238" s="223" t="s">
        <v>493</v>
      </c>
      <c r="H238" s="224">
        <v>11</v>
      </c>
      <c r="I238" s="225"/>
      <c r="J238" s="226">
        <f>ROUND(I238*H238,2)</f>
        <v>0</v>
      </c>
      <c r="K238" s="222" t="s">
        <v>352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279</v>
      </c>
      <c r="AT238" s="231" t="s">
        <v>204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279</v>
      </c>
      <c r="BM238" s="231" t="s">
        <v>3885</v>
      </c>
    </row>
    <row r="239" s="2" customFormat="1">
      <c r="A239" s="39"/>
      <c r="B239" s="40"/>
      <c r="C239" s="41"/>
      <c r="D239" s="233" t="s">
        <v>209</v>
      </c>
      <c r="E239" s="41"/>
      <c r="F239" s="234" t="s">
        <v>3886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209</v>
      </c>
      <c r="AU239" s="18" t="s">
        <v>90</v>
      </c>
    </row>
    <row r="240" s="2" customFormat="1">
      <c r="A240" s="39"/>
      <c r="B240" s="40"/>
      <c r="C240" s="41"/>
      <c r="D240" s="251" t="s">
        <v>355</v>
      </c>
      <c r="E240" s="41"/>
      <c r="F240" s="252" t="s">
        <v>3887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355</v>
      </c>
      <c r="AU240" s="18" t="s">
        <v>90</v>
      </c>
    </row>
    <row r="241" s="11" customFormat="1" ht="22.8" customHeight="1">
      <c r="A241" s="11"/>
      <c r="B241" s="206"/>
      <c r="C241" s="207"/>
      <c r="D241" s="208" t="s">
        <v>80</v>
      </c>
      <c r="E241" s="249" t="s">
        <v>3888</v>
      </c>
      <c r="F241" s="249" t="s">
        <v>3889</v>
      </c>
      <c r="G241" s="207"/>
      <c r="H241" s="207"/>
      <c r="I241" s="210"/>
      <c r="J241" s="250">
        <f>BK241</f>
        <v>0</v>
      </c>
      <c r="K241" s="207"/>
      <c r="L241" s="212"/>
      <c r="M241" s="213"/>
      <c r="N241" s="214"/>
      <c r="O241" s="214"/>
      <c r="P241" s="215">
        <f>SUM(P242:P296)</f>
        <v>0</v>
      </c>
      <c r="Q241" s="214"/>
      <c r="R241" s="215">
        <f>SUM(R242:R296)</f>
        <v>0.18039171999999998</v>
      </c>
      <c r="S241" s="214"/>
      <c r="T241" s="216">
        <f>SUM(T242:T296)</f>
        <v>0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R241" s="217" t="s">
        <v>90</v>
      </c>
      <c r="AT241" s="218" t="s">
        <v>80</v>
      </c>
      <c r="AU241" s="218" t="s">
        <v>88</v>
      </c>
      <c r="AY241" s="217" t="s">
        <v>203</v>
      </c>
      <c r="BK241" s="219">
        <f>SUM(BK242:BK296)</f>
        <v>0</v>
      </c>
    </row>
    <row r="242" s="2" customFormat="1" ht="24.15" customHeight="1">
      <c r="A242" s="39"/>
      <c r="B242" s="40"/>
      <c r="C242" s="220" t="s">
        <v>589</v>
      </c>
      <c r="D242" s="220" t="s">
        <v>204</v>
      </c>
      <c r="E242" s="221" t="s">
        <v>3890</v>
      </c>
      <c r="F242" s="222" t="s">
        <v>3891</v>
      </c>
      <c r="G242" s="223" t="s">
        <v>647</v>
      </c>
      <c r="H242" s="224">
        <v>2</v>
      </c>
      <c r="I242" s="225"/>
      <c r="J242" s="226">
        <f>ROUND(I242*H242,2)</f>
        <v>0</v>
      </c>
      <c r="K242" s="222" t="s">
        <v>352</v>
      </c>
      <c r="L242" s="45"/>
      <c r="M242" s="227" t="s">
        <v>1</v>
      </c>
      <c r="N242" s="228" t="s">
        <v>46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279</v>
      </c>
      <c r="AT242" s="231" t="s">
        <v>204</v>
      </c>
      <c r="AU242" s="231" t="s">
        <v>90</v>
      </c>
      <c r="AY242" s="18" t="s">
        <v>203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279</v>
      </c>
      <c r="BM242" s="231" t="s">
        <v>3892</v>
      </c>
    </row>
    <row r="243" s="2" customFormat="1">
      <c r="A243" s="39"/>
      <c r="B243" s="40"/>
      <c r="C243" s="41"/>
      <c r="D243" s="233" t="s">
        <v>209</v>
      </c>
      <c r="E243" s="41"/>
      <c r="F243" s="234" t="s">
        <v>3893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209</v>
      </c>
      <c r="AU243" s="18" t="s">
        <v>90</v>
      </c>
    </row>
    <row r="244" s="2" customFormat="1">
      <c r="A244" s="39"/>
      <c r="B244" s="40"/>
      <c r="C244" s="41"/>
      <c r="D244" s="251" t="s">
        <v>355</v>
      </c>
      <c r="E244" s="41"/>
      <c r="F244" s="252" t="s">
        <v>3894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355</v>
      </c>
      <c r="AU244" s="18" t="s">
        <v>90</v>
      </c>
    </row>
    <row r="245" s="2" customFormat="1" ht="24.15" customHeight="1">
      <c r="A245" s="39"/>
      <c r="B245" s="40"/>
      <c r="C245" s="296" t="s">
        <v>595</v>
      </c>
      <c r="D245" s="296" t="s">
        <v>553</v>
      </c>
      <c r="E245" s="297" t="s">
        <v>3895</v>
      </c>
      <c r="F245" s="298" t="s">
        <v>3896</v>
      </c>
      <c r="G245" s="299" t="s">
        <v>647</v>
      </c>
      <c r="H245" s="300">
        <v>2</v>
      </c>
      <c r="I245" s="301"/>
      <c r="J245" s="302">
        <f>ROUND(I245*H245,2)</f>
        <v>0</v>
      </c>
      <c r="K245" s="298" t="s">
        <v>352</v>
      </c>
      <c r="L245" s="303"/>
      <c r="M245" s="304" t="s">
        <v>1</v>
      </c>
      <c r="N245" s="305" t="s">
        <v>46</v>
      </c>
      <c r="O245" s="92"/>
      <c r="P245" s="229">
        <f>O245*H245</f>
        <v>0</v>
      </c>
      <c r="Q245" s="229">
        <v>0.0027000000000000001</v>
      </c>
      <c r="R245" s="229">
        <f>Q245*H245</f>
        <v>0.0054000000000000003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581</v>
      </c>
      <c r="AT245" s="231" t="s">
        <v>553</v>
      </c>
      <c r="AU245" s="231" t="s">
        <v>90</v>
      </c>
      <c r="AY245" s="18" t="s">
        <v>203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279</v>
      </c>
      <c r="BM245" s="231" t="s">
        <v>3897</v>
      </c>
    </row>
    <row r="246" s="2" customFormat="1">
      <c r="A246" s="39"/>
      <c r="B246" s="40"/>
      <c r="C246" s="41"/>
      <c r="D246" s="233" t="s">
        <v>209</v>
      </c>
      <c r="E246" s="41"/>
      <c r="F246" s="234" t="s">
        <v>3898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209</v>
      </c>
      <c r="AU246" s="18" t="s">
        <v>90</v>
      </c>
    </row>
    <row r="247" s="2" customFormat="1" ht="24.15" customHeight="1">
      <c r="A247" s="39"/>
      <c r="B247" s="40"/>
      <c r="C247" s="296" t="s">
        <v>602</v>
      </c>
      <c r="D247" s="296" t="s">
        <v>553</v>
      </c>
      <c r="E247" s="297" t="s">
        <v>3899</v>
      </c>
      <c r="F247" s="298" t="s">
        <v>3900</v>
      </c>
      <c r="G247" s="299" t="s">
        <v>647</v>
      </c>
      <c r="H247" s="300">
        <v>4</v>
      </c>
      <c r="I247" s="301"/>
      <c r="J247" s="302">
        <f>ROUND(I247*H247,2)</f>
        <v>0</v>
      </c>
      <c r="K247" s="298" t="s">
        <v>1</v>
      </c>
      <c r="L247" s="303"/>
      <c r="M247" s="304" t="s">
        <v>1</v>
      </c>
      <c r="N247" s="305" t="s">
        <v>46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581</v>
      </c>
      <c r="AT247" s="231" t="s">
        <v>553</v>
      </c>
      <c r="AU247" s="231" t="s">
        <v>90</v>
      </c>
      <c r="AY247" s="18" t="s">
        <v>203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279</v>
      </c>
      <c r="BM247" s="231" t="s">
        <v>3901</v>
      </c>
    </row>
    <row r="248" s="2" customFormat="1">
      <c r="A248" s="39"/>
      <c r="B248" s="40"/>
      <c r="C248" s="41"/>
      <c r="D248" s="233" t="s">
        <v>209</v>
      </c>
      <c r="E248" s="41"/>
      <c r="F248" s="234" t="s">
        <v>3900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209</v>
      </c>
      <c r="AU248" s="18" t="s">
        <v>90</v>
      </c>
    </row>
    <row r="249" s="2" customFormat="1" ht="33" customHeight="1">
      <c r="A249" s="39"/>
      <c r="B249" s="40"/>
      <c r="C249" s="220" t="s">
        <v>623</v>
      </c>
      <c r="D249" s="220" t="s">
        <v>204</v>
      </c>
      <c r="E249" s="221" t="s">
        <v>3753</v>
      </c>
      <c r="F249" s="222" t="s">
        <v>3754</v>
      </c>
      <c r="G249" s="223" t="s">
        <v>647</v>
      </c>
      <c r="H249" s="224">
        <v>2</v>
      </c>
      <c r="I249" s="225"/>
      <c r="J249" s="226">
        <f>ROUND(I249*H249,2)</f>
        <v>0</v>
      </c>
      <c r="K249" s="222" t="s">
        <v>352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279</v>
      </c>
      <c r="AT249" s="231" t="s">
        <v>204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279</v>
      </c>
      <c r="BM249" s="231" t="s">
        <v>3902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3756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>
      <c r="A251" s="39"/>
      <c r="B251" s="40"/>
      <c r="C251" s="41"/>
      <c r="D251" s="251" t="s">
        <v>355</v>
      </c>
      <c r="E251" s="41"/>
      <c r="F251" s="252" t="s">
        <v>3757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355</v>
      </c>
      <c r="AU251" s="18" t="s">
        <v>90</v>
      </c>
    </row>
    <row r="252" s="2" customFormat="1" ht="16.5" customHeight="1">
      <c r="A252" s="39"/>
      <c r="B252" s="40"/>
      <c r="C252" s="296" t="s">
        <v>631</v>
      </c>
      <c r="D252" s="296" t="s">
        <v>553</v>
      </c>
      <c r="E252" s="297" t="s">
        <v>3903</v>
      </c>
      <c r="F252" s="298" t="s">
        <v>3904</v>
      </c>
      <c r="G252" s="299" t="s">
        <v>647</v>
      </c>
      <c r="H252" s="300">
        <v>2</v>
      </c>
      <c r="I252" s="301"/>
      <c r="J252" s="302">
        <f>ROUND(I252*H252,2)</f>
        <v>0</v>
      </c>
      <c r="K252" s="298" t="s">
        <v>1</v>
      </c>
      <c r="L252" s="303"/>
      <c r="M252" s="304" t="s">
        <v>1</v>
      </c>
      <c r="N252" s="305" t="s">
        <v>46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581</v>
      </c>
      <c r="AT252" s="231" t="s">
        <v>553</v>
      </c>
      <c r="AU252" s="231" t="s">
        <v>90</v>
      </c>
      <c r="AY252" s="18" t="s">
        <v>203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279</v>
      </c>
      <c r="BM252" s="231" t="s">
        <v>3905</v>
      </c>
    </row>
    <row r="253" s="2" customFormat="1">
      <c r="A253" s="39"/>
      <c r="B253" s="40"/>
      <c r="C253" s="41"/>
      <c r="D253" s="233" t="s">
        <v>209</v>
      </c>
      <c r="E253" s="41"/>
      <c r="F253" s="234" t="s">
        <v>3904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209</v>
      </c>
      <c r="AU253" s="18" t="s">
        <v>90</v>
      </c>
    </row>
    <row r="254" s="2" customFormat="1" ht="16.5" customHeight="1">
      <c r="A254" s="39"/>
      <c r="B254" s="40"/>
      <c r="C254" s="220" t="s">
        <v>637</v>
      </c>
      <c r="D254" s="220" t="s">
        <v>204</v>
      </c>
      <c r="E254" s="221" t="s">
        <v>3906</v>
      </c>
      <c r="F254" s="222" t="s">
        <v>3907</v>
      </c>
      <c r="G254" s="223" t="s">
        <v>647</v>
      </c>
      <c r="H254" s="224">
        <v>4</v>
      </c>
      <c r="I254" s="225"/>
      <c r="J254" s="226">
        <f>ROUND(I254*H254,2)</f>
        <v>0</v>
      </c>
      <c r="K254" s="222" t="s">
        <v>3908</v>
      </c>
      <c r="L254" s="45"/>
      <c r="M254" s="227" t="s">
        <v>1</v>
      </c>
      <c r="N254" s="228" t="s">
        <v>46</v>
      </c>
      <c r="O254" s="92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279</v>
      </c>
      <c r="AT254" s="231" t="s">
        <v>204</v>
      </c>
      <c r="AU254" s="231" t="s">
        <v>90</v>
      </c>
      <c r="AY254" s="18" t="s">
        <v>203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279</v>
      </c>
      <c r="BM254" s="231" t="s">
        <v>3909</v>
      </c>
    </row>
    <row r="255" s="2" customFormat="1">
      <c r="A255" s="39"/>
      <c r="B255" s="40"/>
      <c r="C255" s="41"/>
      <c r="D255" s="233" t="s">
        <v>209</v>
      </c>
      <c r="E255" s="41"/>
      <c r="F255" s="234" t="s">
        <v>3795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209</v>
      </c>
      <c r="AU255" s="18" t="s">
        <v>90</v>
      </c>
    </row>
    <row r="256" s="2" customFormat="1">
      <c r="A256" s="39"/>
      <c r="B256" s="40"/>
      <c r="C256" s="41"/>
      <c r="D256" s="251" t="s">
        <v>355</v>
      </c>
      <c r="E256" s="41"/>
      <c r="F256" s="252" t="s">
        <v>3910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355</v>
      </c>
      <c r="AU256" s="18" t="s">
        <v>90</v>
      </c>
    </row>
    <row r="257" s="2" customFormat="1" ht="21.75" customHeight="1">
      <c r="A257" s="39"/>
      <c r="B257" s="40"/>
      <c r="C257" s="296" t="s">
        <v>644</v>
      </c>
      <c r="D257" s="296" t="s">
        <v>553</v>
      </c>
      <c r="E257" s="297" t="s">
        <v>3911</v>
      </c>
      <c r="F257" s="298" t="s">
        <v>3798</v>
      </c>
      <c r="G257" s="299" t="s">
        <v>647</v>
      </c>
      <c r="H257" s="300">
        <v>2</v>
      </c>
      <c r="I257" s="301"/>
      <c r="J257" s="302">
        <f>ROUND(I257*H257,2)</f>
        <v>0</v>
      </c>
      <c r="K257" s="298" t="s">
        <v>352</v>
      </c>
      <c r="L257" s="303"/>
      <c r="M257" s="304" t="s">
        <v>1</v>
      </c>
      <c r="N257" s="305" t="s">
        <v>46</v>
      </c>
      <c r="O257" s="92"/>
      <c r="P257" s="229">
        <f>O257*H257</f>
        <v>0</v>
      </c>
      <c r="Q257" s="229">
        <v>0.00050000000000000001</v>
      </c>
      <c r="R257" s="229">
        <f>Q257*H257</f>
        <v>0.001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581</v>
      </c>
      <c r="AT257" s="231" t="s">
        <v>553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3912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3913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 ht="21.75" customHeight="1">
      <c r="A259" s="39"/>
      <c r="B259" s="40"/>
      <c r="C259" s="296" t="s">
        <v>652</v>
      </c>
      <c r="D259" s="296" t="s">
        <v>553</v>
      </c>
      <c r="E259" s="297" t="s">
        <v>3914</v>
      </c>
      <c r="F259" s="298" t="s">
        <v>3915</v>
      </c>
      <c r="G259" s="299" t="s">
        <v>647</v>
      </c>
      <c r="H259" s="300">
        <v>2</v>
      </c>
      <c r="I259" s="301"/>
      <c r="J259" s="302">
        <f>ROUND(I259*H259,2)</f>
        <v>0</v>
      </c>
      <c r="K259" s="298" t="s">
        <v>352</v>
      </c>
      <c r="L259" s="303"/>
      <c r="M259" s="304" t="s">
        <v>1</v>
      </c>
      <c r="N259" s="305" t="s">
        <v>46</v>
      </c>
      <c r="O259" s="92"/>
      <c r="P259" s="229">
        <f>O259*H259</f>
        <v>0</v>
      </c>
      <c r="Q259" s="229">
        <v>0.00050000000000000001</v>
      </c>
      <c r="R259" s="229">
        <f>Q259*H259</f>
        <v>0.001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581</v>
      </c>
      <c r="AT259" s="231" t="s">
        <v>553</v>
      </c>
      <c r="AU259" s="231" t="s">
        <v>90</v>
      </c>
      <c r="AY259" s="18" t="s">
        <v>203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88</v>
      </c>
      <c r="BK259" s="232">
        <f>ROUND(I259*H259,2)</f>
        <v>0</v>
      </c>
      <c r="BL259" s="18" t="s">
        <v>279</v>
      </c>
      <c r="BM259" s="231" t="s">
        <v>3916</v>
      </c>
    </row>
    <row r="260" s="2" customFormat="1">
      <c r="A260" s="39"/>
      <c r="B260" s="40"/>
      <c r="C260" s="41"/>
      <c r="D260" s="233" t="s">
        <v>209</v>
      </c>
      <c r="E260" s="41"/>
      <c r="F260" s="234" t="s">
        <v>3917</v>
      </c>
      <c r="G260" s="41"/>
      <c r="H260" s="41"/>
      <c r="I260" s="235"/>
      <c r="J260" s="41"/>
      <c r="K260" s="41"/>
      <c r="L260" s="45"/>
      <c r="M260" s="236"/>
      <c r="N260" s="23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209</v>
      </c>
      <c r="AU260" s="18" t="s">
        <v>90</v>
      </c>
    </row>
    <row r="261" s="2" customFormat="1" ht="24.15" customHeight="1">
      <c r="A261" s="39"/>
      <c r="B261" s="40"/>
      <c r="C261" s="220" t="s">
        <v>659</v>
      </c>
      <c r="D261" s="220" t="s">
        <v>204</v>
      </c>
      <c r="E261" s="221" t="s">
        <v>3918</v>
      </c>
      <c r="F261" s="222" t="s">
        <v>3919</v>
      </c>
      <c r="G261" s="223" t="s">
        <v>647</v>
      </c>
      <c r="H261" s="224">
        <v>2</v>
      </c>
      <c r="I261" s="225"/>
      <c r="J261" s="226">
        <f>ROUND(I261*H261,2)</f>
        <v>0</v>
      </c>
      <c r="K261" s="222" t="s">
        <v>352</v>
      </c>
      <c r="L261" s="45"/>
      <c r="M261" s="227" t="s">
        <v>1</v>
      </c>
      <c r="N261" s="228" t="s">
        <v>46</v>
      </c>
      <c r="O261" s="92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279</v>
      </c>
      <c r="AT261" s="231" t="s">
        <v>204</v>
      </c>
      <c r="AU261" s="231" t="s">
        <v>90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279</v>
      </c>
      <c r="BM261" s="231" t="s">
        <v>3920</v>
      </c>
    </row>
    <row r="262" s="2" customFormat="1">
      <c r="A262" s="39"/>
      <c r="B262" s="40"/>
      <c r="C262" s="41"/>
      <c r="D262" s="233" t="s">
        <v>209</v>
      </c>
      <c r="E262" s="41"/>
      <c r="F262" s="234" t="s">
        <v>3921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209</v>
      </c>
      <c r="AU262" s="18" t="s">
        <v>90</v>
      </c>
    </row>
    <row r="263" s="2" customFormat="1">
      <c r="A263" s="39"/>
      <c r="B263" s="40"/>
      <c r="C263" s="41"/>
      <c r="D263" s="251" t="s">
        <v>355</v>
      </c>
      <c r="E263" s="41"/>
      <c r="F263" s="252" t="s">
        <v>3922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355</v>
      </c>
      <c r="AU263" s="18" t="s">
        <v>90</v>
      </c>
    </row>
    <row r="264" s="2" customFormat="1" ht="24.15" customHeight="1">
      <c r="A264" s="39"/>
      <c r="B264" s="40"/>
      <c r="C264" s="296" t="s">
        <v>666</v>
      </c>
      <c r="D264" s="296" t="s">
        <v>553</v>
      </c>
      <c r="E264" s="297" t="s">
        <v>3923</v>
      </c>
      <c r="F264" s="298" t="s">
        <v>3924</v>
      </c>
      <c r="G264" s="299" t="s">
        <v>647</v>
      </c>
      <c r="H264" s="300">
        <v>2</v>
      </c>
      <c r="I264" s="301"/>
      <c r="J264" s="302">
        <f>ROUND(I264*H264,2)</f>
        <v>0</v>
      </c>
      <c r="K264" s="298" t="s">
        <v>352</v>
      </c>
      <c r="L264" s="303"/>
      <c r="M264" s="304" t="s">
        <v>1</v>
      </c>
      <c r="N264" s="305" t="s">
        <v>46</v>
      </c>
      <c r="O264" s="92"/>
      <c r="P264" s="229">
        <f>O264*H264</f>
        <v>0</v>
      </c>
      <c r="Q264" s="229">
        <v>0.0019</v>
      </c>
      <c r="R264" s="229">
        <f>Q264*H264</f>
        <v>0.0038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581</v>
      </c>
      <c r="AT264" s="231" t="s">
        <v>553</v>
      </c>
      <c r="AU264" s="231" t="s">
        <v>90</v>
      </c>
      <c r="AY264" s="18" t="s">
        <v>203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279</v>
      </c>
      <c r="BM264" s="231" t="s">
        <v>3925</v>
      </c>
    </row>
    <row r="265" s="2" customFormat="1">
      <c r="A265" s="39"/>
      <c r="B265" s="40"/>
      <c r="C265" s="41"/>
      <c r="D265" s="233" t="s">
        <v>209</v>
      </c>
      <c r="E265" s="41"/>
      <c r="F265" s="234" t="s">
        <v>3926</v>
      </c>
      <c r="G265" s="41"/>
      <c r="H265" s="41"/>
      <c r="I265" s="235"/>
      <c r="J265" s="41"/>
      <c r="K265" s="41"/>
      <c r="L265" s="45"/>
      <c r="M265" s="236"/>
      <c r="N265" s="23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209</v>
      </c>
      <c r="AU265" s="18" t="s">
        <v>90</v>
      </c>
    </row>
    <row r="266" s="2" customFormat="1" ht="24.15" customHeight="1">
      <c r="A266" s="39"/>
      <c r="B266" s="40"/>
      <c r="C266" s="220" t="s">
        <v>684</v>
      </c>
      <c r="D266" s="220" t="s">
        <v>204</v>
      </c>
      <c r="E266" s="221" t="s">
        <v>3927</v>
      </c>
      <c r="F266" s="222" t="s">
        <v>3928</v>
      </c>
      <c r="G266" s="223" t="s">
        <v>647</v>
      </c>
      <c r="H266" s="224">
        <v>4</v>
      </c>
      <c r="I266" s="225"/>
      <c r="J266" s="226">
        <f>ROUND(I266*H266,2)</f>
        <v>0</v>
      </c>
      <c r="K266" s="222" t="s">
        <v>352</v>
      </c>
      <c r="L266" s="45"/>
      <c r="M266" s="227" t="s">
        <v>1</v>
      </c>
      <c r="N266" s="228" t="s">
        <v>46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279</v>
      </c>
      <c r="AT266" s="231" t="s">
        <v>204</v>
      </c>
      <c r="AU266" s="231" t="s">
        <v>90</v>
      </c>
      <c r="AY266" s="18" t="s">
        <v>203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88</v>
      </c>
      <c r="BK266" s="232">
        <f>ROUND(I266*H266,2)</f>
        <v>0</v>
      </c>
      <c r="BL266" s="18" t="s">
        <v>279</v>
      </c>
      <c r="BM266" s="231" t="s">
        <v>3929</v>
      </c>
    </row>
    <row r="267" s="2" customFormat="1">
      <c r="A267" s="39"/>
      <c r="B267" s="40"/>
      <c r="C267" s="41"/>
      <c r="D267" s="233" t="s">
        <v>209</v>
      </c>
      <c r="E267" s="41"/>
      <c r="F267" s="234" t="s">
        <v>3930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209</v>
      </c>
      <c r="AU267" s="18" t="s">
        <v>90</v>
      </c>
    </row>
    <row r="268" s="2" customFormat="1">
      <c r="A268" s="39"/>
      <c r="B268" s="40"/>
      <c r="C268" s="41"/>
      <c r="D268" s="251" t="s">
        <v>355</v>
      </c>
      <c r="E268" s="41"/>
      <c r="F268" s="252" t="s">
        <v>3931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355</v>
      </c>
      <c r="AU268" s="18" t="s">
        <v>90</v>
      </c>
    </row>
    <row r="269" s="2" customFormat="1" ht="24.15" customHeight="1">
      <c r="A269" s="39"/>
      <c r="B269" s="40"/>
      <c r="C269" s="296" t="s">
        <v>692</v>
      </c>
      <c r="D269" s="296" t="s">
        <v>553</v>
      </c>
      <c r="E269" s="297" t="s">
        <v>3932</v>
      </c>
      <c r="F269" s="298" t="s">
        <v>3933</v>
      </c>
      <c r="G269" s="299" t="s">
        <v>647</v>
      </c>
      <c r="H269" s="300">
        <v>4</v>
      </c>
      <c r="I269" s="301"/>
      <c r="J269" s="302">
        <f>ROUND(I269*H269,2)</f>
        <v>0</v>
      </c>
      <c r="K269" s="298" t="s">
        <v>352</v>
      </c>
      <c r="L269" s="303"/>
      <c r="M269" s="304" t="s">
        <v>1</v>
      </c>
      <c r="N269" s="305" t="s">
        <v>46</v>
      </c>
      <c r="O269" s="92"/>
      <c r="P269" s="229">
        <f>O269*H269</f>
        <v>0</v>
      </c>
      <c r="Q269" s="229">
        <v>0.0033</v>
      </c>
      <c r="R269" s="229">
        <f>Q269*H269</f>
        <v>0.0132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581</v>
      </c>
      <c r="AT269" s="231" t="s">
        <v>553</v>
      </c>
      <c r="AU269" s="231" t="s">
        <v>90</v>
      </c>
      <c r="AY269" s="18" t="s">
        <v>203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279</v>
      </c>
      <c r="BM269" s="231" t="s">
        <v>3934</v>
      </c>
    </row>
    <row r="270" s="2" customFormat="1">
      <c r="A270" s="39"/>
      <c r="B270" s="40"/>
      <c r="C270" s="41"/>
      <c r="D270" s="233" t="s">
        <v>209</v>
      </c>
      <c r="E270" s="41"/>
      <c r="F270" s="234" t="s">
        <v>3935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209</v>
      </c>
      <c r="AU270" s="18" t="s">
        <v>90</v>
      </c>
    </row>
    <row r="271" s="2" customFormat="1" ht="33" customHeight="1">
      <c r="A271" s="39"/>
      <c r="B271" s="40"/>
      <c r="C271" s="220" t="s">
        <v>704</v>
      </c>
      <c r="D271" s="220" t="s">
        <v>204</v>
      </c>
      <c r="E271" s="221" t="s">
        <v>3753</v>
      </c>
      <c r="F271" s="222" t="s">
        <v>3754</v>
      </c>
      <c r="G271" s="223" t="s">
        <v>647</v>
      </c>
      <c r="H271" s="224">
        <v>2</v>
      </c>
      <c r="I271" s="225"/>
      <c r="J271" s="226">
        <f>ROUND(I271*H271,2)</f>
        <v>0</v>
      </c>
      <c r="K271" s="222" t="s">
        <v>352</v>
      </c>
      <c r="L271" s="45"/>
      <c r="M271" s="227" t="s">
        <v>1</v>
      </c>
      <c r="N271" s="228" t="s">
        <v>46</v>
      </c>
      <c r="O271" s="92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279</v>
      </c>
      <c r="AT271" s="231" t="s">
        <v>204</v>
      </c>
      <c r="AU271" s="231" t="s">
        <v>90</v>
      </c>
      <c r="AY271" s="18" t="s">
        <v>203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88</v>
      </c>
      <c r="BK271" s="232">
        <f>ROUND(I271*H271,2)</f>
        <v>0</v>
      </c>
      <c r="BL271" s="18" t="s">
        <v>279</v>
      </c>
      <c r="BM271" s="231" t="s">
        <v>3936</v>
      </c>
    </row>
    <row r="272" s="2" customFormat="1">
      <c r="A272" s="39"/>
      <c r="B272" s="40"/>
      <c r="C272" s="41"/>
      <c r="D272" s="233" t="s">
        <v>209</v>
      </c>
      <c r="E272" s="41"/>
      <c r="F272" s="234" t="s">
        <v>3756</v>
      </c>
      <c r="G272" s="41"/>
      <c r="H272" s="41"/>
      <c r="I272" s="235"/>
      <c r="J272" s="41"/>
      <c r="K272" s="41"/>
      <c r="L272" s="45"/>
      <c r="M272" s="236"/>
      <c r="N272" s="23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209</v>
      </c>
      <c r="AU272" s="18" t="s">
        <v>90</v>
      </c>
    </row>
    <row r="273" s="2" customFormat="1">
      <c r="A273" s="39"/>
      <c r="B273" s="40"/>
      <c r="C273" s="41"/>
      <c r="D273" s="251" t="s">
        <v>355</v>
      </c>
      <c r="E273" s="41"/>
      <c r="F273" s="252" t="s">
        <v>3757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355</v>
      </c>
      <c r="AU273" s="18" t="s">
        <v>90</v>
      </c>
    </row>
    <row r="274" s="2" customFormat="1" ht="24.15" customHeight="1">
      <c r="A274" s="39"/>
      <c r="B274" s="40"/>
      <c r="C274" s="296" t="s">
        <v>727</v>
      </c>
      <c r="D274" s="296" t="s">
        <v>553</v>
      </c>
      <c r="E274" s="297" t="s">
        <v>3937</v>
      </c>
      <c r="F274" s="298" t="s">
        <v>3938</v>
      </c>
      <c r="G274" s="299" t="s">
        <v>647</v>
      </c>
      <c r="H274" s="300">
        <v>2</v>
      </c>
      <c r="I274" s="301"/>
      <c r="J274" s="302">
        <f>ROUND(I274*H274,2)</f>
        <v>0</v>
      </c>
      <c r="K274" s="298" t="s">
        <v>1</v>
      </c>
      <c r="L274" s="303"/>
      <c r="M274" s="304" t="s">
        <v>1</v>
      </c>
      <c r="N274" s="305" t="s">
        <v>46</v>
      </c>
      <c r="O274" s="92"/>
      <c r="P274" s="229">
        <f>O274*H274</f>
        <v>0</v>
      </c>
      <c r="Q274" s="229">
        <v>0.00059999999999999995</v>
      </c>
      <c r="R274" s="229">
        <f>Q274*H274</f>
        <v>0.0011999999999999999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581</v>
      </c>
      <c r="AT274" s="231" t="s">
        <v>553</v>
      </c>
      <c r="AU274" s="231" t="s">
        <v>90</v>
      </c>
      <c r="AY274" s="18" t="s">
        <v>203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279</v>
      </c>
      <c r="BM274" s="231" t="s">
        <v>3939</v>
      </c>
    </row>
    <row r="275" s="2" customFormat="1">
      <c r="A275" s="39"/>
      <c r="B275" s="40"/>
      <c r="C275" s="41"/>
      <c r="D275" s="233" t="s">
        <v>209</v>
      </c>
      <c r="E275" s="41"/>
      <c r="F275" s="234" t="s">
        <v>3940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209</v>
      </c>
      <c r="AU275" s="18" t="s">
        <v>90</v>
      </c>
    </row>
    <row r="276" s="2" customFormat="1" ht="33" customHeight="1">
      <c r="A276" s="39"/>
      <c r="B276" s="40"/>
      <c r="C276" s="220" t="s">
        <v>741</v>
      </c>
      <c r="D276" s="220" t="s">
        <v>204</v>
      </c>
      <c r="E276" s="221" t="s">
        <v>3941</v>
      </c>
      <c r="F276" s="222" t="s">
        <v>3942</v>
      </c>
      <c r="G276" s="223" t="s">
        <v>415</v>
      </c>
      <c r="H276" s="224">
        <v>4</v>
      </c>
      <c r="I276" s="225"/>
      <c r="J276" s="226">
        <f>ROUND(I276*H276,2)</f>
        <v>0</v>
      </c>
      <c r="K276" s="222" t="s">
        <v>352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0.0083999999999999995</v>
      </c>
      <c r="R276" s="229">
        <f>Q276*H276</f>
        <v>0.033599999999999998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279</v>
      </c>
      <c r="AT276" s="231" t="s">
        <v>204</v>
      </c>
      <c r="AU276" s="231" t="s">
        <v>90</v>
      </c>
      <c r="AY276" s="18" t="s">
        <v>203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279</v>
      </c>
      <c r="BM276" s="231" t="s">
        <v>3943</v>
      </c>
    </row>
    <row r="277" s="2" customFormat="1">
      <c r="A277" s="39"/>
      <c r="B277" s="40"/>
      <c r="C277" s="41"/>
      <c r="D277" s="233" t="s">
        <v>209</v>
      </c>
      <c r="E277" s="41"/>
      <c r="F277" s="234" t="s">
        <v>3944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209</v>
      </c>
      <c r="AU277" s="18" t="s">
        <v>90</v>
      </c>
    </row>
    <row r="278" s="2" customFormat="1">
      <c r="A278" s="39"/>
      <c r="B278" s="40"/>
      <c r="C278" s="41"/>
      <c r="D278" s="251" t="s">
        <v>355</v>
      </c>
      <c r="E278" s="41"/>
      <c r="F278" s="252" t="s">
        <v>3945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355</v>
      </c>
      <c r="AU278" s="18" t="s">
        <v>90</v>
      </c>
    </row>
    <row r="279" s="2" customFormat="1" ht="37.8" customHeight="1">
      <c r="A279" s="39"/>
      <c r="B279" s="40"/>
      <c r="C279" s="220" t="s">
        <v>749</v>
      </c>
      <c r="D279" s="220" t="s">
        <v>204</v>
      </c>
      <c r="E279" s="221" t="s">
        <v>3817</v>
      </c>
      <c r="F279" s="222" t="s">
        <v>3818</v>
      </c>
      <c r="G279" s="223" t="s">
        <v>415</v>
      </c>
      <c r="H279" s="224">
        <v>30.920999999999999</v>
      </c>
      <c r="I279" s="225"/>
      <c r="J279" s="226">
        <f>ROUND(I279*H279,2)</f>
        <v>0</v>
      </c>
      <c r="K279" s="222" t="s">
        <v>352</v>
      </c>
      <c r="L279" s="45"/>
      <c r="M279" s="227" t="s">
        <v>1</v>
      </c>
      <c r="N279" s="228" t="s">
        <v>46</v>
      </c>
      <c r="O279" s="92"/>
      <c r="P279" s="229">
        <f>O279*H279</f>
        <v>0</v>
      </c>
      <c r="Q279" s="229">
        <v>0.0034399999999999999</v>
      </c>
      <c r="R279" s="229">
        <f>Q279*H279</f>
        <v>0.10636823999999999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279</v>
      </c>
      <c r="AT279" s="231" t="s">
        <v>204</v>
      </c>
      <c r="AU279" s="231" t="s">
        <v>90</v>
      </c>
      <c r="AY279" s="18" t="s">
        <v>203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279</v>
      </c>
      <c r="BM279" s="231" t="s">
        <v>3946</v>
      </c>
    </row>
    <row r="280" s="2" customFormat="1">
      <c r="A280" s="39"/>
      <c r="B280" s="40"/>
      <c r="C280" s="41"/>
      <c r="D280" s="233" t="s">
        <v>209</v>
      </c>
      <c r="E280" s="41"/>
      <c r="F280" s="234" t="s">
        <v>3820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209</v>
      </c>
      <c r="AU280" s="18" t="s">
        <v>90</v>
      </c>
    </row>
    <row r="281" s="2" customFormat="1">
      <c r="A281" s="39"/>
      <c r="B281" s="40"/>
      <c r="C281" s="41"/>
      <c r="D281" s="251" t="s">
        <v>355</v>
      </c>
      <c r="E281" s="41"/>
      <c r="F281" s="252" t="s">
        <v>3821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355</v>
      </c>
      <c r="AU281" s="18" t="s">
        <v>90</v>
      </c>
    </row>
    <row r="282" s="13" customFormat="1">
      <c r="A282" s="13"/>
      <c r="B282" s="253"/>
      <c r="C282" s="254"/>
      <c r="D282" s="233" t="s">
        <v>357</v>
      </c>
      <c r="E282" s="255" t="s">
        <v>1</v>
      </c>
      <c r="F282" s="256" t="s">
        <v>3947</v>
      </c>
      <c r="G282" s="254"/>
      <c r="H282" s="255" t="s">
        <v>1</v>
      </c>
      <c r="I282" s="257"/>
      <c r="J282" s="254"/>
      <c r="K282" s="254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357</v>
      </c>
      <c r="AU282" s="262" t="s">
        <v>90</v>
      </c>
      <c r="AV282" s="13" t="s">
        <v>88</v>
      </c>
      <c r="AW282" s="13" t="s">
        <v>36</v>
      </c>
      <c r="AX282" s="13" t="s">
        <v>81</v>
      </c>
      <c r="AY282" s="262" t="s">
        <v>203</v>
      </c>
    </row>
    <row r="283" s="14" customFormat="1">
      <c r="A283" s="14"/>
      <c r="B283" s="263"/>
      <c r="C283" s="264"/>
      <c r="D283" s="233" t="s">
        <v>357</v>
      </c>
      <c r="E283" s="265" t="s">
        <v>1</v>
      </c>
      <c r="F283" s="266" t="s">
        <v>3948</v>
      </c>
      <c r="G283" s="264"/>
      <c r="H283" s="267">
        <v>7.8760000000000003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357</v>
      </c>
      <c r="AU283" s="273" t="s">
        <v>90</v>
      </c>
      <c r="AV283" s="14" t="s">
        <v>90</v>
      </c>
      <c r="AW283" s="14" t="s">
        <v>36</v>
      </c>
      <c r="AX283" s="14" t="s">
        <v>81</v>
      </c>
      <c r="AY283" s="273" t="s">
        <v>203</v>
      </c>
    </row>
    <row r="284" s="13" customFormat="1">
      <c r="A284" s="13"/>
      <c r="B284" s="253"/>
      <c r="C284" s="254"/>
      <c r="D284" s="233" t="s">
        <v>357</v>
      </c>
      <c r="E284" s="255" t="s">
        <v>1</v>
      </c>
      <c r="F284" s="256" t="s">
        <v>3949</v>
      </c>
      <c r="G284" s="254"/>
      <c r="H284" s="255" t="s">
        <v>1</v>
      </c>
      <c r="I284" s="257"/>
      <c r="J284" s="254"/>
      <c r="K284" s="254"/>
      <c r="L284" s="258"/>
      <c r="M284" s="259"/>
      <c r="N284" s="260"/>
      <c r="O284" s="260"/>
      <c r="P284" s="260"/>
      <c r="Q284" s="260"/>
      <c r="R284" s="260"/>
      <c r="S284" s="260"/>
      <c r="T284" s="26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2" t="s">
        <v>357</v>
      </c>
      <c r="AU284" s="262" t="s">
        <v>90</v>
      </c>
      <c r="AV284" s="13" t="s">
        <v>88</v>
      </c>
      <c r="AW284" s="13" t="s">
        <v>36</v>
      </c>
      <c r="AX284" s="13" t="s">
        <v>81</v>
      </c>
      <c r="AY284" s="262" t="s">
        <v>203</v>
      </c>
    </row>
    <row r="285" s="14" customFormat="1">
      <c r="A285" s="14"/>
      <c r="B285" s="263"/>
      <c r="C285" s="264"/>
      <c r="D285" s="233" t="s">
        <v>357</v>
      </c>
      <c r="E285" s="265" t="s">
        <v>1</v>
      </c>
      <c r="F285" s="266" t="s">
        <v>3950</v>
      </c>
      <c r="G285" s="264"/>
      <c r="H285" s="267">
        <v>23.045000000000002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3" t="s">
        <v>357</v>
      </c>
      <c r="AU285" s="273" t="s">
        <v>90</v>
      </c>
      <c r="AV285" s="14" t="s">
        <v>90</v>
      </c>
      <c r="AW285" s="14" t="s">
        <v>36</v>
      </c>
      <c r="AX285" s="14" t="s">
        <v>81</v>
      </c>
      <c r="AY285" s="273" t="s">
        <v>203</v>
      </c>
    </row>
    <row r="286" s="16" customFormat="1">
      <c r="A286" s="16"/>
      <c r="B286" s="285"/>
      <c r="C286" s="286"/>
      <c r="D286" s="233" t="s">
        <v>357</v>
      </c>
      <c r="E286" s="287" t="s">
        <v>1</v>
      </c>
      <c r="F286" s="288" t="s">
        <v>366</v>
      </c>
      <c r="G286" s="286"/>
      <c r="H286" s="289">
        <v>30.921000000000003</v>
      </c>
      <c r="I286" s="290"/>
      <c r="J286" s="286"/>
      <c r="K286" s="286"/>
      <c r="L286" s="291"/>
      <c r="M286" s="292"/>
      <c r="N286" s="293"/>
      <c r="O286" s="293"/>
      <c r="P286" s="293"/>
      <c r="Q286" s="293"/>
      <c r="R286" s="293"/>
      <c r="S286" s="293"/>
      <c r="T286" s="294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295" t="s">
        <v>357</v>
      </c>
      <c r="AU286" s="295" t="s">
        <v>90</v>
      </c>
      <c r="AV286" s="16" t="s">
        <v>202</v>
      </c>
      <c r="AW286" s="16" t="s">
        <v>36</v>
      </c>
      <c r="AX286" s="16" t="s">
        <v>88</v>
      </c>
      <c r="AY286" s="295" t="s">
        <v>203</v>
      </c>
    </row>
    <row r="287" s="2" customFormat="1" ht="21.75" customHeight="1">
      <c r="A287" s="39"/>
      <c r="B287" s="40"/>
      <c r="C287" s="220" t="s">
        <v>763</v>
      </c>
      <c r="D287" s="220" t="s">
        <v>204</v>
      </c>
      <c r="E287" s="221" t="s">
        <v>3951</v>
      </c>
      <c r="F287" s="222" t="s">
        <v>3952</v>
      </c>
      <c r="G287" s="223" t="s">
        <v>290</v>
      </c>
      <c r="H287" s="224">
        <v>15.125999999999999</v>
      </c>
      <c r="I287" s="225"/>
      <c r="J287" s="226">
        <f>ROUND(I287*H287,2)</f>
        <v>0</v>
      </c>
      <c r="K287" s="222" t="s">
        <v>1</v>
      </c>
      <c r="L287" s="45"/>
      <c r="M287" s="227" t="s">
        <v>1</v>
      </c>
      <c r="N287" s="228" t="s">
        <v>46</v>
      </c>
      <c r="O287" s="92"/>
      <c r="P287" s="229">
        <f>O287*H287</f>
        <v>0</v>
      </c>
      <c r="Q287" s="229">
        <v>0.00038000000000000002</v>
      </c>
      <c r="R287" s="229">
        <f>Q287*H287</f>
        <v>0.0057478800000000004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279</v>
      </c>
      <c r="AT287" s="231" t="s">
        <v>204</v>
      </c>
      <c r="AU287" s="231" t="s">
        <v>90</v>
      </c>
      <c r="AY287" s="18" t="s">
        <v>203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279</v>
      </c>
      <c r="BM287" s="231" t="s">
        <v>3953</v>
      </c>
    </row>
    <row r="288" s="2" customFormat="1">
      <c r="A288" s="39"/>
      <c r="B288" s="40"/>
      <c r="C288" s="41"/>
      <c r="D288" s="233" t="s">
        <v>209</v>
      </c>
      <c r="E288" s="41"/>
      <c r="F288" s="234" t="s">
        <v>3853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209</v>
      </c>
      <c r="AU288" s="18" t="s">
        <v>90</v>
      </c>
    </row>
    <row r="289" s="2" customFormat="1" ht="24.15" customHeight="1">
      <c r="A289" s="39"/>
      <c r="B289" s="40"/>
      <c r="C289" s="296" t="s">
        <v>769</v>
      </c>
      <c r="D289" s="296" t="s">
        <v>553</v>
      </c>
      <c r="E289" s="297" t="s">
        <v>3857</v>
      </c>
      <c r="F289" s="298" t="s">
        <v>3858</v>
      </c>
      <c r="G289" s="299" t="s">
        <v>290</v>
      </c>
      <c r="H289" s="300">
        <v>15.125999999999999</v>
      </c>
      <c r="I289" s="301"/>
      <c r="J289" s="302">
        <f>ROUND(I289*H289,2)</f>
        <v>0</v>
      </c>
      <c r="K289" s="298" t="s">
        <v>352</v>
      </c>
      <c r="L289" s="303"/>
      <c r="M289" s="304" t="s">
        <v>1</v>
      </c>
      <c r="N289" s="305" t="s">
        <v>46</v>
      </c>
      <c r="O289" s="92"/>
      <c r="P289" s="229">
        <f>O289*H289</f>
        <v>0</v>
      </c>
      <c r="Q289" s="229">
        <v>0.00059999999999999995</v>
      </c>
      <c r="R289" s="229">
        <f>Q289*H289</f>
        <v>0.0090755999999999996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581</v>
      </c>
      <c r="AT289" s="231" t="s">
        <v>553</v>
      </c>
      <c r="AU289" s="231" t="s">
        <v>90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279</v>
      </c>
      <c r="BM289" s="231" t="s">
        <v>3954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3858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90</v>
      </c>
    </row>
    <row r="291" s="14" customFormat="1">
      <c r="A291" s="14"/>
      <c r="B291" s="263"/>
      <c r="C291" s="264"/>
      <c r="D291" s="233" t="s">
        <v>357</v>
      </c>
      <c r="E291" s="265" t="s">
        <v>1</v>
      </c>
      <c r="F291" s="266" t="s">
        <v>3955</v>
      </c>
      <c r="G291" s="264"/>
      <c r="H291" s="267">
        <v>14.326000000000001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357</v>
      </c>
      <c r="AU291" s="273" t="s">
        <v>90</v>
      </c>
      <c r="AV291" s="14" t="s">
        <v>90</v>
      </c>
      <c r="AW291" s="14" t="s">
        <v>36</v>
      </c>
      <c r="AX291" s="14" t="s">
        <v>81</v>
      </c>
      <c r="AY291" s="273" t="s">
        <v>203</v>
      </c>
    </row>
    <row r="292" s="14" customFormat="1">
      <c r="A292" s="14"/>
      <c r="B292" s="263"/>
      <c r="C292" s="264"/>
      <c r="D292" s="233" t="s">
        <v>357</v>
      </c>
      <c r="E292" s="265" t="s">
        <v>1</v>
      </c>
      <c r="F292" s="266" t="s">
        <v>3956</v>
      </c>
      <c r="G292" s="264"/>
      <c r="H292" s="267">
        <v>0.80000000000000004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357</v>
      </c>
      <c r="AU292" s="273" t="s">
        <v>90</v>
      </c>
      <c r="AV292" s="14" t="s">
        <v>90</v>
      </c>
      <c r="AW292" s="14" t="s">
        <v>36</v>
      </c>
      <c r="AX292" s="14" t="s">
        <v>81</v>
      </c>
      <c r="AY292" s="273" t="s">
        <v>203</v>
      </c>
    </row>
    <row r="293" s="16" customFormat="1">
      <c r="A293" s="16"/>
      <c r="B293" s="285"/>
      <c r="C293" s="286"/>
      <c r="D293" s="233" t="s">
        <v>357</v>
      </c>
      <c r="E293" s="287" t="s">
        <v>1</v>
      </c>
      <c r="F293" s="288" t="s">
        <v>366</v>
      </c>
      <c r="G293" s="286"/>
      <c r="H293" s="289">
        <v>15.126000000000001</v>
      </c>
      <c r="I293" s="290"/>
      <c r="J293" s="286"/>
      <c r="K293" s="286"/>
      <c r="L293" s="291"/>
      <c r="M293" s="292"/>
      <c r="N293" s="293"/>
      <c r="O293" s="293"/>
      <c r="P293" s="293"/>
      <c r="Q293" s="293"/>
      <c r="R293" s="293"/>
      <c r="S293" s="293"/>
      <c r="T293" s="294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95" t="s">
        <v>357</v>
      </c>
      <c r="AU293" s="295" t="s">
        <v>90</v>
      </c>
      <c r="AV293" s="16" t="s">
        <v>202</v>
      </c>
      <c r="AW293" s="16" t="s">
        <v>4</v>
      </c>
      <c r="AX293" s="16" t="s">
        <v>88</v>
      </c>
      <c r="AY293" s="295" t="s">
        <v>203</v>
      </c>
    </row>
    <row r="294" s="2" customFormat="1" ht="24.15" customHeight="1">
      <c r="A294" s="39"/>
      <c r="B294" s="40"/>
      <c r="C294" s="220" t="s">
        <v>778</v>
      </c>
      <c r="D294" s="220" t="s">
        <v>204</v>
      </c>
      <c r="E294" s="221" t="s">
        <v>3957</v>
      </c>
      <c r="F294" s="222" t="s">
        <v>3958</v>
      </c>
      <c r="G294" s="223" t="s">
        <v>493</v>
      </c>
      <c r="H294" s="224">
        <v>0.20000000000000001</v>
      </c>
      <c r="I294" s="225"/>
      <c r="J294" s="226">
        <f>ROUND(I294*H294,2)</f>
        <v>0</v>
      </c>
      <c r="K294" s="222" t="s">
        <v>3959</v>
      </c>
      <c r="L294" s="45"/>
      <c r="M294" s="227" t="s">
        <v>1</v>
      </c>
      <c r="N294" s="228" t="s">
        <v>46</v>
      </c>
      <c r="O294" s="92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279</v>
      </c>
      <c r="AT294" s="231" t="s">
        <v>204</v>
      </c>
      <c r="AU294" s="231" t="s">
        <v>90</v>
      </c>
      <c r="AY294" s="18" t="s">
        <v>203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279</v>
      </c>
      <c r="BM294" s="231" t="s">
        <v>3960</v>
      </c>
    </row>
    <row r="295" s="2" customFormat="1">
      <c r="A295" s="39"/>
      <c r="B295" s="40"/>
      <c r="C295" s="41"/>
      <c r="D295" s="233" t="s">
        <v>209</v>
      </c>
      <c r="E295" s="41"/>
      <c r="F295" s="234" t="s">
        <v>3958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209</v>
      </c>
      <c r="AU295" s="18" t="s">
        <v>90</v>
      </c>
    </row>
    <row r="296" s="2" customFormat="1">
      <c r="A296" s="39"/>
      <c r="B296" s="40"/>
      <c r="C296" s="41"/>
      <c r="D296" s="251" t="s">
        <v>355</v>
      </c>
      <c r="E296" s="41"/>
      <c r="F296" s="252" t="s">
        <v>3961</v>
      </c>
      <c r="G296" s="41"/>
      <c r="H296" s="41"/>
      <c r="I296" s="235"/>
      <c r="J296" s="41"/>
      <c r="K296" s="41"/>
      <c r="L296" s="45"/>
      <c r="M296" s="236"/>
      <c r="N296" s="23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355</v>
      </c>
      <c r="AU296" s="18" t="s">
        <v>90</v>
      </c>
    </row>
    <row r="297" s="11" customFormat="1" ht="22.8" customHeight="1">
      <c r="A297" s="11"/>
      <c r="B297" s="206"/>
      <c r="C297" s="207"/>
      <c r="D297" s="208" t="s">
        <v>80</v>
      </c>
      <c r="E297" s="249" t="s">
        <v>3962</v>
      </c>
      <c r="F297" s="249" t="s">
        <v>3963</v>
      </c>
      <c r="G297" s="207"/>
      <c r="H297" s="207"/>
      <c r="I297" s="210"/>
      <c r="J297" s="250">
        <f>BK297</f>
        <v>0</v>
      </c>
      <c r="K297" s="207"/>
      <c r="L297" s="212"/>
      <c r="M297" s="213"/>
      <c r="N297" s="214"/>
      <c r="O297" s="214"/>
      <c r="P297" s="215">
        <f>SUM(P298:P341)</f>
        <v>0</v>
      </c>
      <c r="Q297" s="214"/>
      <c r="R297" s="215">
        <f>SUM(R298:R341)</f>
        <v>0.15114718000000002</v>
      </c>
      <c r="S297" s="214"/>
      <c r="T297" s="216">
        <f>SUM(T298:T341)</f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17" t="s">
        <v>90</v>
      </c>
      <c r="AT297" s="218" t="s">
        <v>80</v>
      </c>
      <c r="AU297" s="218" t="s">
        <v>88</v>
      </c>
      <c r="AY297" s="217" t="s">
        <v>203</v>
      </c>
      <c r="BK297" s="219">
        <f>SUM(BK298:BK341)</f>
        <v>0</v>
      </c>
    </row>
    <row r="298" s="2" customFormat="1" ht="21.75" customHeight="1">
      <c r="A298" s="39"/>
      <c r="B298" s="40"/>
      <c r="C298" s="220" t="s">
        <v>784</v>
      </c>
      <c r="D298" s="220" t="s">
        <v>204</v>
      </c>
      <c r="E298" s="221" t="s">
        <v>3964</v>
      </c>
      <c r="F298" s="222" t="s">
        <v>3965</v>
      </c>
      <c r="G298" s="223" t="s">
        <v>647</v>
      </c>
      <c r="H298" s="224">
        <v>1</v>
      </c>
      <c r="I298" s="225"/>
      <c r="J298" s="226">
        <f>ROUND(I298*H298,2)</f>
        <v>0</v>
      </c>
      <c r="K298" s="222" t="s">
        <v>352</v>
      </c>
      <c r="L298" s="45"/>
      <c r="M298" s="227" t="s">
        <v>1</v>
      </c>
      <c r="N298" s="228" t="s">
        <v>46</v>
      </c>
      <c r="O298" s="92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279</v>
      </c>
      <c r="AT298" s="231" t="s">
        <v>204</v>
      </c>
      <c r="AU298" s="231" t="s">
        <v>90</v>
      </c>
      <c r="AY298" s="18" t="s">
        <v>203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279</v>
      </c>
      <c r="BM298" s="231" t="s">
        <v>3966</v>
      </c>
    </row>
    <row r="299" s="2" customFormat="1">
      <c r="A299" s="39"/>
      <c r="B299" s="40"/>
      <c r="C299" s="41"/>
      <c r="D299" s="233" t="s">
        <v>209</v>
      </c>
      <c r="E299" s="41"/>
      <c r="F299" s="234" t="s">
        <v>3967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209</v>
      </c>
      <c r="AU299" s="18" t="s">
        <v>90</v>
      </c>
    </row>
    <row r="300" s="2" customFormat="1">
      <c r="A300" s="39"/>
      <c r="B300" s="40"/>
      <c r="C300" s="41"/>
      <c r="D300" s="251" t="s">
        <v>355</v>
      </c>
      <c r="E300" s="41"/>
      <c r="F300" s="252" t="s">
        <v>3968</v>
      </c>
      <c r="G300" s="41"/>
      <c r="H300" s="41"/>
      <c r="I300" s="235"/>
      <c r="J300" s="41"/>
      <c r="K300" s="41"/>
      <c r="L300" s="45"/>
      <c r="M300" s="236"/>
      <c r="N300" s="237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355</v>
      </c>
      <c r="AU300" s="18" t="s">
        <v>90</v>
      </c>
    </row>
    <row r="301" s="2" customFormat="1" ht="16.5" customHeight="1">
      <c r="A301" s="39"/>
      <c r="B301" s="40"/>
      <c r="C301" s="296" t="s">
        <v>787</v>
      </c>
      <c r="D301" s="296" t="s">
        <v>553</v>
      </c>
      <c r="E301" s="297" t="s">
        <v>3969</v>
      </c>
      <c r="F301" s="298" t="s">
        <v>3970</v>
      </c>
      <c r="G301" s="299" t="s">
        <v>647</v>
      </c>
      <c r="H301" s="300">
        <v>1</v>
      </c>
      <c r="I301" s="301"/>
      <c r="J301" s="302">
        <f>ROUND(I301*H301,2)</f>
        <v>0</v>
      </c>
      <c r="K301" s="298" t="s">
        <v>1</v>
      </c>
      <c r="L301" s="303"/>
      <c r="M301" s="304" t="s">
        <v>1</v>
      </c>
      <c r="N301" s="305" t="s">
        <v>46</v>
      </c>
      <c r="O301" s="92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581</v>
      </c>
      <c r="AT301" s="231" t="s">
        <v>553</v>
      </c>
      <c r="AU301" s="231" t="s">
        <v>90</v>
      </c>
      <c r="AY301" s="18" t="s">
        <v>203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279</v>
      </c>
      <c r="BM301" s="231" t="s">
        <v>3971</v>
      </c>
    </row>
    <row r="302" s="2" customFormat="1">
      <c r="A302" s="39"/>
      <c r="B302" s="40"/>
      <c r="C302" s="41"/>
      <c r="D302" s="233" t="s">
        <v>209</v>
      </c>
      <c r="E302" s="41"/>
      <c r="F302" s="234" t="s">
        <v>3972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209</v>
      </c>
      <c r="AU302" s="18" t="s">
        <v>90</v>
      </c>
    </row>
    <row r="303" s="2" customFormat="1" ht="16.5" customHeight="1">
      <c r="A303" s="39"/>
      <c r="B303" s="40"/>
      <c r="C303" s="296" t="s">
        <v>797</v>
      </c>
      <c r="D303" s="296" t="s">
        <v>553</v>
      </c>
      <c r="E303" s="297" t="s">
        <v>3973</v>
      </c>
      <c r="F303" s="298" t="s">
        <v>3974</v>
      </c>
      <c r="G303" s="299" t="s">
        <v>647</v>
      </c>
      <c r="H303" s="300">
        <v>2</v>
      </c>
      <c r="I303" s="301"/>
      <c r="J303" s="302">
        <f>ROUND(I303*H303,2)</f>
        <v>0</v>
      </c>
      <c r="K303" s="298" t="s">
        <v>1</v>
      </c>
      <c r="L303" s="303"/>
      <c r="M303" s="304" t="s">
        <v>1</v>
      </c>
      <c r="N303" s="305" t="s">
        <v>46</v>
      </c>
      <c r="O303" s="92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581</v>
      </c>
      <c r="AT303" s="231" t="s">
        <v>553</v>
      </c>
      <c r="AU303" s="231" t="s">
        <v>90</v>
      </c>
      <c r="AY303" s="18" t="s">
        <v>203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279</v>
      </c>
      <c r="BM303" s="231" t="s">
        <v>3975</v>
      </c>
    </row>
    <row r="304" s="2" customFormat="1">
      <c r="A304" s="39"/>
      <c r="B304" s="40"/>
      <c r="C304" s="41"/>
      <c r="D304" s="233" t="s">
        <v>209</v>
      </c>
      <c r="E304" s="41"/>
      <c r="F304" s="234" t="s">
        <v>3976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209</v>
      </c>
      <c r="AU304" s="18" t="s">
        <v>90</v>
      </c>
    </row>
    <row r="305" s="2" customFormat="1" ht="16.5" customHeight="1">
      <c r="A305" s="39"/>
      <c r="B305" s="40"/>
      <c r="C305" s="296" t="s">
        <v>799</v>
      </c>
      <c r="D305" s="296" t="s">
        <v>553</v>
      </c>
      <c r="E305" s="297" t="s">
        <v>3977</v>
      </c>
      <c r="F305" s="298" t="s">
        <v>3978</v>
      </c>
      <c r="G305" s="299" t="s">
        <v>647</v>
      </c>
      <c r="H305" s="300">
        <v>1</v>
      </c>
      <c r="I305" s="301"/>
      <c r="J305" s="302">
        <f>ROUND(I305*H305,2)</f>
        <v>0</v>
      </c>
      <c r="K305" s="298" t="s">
        <v>1</v>
      </c>
      <c r="L305" s="303"/>
      <c r="M305" s="304" t="s">
        <v>1</v>
      </c>
      <c r="N305" s="305" t="s">
        <v>46</v>
      </c>
      <c r="O305" s="92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581</v>
      </c>
      <c r="AT305" s="231" t="s">
        <v>553</v>
      </c>
      <c r="AU305" s="231" t="s">
        <v>90</v>
      </c>
      <c r="AY305" s="18" t="s">
        <v>203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88</v>
      </c>
      <c r="BK305" s="232">
        <f>ROUND(I305*H305,2)</f>
        <v>0</v>
      </c>
      <c r="BL305" s="18" t="s">
        <v>279</v>
      </c>
      <c r="BM305" s="231" t="s">
        <v>3979</v>
      </c>
    </row>
    <row r="306" s="2" customFormat="1">
      <c r="A306" s="39"/>
      <c r="B306" s="40"/>
      <c r="C306" s="41"/>
      <c r="D306" s="233" t="s">
        <v>209</v>
      </c>
      <c r="E306" s="41"/>
      <c r="F306" s="234" t="s">
        <v>3978</v>
      </c>
      <c r="G306" s="41"/>
      <c r="H306" s="41"/>
      <c r="I306" s="235"/>
      <c r="J306" s="41"/>
      <c r="K306" s="41"/>
      <c r="L306" s="45"/>
      <c r="M306" s="236"/>
      <c r="N306" s="23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209</v>
      </c>
      <c r="AU306" s="18" t="s">
        <v>90</v>
      </c>
    </row>
    <row r="307" s="2" customFormat="1" ht="21.75" customHeight="1">
      <c r="A307" s="39"/>
      <c r="B307" s="40"/>
      <c r="C307" s="220" t="s">
        <v>804</v>
      </c>
      <c r="D307" s="220" t="s">
        <v>204</v>
      </c>
      <c r="E307" s="221" t="s">
        <v>3980</v>
      </c>
      <c r="F307" s="222" t="s">
        <v>3981</v>
      </c>
      <c r="G307" s="223" t="s">
        <v>647</v>
      </c>
      <c r="H307" s="224">
        <v>1</v>
      </c>
      <c r="I307" s="225"/>
      <c r="J307" s="226">
        <f>ROUND(I307*H307,2)</f>
        <v>0</v>
      </c>
      <c r="K307" s="222" t="s">
        <v>352</v>
      </c>
      <c r="L307" s="45"/>
      <c r="M307" s="227" t="s">
        <v>1</v>
      </c>
      <c r="N307" s="228" t="s">
        <v>46</v>
      </c>
      <c r="O307" s="92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279</v>
      </c>
      <c r="AT307" s="231" t="s">
        <v>204</v>
      </c>
      <c r="AU307" s="231" t="s">
        <v>90</v>
      </c>
      <c r="AY307" s="18" t="s">
        <v>203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88</v>
      </c>
      <c r="BK307" s="232">
        <f>ROUND(I307*H307,2)</f>
        <v>0</v>
      </c>
      <c r="BL307" s="18" t="s">
        <v>279</v>
      </c>
      <c r="BM307" s="231" t="s">
        <v>3982</v>
      </c>
    </row>
    <row r="308" s="2" customFormat="1">
      <c r="A308" s="39"/>
      <c r="B308" s="40"/>
      <c r="C308" s="41"/>
      <c r="D308" s="233" t="s">
        <v>209</v>
      </c>
      <c r="E308" s="41"/>
      <c r="F308" s="234" t="s">
        <v>3983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209</v>
      </c>
      <c r="AU308" s="18" t="s">
        <v>90</v>
      </c>
    </row>
    <row r="309" s="2" customFormat="1">
      <c r="A309" s="39"/>
      <c r="B309" s="40"/>
      <c r="C309" s="41"/>
      <c r="D309" s="251" t="s">
        <v>355</v>
      </c>
      <c r="E309" s="41"/>
      <c r="F309" s="252" t="s">
        <v>3984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355</v>
      </c>
      <c r="AU309" s="18" t="s">
        <v>90</v>
      </c>
    </row>
    <row r="310" s="2" customFormat="1" ht="16.5" customHeight="1">
      <c r="A310" s="39"/>
      <c r="B310" s="40"/>
      <c r="C310" s="296" t="s">
        <v>811</v>
      </c>
      <c r="D310" s="296" t="s">
        <v>553</v>
      </c>
      <c r="E310" s="297" t="s">
        <v>3985</v>
      </c>
      <c r="F310" s="298" t="s">
        <v>3986</v>
      </c>
      <c r="G310" s="299" t="s">
        <v>647</v>
      </c>
      <c r="H310" s="300">
        <v>1</v>
      </c>
      <c r="I310" s="301"/>
      <c r="J310" s="302">
        <f>ROUND(I310*H310,2)</f>
        <v>0</v>
      </c>
      <c r="K310" s="298" t="s">
        <v>1</v>
      </c>
      <c r="L310" s="303"/>
      <c r="M310" s="304" t="s">
        <v>1</v>
      </c>
      <c r="N310" s="305" t="s">
        <v>46</v>
      </c>
      <c r="O310" s="92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581</v>
      </c>
      <c r="AT310" s="231" t="s">
        <v>553</v>
      </c>
      <c r="AU310" s="231" t="s">
        <v>90</v>
      </c>
      <c r="AY310" s="18" t="s">
        <v>203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279</v>
      </c>
      <c r="BM310" s="231" t="s">
        <v>3987</v>
      </c>
    </row>
    <row r="311" s="2" customFormat="1" ht="24.15" customHeight="1">
      <c r="A311" s="39"/>
      <c r="B311" s="40"/>
      <c r="C311" s="220" t="s">
        <v>817</v>
      </c>
      <c r="D311" s="220" t="s">
        <v>204</v>
      </c>
      <c r="E311" s="221" t="s">
        <v>3988</v>
      </c>
      <c r="F311" s="222" t="s">
        <v>3989</v>
      </c>
      <c r="G311" s="223" t="s">
        <v>647</v>
      </c>
      <c r="H311" s="224">
        <v>2</v>
      </c>
      <c r="I311" s="225"/>
      <c r="J311" s="226">
        <f>ROUND(I311*H311,2)</f>
        <v>0</v>
      </c>
      <c r="K311" s="222" t="s">
        <v>352</v>
      </c>
      <c r="L311" s="45"/>
      <c r="M311" s="227" t="s">
        <v>1</v>
      </c>
      <c r="N311" s="228" t="s">
        <v>46</v>
      </c>
      <c r="O311" s="92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279</v>
      </c>
      <c r="AT311" s="231" t="s">
        <v>204</v>
      </c>
      <c r="AU311" s="231" t="s">
        <v>90</v>
      </c>
      <c r="AY311" s="18" t="s">
        <v>203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88</v>
      </c>
      <c r="BK311" s="232">
        <f>ROUND(I311*H311,2)</f>
        <v>0</v>
      </c>
      <c r="BL311" s="18" t="s">
        <v>279</v>
      </c>
      <c r="BM311" s="231" t="s">
        <v>3990</v>
      </c>
    </row>
    <row r="312" s="2" customFormat="1">
      <c r="A312" s="39"/>
      <c r="B312" s="40"/>
      <c r="C312" s="41"/>
      <c r="D312" s="233" t="s">
        <v>209</v>
      </c>
      <c r="E312" s="41"/>
      <c r="F312" s="234" t="s">
        <v>3991</v>
      </c>
      <c r="G312" s="41"/>
      <c r="H312" s="41"/>
      <c r="I312" s="235"/>
      <c r="J312" s="41"/>
      <c r="K312" s="41"/>
      <c r="L312" s="45"/>
      <c r="M312" s="236"/>
      <c r="N312" s="23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209</v>
      </c>
      <c r="AU312" s="18" t="s">
        <v>90</v>
      </c>
    </row>
    <row r="313" s="2" customFormat="1">
      <c r="A313" s="39"/>
      <c r="B313" s="40"/>
      <c r="C313" s="41"/>
      <c r="D313" s="251" t="s">
        <v>355</v>
      </c>
      <c r="E313" s="41"/>
      <c r="F313" s="252" t="s">
        <v>3992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355</v>
      </c>
      <c r="AU313" s="18" t="s">
        <v>90</v>
      </c>
    </row>
    <row r="314" s="2" customFormat="1" ht="21.75" customHeight="1">
      <c r="A314" s="39"/>
      <c r="B314" s="40"/>
      <c r="C314" s="296" t="s">
        <v>829</v>
      </c>
      <c r="D314" s="296" t="s">
        <v>553</v>
      </c>
      <c r="E314" s="297" t="s">
        <v>3993</v>
      </c>
      <c r="F314" s="298" t="s">
        <v>3994</v>
      </c>
      <c r="G314" s="299" t="s">
        <v>647</v>
      </c>
      <c r="H314" s="300">
        <v>2</v>
      </c>
      <c r="I314" s="301"/>
      <c r="J314" s="302">
        <f>ROUND(I314*H314,2)</f>
        <v>0</v>
      </c>
      <c r="K314" s="298" t="s">
        <v>1</v>
      </c>
      <c r="L314" s="303"/>
      <c r="M314" s="304" t="s">
        <v>1</v>
      </c>
      <c r="N314" s="305" t="s">
        <v>46</v>
      </c>
      <c r="O314" s="92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581</v>
      </c>
      <c r="AT314" s="231" t="s">
        <v>553</v>
      </c>
      <c r="AU314" s="231" t="s">
        <v>90</v>
      </c>
      <c r="AY314" s="18" t="s">
        <v>203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88</v>
      </c>
      <c r="BK314" s="232">
        <f>ROUND(I314*H314,2)</f>
        <v>0</v>
      </c>
      <c r="BL314" s="18" t="s">
        <v>279</v>
      </c>
      <c r="BM314" s="231" t="s">
        <v>3995</v>
      </c>
    </row>
    <row r="315" s="2" customFormat="1">
      <c r="A315" s="39"/>
      <c r="B315" s="40"/>
      <c r="C315" s="41"/>
      <c r="D315" s="233" t="s">
        <v>209</v>
      </c>
      <c r="E315" s="41"/>
      <c r="F315" s="234" t="s">
        <v>3996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209</v>
      </c>
      <c r="AU315" s="18" t="s">
        <v>90</v>
      </c>
    </row>
    <row r="316" s="2" customFormat="1" ht="16.5" customHeight="1">
      <c r="A316" s="39"/>
      <c r="B316" s="40"/>
      <c r="C316" s="220" t="s">
        <v>834</v>
      </c>
      <c r="D316" s="220" t="s">
        <v>204</v>
      </c>
      <c r="E316" s="221" t="s">
        <v>3997</v>
      </c>
      <c r="F316" s="222" t="s">
        <v>3998</v>
      </c>
      <c r="G316" s="223" t="s">
        <v>647</v>
      </c>
      <c r="H316" s="224">
        <v>1</v>
      </c>
      <c r="I316" s="225"/>
      <c r="J316" s="226">
        <f>ROUND(I316*H316,2)</f>
        <v>0</v>
      </c>
      <c r="K316" s="222" t="s">
        <v>352</v>
      </c>
      <c r="L316" s="45"/>
      <c r="M316" s="227" t="s">
        <v>1</v>
      </c>
      <c r="N316" s="228" t="s">
        <v>46</v>
      </c>
      <c r="O316" s="92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279</v>
      </c>
      <c r="AT316" s="231" t="s">
        <v>204</v>
      </c>
      <c r="AU316" s="231" t="s">
        <v>90</v>
      </c>
      <c r="AY316" s="18" t="s">
        <v>203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88</v>
      </c>
      <c r="BK316" s="232">
        <f>ROUND(I316*H316,2)</f>
        <v>0</v>
      </c>
      <c r="BL316" s="18" t="s">
        <v>279</v>
      </c>
      <c r="BM316" s="231" t="s">
        <v>3999</v>
      </c>
    </row>
    <row r="317" s="2" customFormat="1">
      <c r="A317" s="39"/>
      <c r="B317" s="40"/>
      <c r="C317" s="41"/>
      <c r="D317" s="233" t="s">
        <v>209</v>
      </c>
      <c r="E317" s="41"/>
      <c r="F317" s="234" t="s">
        <v>4000</v>
      </c>
      <c r="G317" s="41"/>
      <c r="H317" s="41"/>
      <c r="I317" s="235"/>
      <c r="J317" s="41"/>
      <c r="K317" s="41"/>
      <c r="L317" s="45"/>
      <c r="M317" s="236"/>
      <c r="N317" s="23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209</v>
      </c>
      <c r="AU317" s="18" t="s">
        <v>90</v>
      </c>
    </row>
    <row r="318" s="2" customFormat="1">
      <c r="A318" s="39"/>
      <c r="B318" s="40"/>
      <c r="C318" s="41"/>
      <c r="D318" s="251" t="s">
        <v>355</v>
      </c>
      <c r="E318" s="41"/>
      <c r="F318" s="252" t="s">
        <v>4001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355</v>
      </c>
      <c r="AU318" s="18" t="s">
        <v>90</v>
      </c>
    </row>
    <row r="319" s="2" customFormat="1" ht="16.5" customHeight="1">
      <c r="A319" s="39"/>
      <c r="B319" s="40"/>
      <c r="C319" s="296" t="s">
        <v>838</v>
      </c>
      <c r="D319" s="296" t="s">
        <v>553</v>
      </c>
      <c r="E319" s="297" t="s">
        <v>4002</v>
      </c>
      <c r="F319" s="298" t="s">
        <v>4003</v>
      </c>
      <c r="G319" s="299" t="s">
        <v>647</v>
      </c>
      <c r="H319" s="300">
        <v>1</v>
      </c>
      <c r="I319" s="301"/>
      <c r="J319" s="302">
        <f>ROUND(I319*H319,2)</f>
        <v>0</v>
      </c>
      <c r="K319" s="298" t="s">
        <v>1</v>
      </c>
      <c r="L319" s="303"/>
      <c r="M319" s="304" t="s">
        <v>1</v>
      </c>
      <c r="N319" s="305" t="s">
        <v>46</v>
      </c>
      <c r="O319" s="92"/>
      <c r="P319" s="229">
        <f>O319*H319</f>
        <v>0</v>
      </c>
      <c r="Q319" s="229">
        <v>0</v>
      </c>
      <c r="R319" s="229">
        <f>Q319*H319</f>
        <v>0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581</v>
      </c>
      <c r="AT319" s="231" t="s">
        <v>553</v>
      </c>
      <c r="AU319" s="231" t="s">
        <v>90</v>
      </c>
      <c r="AY319" s="18" t="s">
        <v>203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279</v>
      </c>
      <c r="BM319" s="231" t="s">
        <v>4004</v>
      </c>
    </row>
    <row r="320" s="2" customFormat="1">
      <c r="A320" s="39"/>
      <c r="B320" s="40"/>
      <c r="C320" s="41"/>
      <c r="D320" s="233" t="s">
        <v>209</v>
      </c>
      <c r="E320" s="41"/>
      <c r="F320" s="234" t="s">
        <v>4005</v>
      </c>
      <c r="G320" s="41"/>
      <c r="H320" s="41"/>
      <c r="I320" s="235"/>
      <c r="J320" s="41"/>
      <c r="K320" s="41"/>
      <c r="L320" s="45"/>
      <c r="M320" s="236"/>
      <c r="N320" s="23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209</v>
      </c>
      <c r="AU320" s="18" t="s">
        <v>90</v>
      </c>
    </row>
    <row r="321" s="2" customFormat="1" ht="24.15" customHeight="1">
      <c r="A321" s="39"/>
      <c r="B321" s="40"/>
      <c r="C321" s="220" t="s">
        <v>845</v>
      </c>
      <c r="D321" s="220" t="s">
        <v>204</v>
      </c>
      <c r="E321" s="221" t="s">
        <v>3918</v>
      </c>
      <c r="F321" s="222" t="s">
        <v>3919</v>
      </c>
      <c r="G321" s="223" t="s">
        <v>647</v>
      </c>
      <c r="H321" s="224">
        <v>1</v>
      </c>
      <c r="I321" s="225"/>
      <c r="J321" s="226">
        <f>ROUND(I321*H321,2)</f>
        <v>0</v>
      </c>
      <c r="K321" s="222" t="s">
        <v>352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279</v>
      </c>
      <c r="AT321" s="231" t="s">
        <v>204</v>
      </c>
      <c r="AU321" s="231" t="s">
        <v>90</v>
      </c>
      <c r="AY321" s="18" t="s">
        <v>203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279</v>
      </c>
      <c r="BM321" s="231" t="s">
        <v>4006</v>
      </c>
    </row>
    <row r="322" s="2" customFormat="1">
      <c r="A322" s="39"/>
      <c r="B322" s="40"/>
      <c r="C322" s="41"/>
      <c r="D322" s="233" t="s">
        <v>209</v>
      </c>
      <c r="E322" s="41"/>
      <c r="F322" s="234" t="s">
        <v>3921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209</v>
      </c>
      <c r="AU322" s="18" t="s">
        <v>90</v>
      </c>
    </row>
    <row r="323" s="2" customFormat="1">
      <c r="A323" s="39"/>
      <c r="B323" s="40"/>
      <c r="C323" s="41"/>
      <c r="D323" s="251" t="s">
        <v>355</v>
      </c>
      <c r="E323" s="41"/>
      <c r="F323" s="252" t="s">
        <v>3922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355</v>
      </c>
      <c r="AU323" s="18" t="s">
        <v>90</v>
      </c>
    </row>
    <row r="324" s="2" customFormat="1" ht="24.15" customHeight="1">
      <c r="A324" s="39"/>
      <c r="B324" s="40"/>
      <c r="C324" s="296" t="s">
        <v>853</v>
      </c>
      <c r="D324" s="296" t="s">
        <v>553</v>
      </c>
      <c r="E324" s="297" t="s">
        <v>4007</v>
      </c>
      <c r="F324" s="298" t="s">
        <v>3924</v>
      </c>
      <c r="G324" s="299" t="s">
        <v>647</v>
      </c>
      <c r="H324" s="300">
        <v>1</v>
      </c>
      <c r="I324" s="301"/>
      <c r="J324" s="302">
        <f>ROUND(I324*H324,2)</f>
        <v>0</v>
      </c>
      <c r="K324" s="298" t="s">
        <v>352</v>
      </c>
      <c r="L324" s="303"/>
      <c r="M324" s="304" t="s">
        <v>1</v>
      </c>
      <c r="N324" s="305" t="s">
        <v>46</v>
      </c>
      <c r="O324" s="92"/>
      <c r="P324" s="229">
        <f>O324*H324</f>
        <v>0</v>
      </c>
      <c r="Q324" s="229">
        <v>0.0019</v>
      </c>
      <c r="R324" s="229">
        <f>Q324*H324</f>
        <v>0.0019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581</v>
      </c>
      <c r="AT324" s="231" t="s">
        <v>553</v>
      </c>
      <c r="AU324" s="231" t="s">
        <v>90</v>
      </c>
      <c r="AY324" s="18" t="s">
        <v>203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279</v>
      </c>
      <c r="BM324" s="231" t="s">
        <v>4008</v>
      </c>
    </row>
    <row r="325" s="2" customFormat="1">
      <c r="A325" s="39"/>
      <c r="B325" s="40"/>
      <c r="C325" s="41"/>
      <c r="D325" s="233" t="s">
        <v>209</v>
      </c>
      <c r="E325" s="41"/>
      <c r="F325" s="234" t="s">
        <v>4009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209</v>
      </c>
      <c r="AU325" s="18" t="s">
        <v>90</v>
      </c>
    </row>
    <row r="326" s="2" customFormat="1" ht="33" customHeight="1">
      <c r="A326" s="39"/>
      <c r="B326" s="40"/>
      <c r="C326" s="220" t="s">
        <v>860</v>
      </c>
      <c r="D326" s="220" t="s">
        <v>204</v>
      </c>
      <c r="E326" s="221" t="s">
        <v>4010</v>
      </c>
      <c r="F326" s="222" t="s">
        <v>4011</v>
      </c>
      <c r="G326" s="223" t="s">
        <v>415</v>
      </c>
      <c r="H326" s="224">
        <v>7</v>
      </c>
      <c r="I326" s="225"/>
      <c r="J326" s="226">
        <f>ROUND(I326*H326,2)</f>
        <v>0</v>
      </c>
      <c r="K326" s="222" t="s">
        <v>352</v>
      </c>
      <c r="L326" s="45"/>
      <c r="M326" s="227" t="s">
        <v>1</v>
      </c>
      <c r="N326" s="228" t="s">
        <v>46</v>
      </c>
      <c r="O326" s="92"/>
      <c r="P326" s="229">
        <f>O326*H326</f>
        <v>0</v>
      </c>
      <c r="Q326" s="229">
        <v>0.018419999999999999</v>
      </c>
      <c r="R326" s="229">
        <f>Q326*H326</f>
        <v>0.12894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279</v>
      </c>
      <c r="AT326" s="231" t="s">
        <v>204</v>
      </c>
      <c r="AU326" s="231" t="s">
        <v>90</v>
      </c>
      <c r="AY326" s="18" t="s">
        <v>203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88</v>
      </c>
      <c r="BK326" s="232">
        <f>ROUND(I326*H326,2)</f>
        <v>0</v>
      </c>
      <c r="BL326" s="18" t="s">
        <v>279</v>
      </c>
      <c r="BM326" s="231" t="s">
        <v>4012</v>
      </c>
    </row>
    <row r="327" s="2" customFormat="1">
      <c r="A327" s="39"/>
      <c r="B327" s="40"/>
      <c r="C327" s="41"/>
      <c r="D327" s="233" t="s">
        <v>209</v>
      </c>
      <c r="E327" s="41"/>
      <c r="F327" s="234" t="s">
        <v>4013</v>
      </c>
      <c r="G327" s="41"/>
      <c r="H327" s="41"/>
      <c r="I327" s="235"/>
      <c r="J327" s="41"/>
      <c r="K327" s="41"/>
      <c r="L327" s="45"/>
      <c r="M327" s="236"/>
      <c r="N327" s="237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209</v>
      </c>
      <c r="AU327" s="18" t="s">
        <v>90</v>
      </c>
    </row>
    <row r="328" s="2" customFormat="1">
      <c r="A328" s="39"/>
      <c r="B328" s="40"/>
      <c r="C328" s="41"/>
      <c r="D328" s="251" t="s">
        <v>355</v>
      </c>
      <c r="E328" s="41"/>
      <c r="F328" s="252" t="s">
        <v>4014</v>
      </c>
      <c r="G328" s="41"/>
      <c r="H328" s="41"/>
      <c r="I328" s="235"/>
      <c r="J328" s="41"/>
      <c r="K328" s="41"/>
      <c r="L328" s="45"/>
      <c r="M328" s="236"/>
      <c r="N328" s="23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355</v>
      </c>
      <c r="AU328" s="18" t="s">
        <v>90</v>
      </c>
    </row>
    <row r="329" s="2" customFormat="1" ht="37.8" customHeight="1">
      <c r="A329" s="39"/>
      <c r="B329" s="40"/>
      <c r="C329" s="220" t="s">
        <v>870</v>
      </c>
      <c r="D329" s="220" t="s">
        <v>204</v>
      </c>
      <c r="E329" s="221" t="s">
        <v>3817</v>
      </c>
      <c r="F329" s="222" t="s">
        <v>3818</v>
      </c>
      <c r="G329" s="223" t="s">
        <v>415</v>
      </c>
      <c r="H329" s="224">
        <v>3</v>
      </c>
      <c r="I329" s="225"/>
      <c r="J329" s="226">
        <f>ROUND(I329*H329,2)</f>
        <v>0</v>
      </c>
      <c r="K329" s="222" t="s">
        <v>352</v>
      </c>
      <c r="L329" s="45"/>
      <c r="M329" s="227" t="s">
        <v>1</v>
      </c>
      <c r="N329" s="228" t="s">
        <v>46</v>
      </c>
      <c r="O329" s="92"/>
      <c r="P329" s="229">
        <f>O329*H329</f>
        <v>0</v>
      </c>
      <c r="Q329" s="229">
        <v>0.0034399999999999999</v>
      </c>
      <c r="R329" s="229">
        <f>Q329*H329</f>
        <v>0.010319999999999999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279</v>
      </c>
      <c r="AT329" s="231" t="s">
        <v>204</v>
      </c>
      <c r="AU329" s="231" t="s">
        <v>90</v>
      </c>
      <c r="AY329" s="18" t="s">
        <v>203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88</v>
      </c>
      <c r="BK329" s="232">
        <f>ROUND(I329*H329,2)</f>
        <v>0</v>
      </c>
      <c r="BL329" s="18" t="s">
        <v>279</v>
      </c>
      <c r="BM329" s="231" t="s">
        <v>4015</v>
      </c>
    </row>
    <row r="330" s="2" customFormat="1">
      <c r="A330" s="39"/>
      <c r="B330" s="40"/>
      <c r="C330" s="41"/>
      <c r="D330" s="233" t="s">
        <v>209</v>
      </c>
      <c r="E330" s="41"/>
      <c r="F330" s="234" t="s">
        <v>3820</v>
      </c>
      <c r="G330" s="41"/>
      <c r="H330" s="41"/>
      <c r="I330" s="235"/>
      <c r="J330" s="41"/>
      <c r="K330" s="41"/>
      <c r="L330" s="45"/>
      <c r="M330" s="236"/>
      <c r="N330" s="23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209</v>
      </c>
      <c r="AU330" s="18" t="s">
        <v>90</v>
      </c>
    </row>
    <row r="331" s="2" customFormat="1">
      <c r="A331" s="39"/>
      <c r="B331" s="40"/>
      <c r="C331" s="41"/>
      <c r="D331" s="251" t="s">
        <v>355</v>
      </c>
      <c r="E331" s="41"/>
      <c r="F331" s="252" t="s">
        <v>3821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355</v>
      </c>
      <c r="AU331" s="18" t="s">
        <v>90</v>
      </c>
    </row>
    <row r="332" s="2" customFormat="1" ht="21.75" customHeight="1">
      <c r="A332" s="39"/>
      <c r="B332" s="40"/>
      <c r="C332" s="220" t="s">
        <v>882</v>
      </c>
      <c r="D332" s="220" t="s">
        <v>204</v>
      </c>
      <c r="E332" s="221" t="s">
        <v>3951</v>
      </c>
      <c r="F332" s="222" t="s">
        <v>3952</v>
      </c>
      <c r="G332" s="223" t="s">
        <v>290</v>
      </c>
      <c r="H332" s="224">
        <v>10.191000000000001</v>
      </c>
      <c r="I332" s="225"/>
      <c r="J332" s="226">
        <f>ROUND(I332*H332,2)</f>
        <v>0</v>
      </c>
      <c r="K332" s="222" t="s">
        <v>1</v>
      </c>
      <c r="L332" s="45"/>
      <c r="M332" s="227" t="s">
        <v>1</v>
      </c>
      <c r="N332" s="228" t="s">
        <v>46</v>
      </c>
      <c r="O332" s="92"/>
      <c r="P332" s="229">
        <f>O332*H332</f>
        <v>0</v>
      </c>
      <c r="Q332" s="229">
        <v>0.00038000000000000002</v>
      </c>
      <c r="R332" s="229">
        <f>Q332*H332</f>
        <v>0.0038725800000000005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279</v>
      </c>
      <c r="AT332" s="231" t="s">
        <v>204</v>
      </c>
      <c r="AU332" s="231" t="s">
        <v>90</v>
      </c>
      <c r="AY332" s="18" t="s">
        <v>203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88</v>
      </c>
      <c r="BK332" s="232">
        <f>ROUND(I332*H332,2)</f>
        <v>0</v>
      </c>
      <c r="BL332" s="18" t="s">
        <v>279</v>
      </c>
      <c r="BM332" s="231" t="s">
        <v>4016</v>
      </c>
    </row>
    <row r="333" s="2" customFormat="1">
      <c r="A333" s="39"/>
      <c r="B333" s="40"/>
      <c r="C333" s="41"/>
      <c r="D333" s="233" t="s">
        <v>209</v>
      </c>
      <c r="E333" s="41"/>
      <c r="F333" s="234" t="s">
        <v>3853</v>
      </c>
      <c r="G333" s="41"/>
      <c r="H333" s="41"/>
      <c r="I333" s="235"/>
      <c r="J333" s="41"/>
      <c r="K333" s="41"/>
      <c r="L333" s="45"/>
      <c r="M333" s="236"/>
      <c r="N333" s="237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209</v>
      </c>
      <c r="AU333" s="18" t="s">
        <v>90</v>
      </c>
    </row>
    <row r="334" s="2" customFormat="1" ht="24.15" customHeight="1">
      <c r="A334" s="39"/>
      <c r="B334" s="40"/>
      <c r="C334" s="296" t="s">
        <v>893</v>
      </c>
      <c r="D334" s="296" t="s">
        <v>553</v>
      </c>
      <c r="E334" s="297" t="s">
        <v>3857</v>
      </c>
      <c r="F334" s="298" t="s">
        <v>3858</v>
      </c>
      <c r="G334" s="299" t="s">
        <v>290</v>
      </c>
      <c r="H334" s="300">
        <v>10.191000000000001</v>
      </c>
      <c r="I334" s="301"/>
      <c r="J334" s="302">
        <f>ROUND(I334*H334,2)</f>
        <v>0</v>
      </c>
      <c r="K334" s="298" t="s">
        <v>352</v>
      </c>
      <c r="L334" s="303"/>
      <c r="M334" s="304" t="s">
        <v>1</v>
      </c>
      <c r="N334" s="305" t="s">
        <v>46</v>
      </c>
      <c r="O334" s="92"/>
      <c r="P334" s="229">
        <f>O334*H334</f>
        <v>0</v>
      </c>
      <c r="Q334" s="229">
        <v>0.00059999999999999995</v>
      </c>
      <c r="R334" s="229">
        <f>Q334*H334</f>
        <v>0.0061145999999999995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581</v>
      </c>
      <c r="AT334" s="231" t="s">
        <v>553</v>
      </c>
      <c r="AU334" s="231" t="s">
        <v>90</v>
      </c>
      <c r="AY334" s="18" t="s">
        <v>203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88</v>
      </c>
      <c r="BK334" s="232">
        <f>ROUND(I334*H334,2)</f>
        <v>0</v>
      </c>
      <c r="BL334" s="18" t="s">
        <v>279</v>
      </c>
      <c r="BM334" s="231" t="s">
        <v>4017</v>
      </c>
    </row>
    <row r="335" s="2" customFormat="1">
      <c r="A335" s="39"/>
      <c r="B335" s="40"/>
      <c r="C335" s="41"/>
      <c r="D335" s="233" t="s">
        <v>209</v>
      </c>
      <c r="E335" s="41"/>
      <c r="F335" s="234" t="s">
        <v>3858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209</v>
      </c>
      <c r="AU335" s="18" t="s">
        <v>90</v>
      </c>
    </row>
    <row r="336" s="14" customFormat="1">
      <c r="A336" s="14"/>
      <c r="B336" s="263"/>
      <c r="C336" s="264"/>
      <c r="D336" s="233" t="s">
        <v>357</v>
      </c>
      <c r="E336" s="265" t="s">
        <v>1</v>
      </c>
      <c r="F336" s="266" t="s">
        <v>4018</v>
      </c>
      <c r="G336" s="264"/>
      <c r="H336" s="267">
        <v>8.4000000000000004</v>
      </c>
      <c r="I336" s="268"/>
      <c r="J336" s="264"/>
      <c r="K336" s="264"/>
      <c r="L336" s="269"/>
      <c r="M336" s="270"/>
      <c r="N336" s="271"/>
      <c r="O336" s="271"/>
      <c r="P336" s="271"/>
      <c r="Q336" s="271"/>
      <c r="R336" s="271"/>
      <c r="S336" s="271"/>
      <c r="T336" s="27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3" t="s">
        <v>357</v>
      </c>
      <c r="AU336" s="273" t="s">
        <v>90</v>
      </c>
      <c r="AV336" s="14" t="s">
        <v>90</v>
      </c>
      <c r="AW336" s="14" t="s">
        <v>36</v>
      </c>
      <c r="AX336" s="14" t="s">
        <v>81</v>
      </c>
      <c r="AY336" s="273" t="s">
        <v>203</v>
      </c>
    </row>
    <row r="337" s="14" customFormat="1">
      <c r="A337" s="14"/>
      <c r="B337" s="263"/>
      <c r="C337" s="264"/>
      <c r="D337" s="233" t="s">
        <v>357</v>
      </c>
      <c r="E337" s="265" t="s">
        <v>1</v>
      </c>
      <c r="F337" s="266" t="s">
        <v>4019</v>
      </c>
      <c r="G337" s="264"/>
      <c r="H337" s="267">
        <v>1.7909999999999999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3" t="s">
        <v>357</v>
      </c>
      <c r="AU337" s="273" t="s">
        <v>90</v>
      </c>
      <c r="AV337" s="14" t="s">
        <v>90</v>
      </c>
      <c r="AW337" s="14" t="s">
        <v>36</v>
      </c>
      <c r="AX337" s="14" t="s">
        <v>81</v>
      </c>
      <c r="AY337" s="273" t="s">
        <v>203</v>
      </c>
    </row>
    <row r="338" s="16" customFormat="1">
      <c r="A338" s="16"/>
      <c r="B338" s="285"/>
      <c r="C338" s="286"/>
      <c r="D338" s="233" t="s">
        <v>357</v>
      </c>
      <c r="E338" s="287" t="s">
        <v>1</v>
      </c>
      <c r="F338" s="288" t="s">
        <v>366</v>
      </c>
      <c r="G338" s="286"/>
      <c r="H338" s="289">
        <v>10.191000000000001</v>
      </c>
      <c r="I338" s="290"/>
      <c r="J338" s="286"/>
      <c r="K338" s="286"/>
      <c r="L338" s="291"/>
      <c r="M338" s="292"/>
      <c r="N338" s="293"/>
      <c r="O338" s="293"/>
      <c r="P338" s="293"/>
      <c r="Q338" s="293"/>
      <c r="R338" s="293"/>
      <c r="S338" s="293"/>
      <c r="T338" s="29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95" t="s">
        <v>357</v>
      </c>
      <c r="AU338" s="295" t="s">
        <v>90</v>
      </c>
      <c r="AV338" s="16" t="s">
        <v>202</v>
      </c>
      <c r="AW338" s="16" t="s">
        <v>36</v>
      </c>
      <c r="AX338" s="16" t="s">
        <v>88</v>
      </c>
      <c r="AY338" s="295" t="s">
        <v>203</v>
      </c>
    </row>
    <row r="339" s="2" customFormat="1" ht="24.15" customHeight="1">
      <c r="A339" s="39"/>
      <c r="B339" s="40"/>
      <c r="C339" s="220" t="s">
        <v>904</v>
      </c>
      <c r="D339" s="220" t="s">
        <v>204</v>
      </c>
      <c r="E339" s="221" t="s">
        <v>3957</v>
      </c>
      <c r="F339" s="222" t="s">
        <v>3958</v>
      </c>
      <c r="G339" s="223" t="s">
        <v>493</v>
      </c>
      <c r="H339" s="224">
        <v>0.20000000000000001</v>
      </c>
      <c r="I339" s="225"/>
      <c r="J339" s="226">
        <f>ROUND(I339*H339,2)</f>
        <v>0</v>
      </c>
      <c r="K339" s="222" t="s">
        <v>3959</v>
      </c>
      <c r="L339" s="45"/>
      <c r="M339" s="227" t="s">
        <v>1</v>
      </c>
      <c r="N339" s="228" t="s">
        <v>46</v>
      </c>
      <c r="O339" s="92"/>
      <c r="P339" s="229">
        <f>O339*H339</f>
        <v>0</v>
      </c>
      <c r="Q339" s="229">
        <v>0</v>
      </c>
      <c r="R339" s="229">
        <f>Q339*H339</f>
        <v>0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279</v>
      </c>
      <c r="AT339" s="231" t="s">
        <v>204</v>
      </c>
      <c r="AU339" s="231" t="s">
        <v>90</v>
      </c>
      <c r="AY339" s="18" t="s">
        <v>203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88</v>
      </c>
      <c r="BK339" s="232">
        <f>ROUND(I339*H339,2)</f>
        <v>0</v>
      </c>
      <c r="BL339" s="18" t="s">
        <v>279</v>
      </c>
      <c r="BM339" s="231" t="s">
        <v>4020</v>
      </c>
    </row>
    <row r="340" s="2" customFormat="1">
      <c r="A340" s="39"/>
      <c r="B340" s="40"/>
      <c r="C340" s="41"/>
      <c r="D340" s="233" t="s">
        <v>209</v>
      </c>
      <c r="E340" s="41"/>
      <c r="F340" s="234" t="s">
        <v>3958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209</v>
      </c>
      <c r="AU340" s="18" t="s">
        <v>90</v>
      </c>
    </row>
    <row r="341" s="2" customFormat="1">
      <c r="A341" s="39"/>
      <c r="B341" s="40"/>
      <c r="C341" s="41"/>
      <c r="D341" s="251" t="s">
        <v>355</v>
      </c>
      <c r="E341" s="41"/>
      <c r="F341" s="252" t="s">
        <v>3961</v>
      </c>
      <c r="G341" s="41"/>
      <c r="H341" s="41"/>
      <c r="I341" s="235"/>
      <c r="J341" s="41"/>
      <c r="K341" s="41"/>
      <c r="L341" s="45"/>
      <c r="M341" s="236"/>
      <c r="N341" s="23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355</v>
      </c>
      <c r="AU341" s="18" t="s">
        <v>90</v>
      </c>
    </row>
    <row r="342" s="11" customFormat="1" ht="22.8" customHeight="1">
      <c r="A342" s="11"/>
      <c r="B342" s="206"/>
      <c r="C342" s="207"/>
      <c r="D342" s="208" t="s">
        <v>80</v>
      </c>
      <c r="E342" s="249" t="s">
        <v>4021</v>
      </c>
      <c r="F342" s="249" t="s">
        <v>4022</v>
      </c>
      <c r="G342" s="207"/>
      <c r="H342" s="207"/>
      <c r="I342" s="210"/>
      <c r="J342" s="250">
        <f>BK342</f>
        <v>0</v>
      </c>
      <c r="K342" s="207"/>
      <c r="L342" s="212"/>
      <c r="M342" s="213"/>
      <c r="N342" s="214"/>
      <c r="O342" s="214"/>
      <c r="P342" s="215">
        <f>SUM(P343:P368)</f>
        <v>0</v>
      </c>
      <c r="Q342" s="214"/>
      <c r="R342" s="215">
        <f>SUM(R343:R368)</f>
        <v>0.032145759999999995</v>
      </c>
      <c r="S342" s="214"/>
      <c r="T342" s="216">
        <f>SUM(T343:T368)</f>
        <v>0</v>
      </c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R342" s="217" t="s">
        <v>90</v>
      </c>
      <c r="AT342" s="218" t="s">
        <v>80</v>
      </c>
      <c r="AU342" s="218" t="s">
        <v>88</v>
      </c>
      <c r="AY342" s="217" t="s">
        <v>203</v>
      </c>
      <c r="BK342" s="219">
        <f>SUM(BK343:BK368)</f>
        <v>0</v>
      </c>
    </row>
    <row r="343" s="2" customFormat="1" ht="24.15" customHeight="1">
      <c r="A343" s="39"/>
      <c r="B343" s="40"/>
      <c r="C343" s="220" t="s">
        <v>911</v>
      </c>
      <c r="D343" s="220" t="s">
        <v>204</v>
      </c>
      <c r="E343" s="221" t="s">
        <v>4023</v>
      </c>
      <c r="F343" s="222" t="s">
        <v>4024</v>
      </c>
      <c r="G343" s="223" t="s">
        <v>647</v>
      </c>
      <c r="H343" s="224">
        <v>1</v>
      </c>
      <c r="I343" s="225"/>
      <c r="J343" s="226">
        <f>ROUND(I343*H343,2)</f>
        <v>0</v>
      </c>
      <c r="K343" s="222" t="s">
        <v>352</v>
      </c>
      <c r="L343" s="45"/>
      <c r="M343" s="227" t="s">
        <v>1</v>
      </c>
      <c r="N343" s="228" t="s">
        <v>46</v>
      </c>
      <c r="O343" s="92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279</v>
      </c>
      <c r="AT343" s="231" t="s">
        <v>204</v>
      </c>
      <c r="AU343" s="231" t="s">
        <v>90</v>
      </c>
      <c r="AY343" s="18" t="s">
        <v>203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279</v>
      </c>
      <c r="BM343" s="231" t="s">
        <v>4025</v>
      </c>
    </row>
    <row r="344" s="2" customFormat="1">
      <c r="A344" s="39"/>
      <c r="B344" s="40"/>
      <c r="C344" s="41"/>
      <c r="D344" s="233" t="s">
        <v>209</v>
      </c>
      <c r="E344" s="41"/>
      <c r="F344" s="234" t="s">
        <v>4026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209</v>
      </c>
      <c r="AU344" s="18" t="s">
        <v>90</v>
      </c>
    </row>
    <row r="345" s="2" customFormat="1">
      <c r="A345" s="39"/>
      <c r="B345" s="40"/>
      <c r="C345" s="41"/>
      <c r="D345" s="251" t="s">
        <v>355</v>
      </c>
      <c r="E345" s="41"/>
      <c r="F345" s="252" t="s">
        <v>4027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355</v>
      </c>
      <c r="AU345" s="18" t="s">
        <v>90</v>
      </c>
    </row>
    <row r="346" s="2" customFormat="1" ht="24.15" customHeight="1">
      <c r="A346" s="39"/>
      <c r="B346" s="40"/>
      <c r="C346" s="296" t="s">
        <v>918</v>
      </c>
      <c r="D346" s="296" t="s">
        <v>553</v>
      </c>
      <c r="E346" s="297" t="s">
        <v>4028</v>
      </c>
      <c r="F346" s="298" t="s">
        <v>4029</v>
      </c>
      <c r="G346" s="299" t="s">
        <v>647</v>
      </c>
      <c r="H346" s="300">
        <v>1</v>
      </c>
      <c r="I346" s="301"/>
      <c r="J346" s="302">
        <f>ROUND(I346*H346,2)</f>
        <v>0</v>
      </c>
      <c r="K346" s="298" t="s">
        <v>352</v>
      </c>
      <c r="L346" s="303"/>
      <c r="M346" s="304" t="s">
        <v>1</v>
      </c>
      <c r="N346" s="305" t="s">
        <v>46</v>
      </c>
      <c r="O346" s="92"/>
      <c r="P346" s="229">
        <f>O346*H346</f>
        <v>0</v>
      </c>
      <c r="Q346" s="229">
        <v>0.014</v>
      </c>
      <c r="R346" s="229">
        <f>Q346*H346</f>
        <v>0.014</v>
      </c>
      <c r="S346" s="229">
        <v>0</v>
      </c>
      <c r="T346" s="23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581</v>
      </c>
      <c r="AT346" s="231" t="s">
        <v>553</v>
      </c>
      <c r="AU346" s="231" t="s">
        <v>90</v>
      </c>
      <c r="AY346" s="18" t="s">
        <v>203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88</v>
      </c>
      <c r="BK346" s="232">
        <f>ROUND(I346*H346,2)</f>
        <v>0</v>
      </c>
      <c r="BL346" s="18" t="s">
        <v>279</v>
      </c>
      <c r="BM346" s="231" t="s">
        <v>4030</v>
      </c>
    </row>
    <row r="347" s="2" customFormat="1">
      <c r="A347" s="39"/>
      <c r="B347" s="40"/>
      <c r="C347" s="41"/>
      <c r="D347" s="233" t="s">
        <v>209</v>
      </c>
      <c r="E347" s="41"/>
      <c r="F347" s="234" t="s">
        <v>4031</v>
      </c>
      <c r="G347" s="41"/>
      <c r="H347" s="41"/>
      <c r="I347" s="235"/>
      <c r="J347" s="41"/>
      <c r="K347" s="41"/>
      <c r="L347" s="45"/>
      <c r="M347" s="236"/>
      <c r="N347" s="237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209</v>
      </c>
      <c r="AU347" s="18" t="s">
        <v>90</v>
      </c>
    </row>
    <row r="348" s="2" customFormat="1" ht="33" customHeight="1">
      <c r="A348" s="39"/>
      <c r="B348" s="40"/>
      <c r="C348" s="220" t="s">
        <v>928</v>
      </c>
      <c r="D348" s="220" t="s">
        <v>204</v>
      </c>
      <c r="E348" s="221" t="s">
        <v>3753</v>
      </c>
      <c r="F348" s="222" t="s">
        <v>3754</v>
      </c>
      <c r="G348" s="223" t="s">
        <v>647</v>
      </c>
      <c r="H348" s="224">
        <v>1</v>
      </c>
      <c r="I348" s="225"/>
      <c r="J348" s="226">
        <f>ROUND(I348*H348,2)</f>
        <v>0</v>
      </c>
      <c r="K348" s="222" t="s">
        <v>352</v>
      </c>
      <c r="L348" s="45"/>
      <c r="M348" s="227" t="s">
        <v>1</v>
      </c>
      <c r="N348" s="228" t="s">
        <v>46</v>
      </c>
      <c r="O348" s="92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279</v>
      </c>
      <c r="AT348" s="231" t="s">
        <v>204</v>
      </c>
      <c r="AU348" s="231" t="s">
        <v>90</v>
      </c>
      <c r="AY348" s="18" t="s">
        <v>203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88</v>
      </c>
      <c r="BK348" s="232">
        <f>ROUND(I348*H348,2)</f>
        <v>0</v>
      </c>
      <c r="BL348" s="18" t="s">
        <v>279</v>
      </c>
      <c r="BM348" s="231" t="s">
        <v>4032</v>
      </c>
    </row>
    <row r="349" s="2" customFormat="1">
      <c r="A349" s="39"/>
      <c r="B349" s="40"/>
      <c r="C349" s="41"/>
      <c r="D349" s="233" t="s">
        <v>209</v>
      </c>
      <c r="E349" s="41"/>
      <c r="F349" s="234" t="s">
        <v>3756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209</v>
      </c>
      <c r="AU349" s="18" t="s">
        <v>90</v>
      </c>
    </row>
    <row r="350" s="2" customFormat="1">
      <c r="A350" s="39"/>
      <c r="B350" s="40"/>
      <c r="C350" s="41"/>
      <c r="D350" s="251" t="s">
        <v>355</v>
      </c>
      <c r="E350" s="41"/>
      <c r="F350" s="252" t="s">
        <v>3757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355</v>
      </c>
      <c r="AU350" s="18" t="s">
        <v>90</v>
      </c>
    </row>
    <row r="351" s="2" customFormat="1" ht="16.5" customHeight="1">
      <c r="A351" s="39"/>
      <c r="B351" s="40"/>
      <c r="C351" s="296" t="s">
        <v>936</v>
      </c>
      <c r="D351" s="296" t="s">
        <v>553</v>
      </c>
      <c r="E351" s="297" t="s">
        <v>4033</v>
      </c>
      <c r="F351" s="298" t="s">
        <v>4034</v>
      </c>
      <c r="G351" s="299" t="s">
        <v>647</v>
      </c>
      <c r="H351" s="300">
        <v>1</v>
      </c>
      <c r="I351" s="301"/>
      <c r="J351" s="302">
        <f>ROUND(I351*H351,2)</f>
        <v>0</v>
      </c>
      <c r="K351" s="298" t="s">
        <v>1</v>
      </c>
      <c r="L351" s="303"/>
      <c r="M351" s="304" t="s">
        <v>1</v>
      </c>
      <c r="N351" s="305" t="s">
        <v>46</v>
      </c>
      <c r="O351" s="92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581</v>
      </c>
      <c r="AT351" s="231" t="s">
        <v>553</v>
      </c>
      <c r="AU351" s="231" t="s">
        <v>90</v>
      </c>
      <c r="AY351" s="18" t="s">
        <v>203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88</v>
      </c>
      <c r="BK351" s="232">
        <f>ROUND(I351*H351,2)</f>
        <v>0</v>
      </c>
      <c r="BL351" s="18" t="s">
        <v>279</v>
      </c>
      <c r="BM351" s="231" t="s">
        <v>4035</v>
      </c>
    </row>
    <row r="352" s="2" customFormat="1">
      <c r="A352" s="39"/>
      <c r="B352" s="40"/>
      <c r="C352" s="41"/>
      <c r="D352" s="233" t="s">
        <v>209</v>
      </c>
      <c r="E352" s="41"/>
      <c r="F352" s="234" t="s">
        <v>4034</v>
      </c>
      <c r="G352" s="41"/>
      <c r="H352" s="41"/>
      <c r="I352" s="235"/>
      <c r="J352" s="41"/>
      <c r="K352" s="41"/>
      <c r="L352" s="45"/>
      <c r="M352" s="236"/>
      <c r="N352" s="237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209</v>
      </c>
      <c r="AU352" s="18" t="s">
        <v>90</v>
      </c>
    </row>
    <row r="353" s="2" customFormat="1" ht="24.15" customHeight="1">
      <c r="A353" s="39"/>
      <c r="B353" s="40"/>
      <c r="C353" s="220" t="s">
        <v>942</v>
      </c>
      <c r="D353" s="220" t="s">
        <v>204</v>
      </c>
      <c r="E353" s="221" t="s">
        <v>4036</v>
      </c>
      <c r="F353" s="222" t="s">
        <v>4037</v>
      </c>
      <c r="G353" s="223" t="s">
        <v>415</v>
      </c>
      <c r="H353" s="224">
        <v>4</v>
      </c>
      <c r="I353" s="225"/>
      <c r="J353" s="226">
        <f>ROUND(I353*H353,2)</f>
        <v>0</v>
      </c>
      <c r="K353" s="222" t="s">
        <v>3959</v>
      </c>
      <c r="L353" s="45"/>
      <c r="M353" s="227" t="s">
        <v>1</v>
      </c>
      <c r="N353" s="228" t="s">
        <v>46</v>
      </c>
      <c r="O353" s="92"/>
      <c r="P353" s="229">
        <f>O353*H353</f>
        <v>0</v>
      </c>
      <c r="Q353" s="229">
        <v>0.0034399999999999999</v>
      </c>
      <c r="R353" s="229">
        <f>Q353*H353</f>
        <v>0.01376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279</v>
      </c>
      <c r="AT353" s="231" t="s">
        <v>204</v>
      </c>
      <c r="AU353" s="231" t="s">
        <v>90</v>
      </c>
      <c r="AY353" s="18" t="s">
        <v>203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88</v>
      </c>
      <c r="BK353" s="232">
        <f>ROUND(I353*H353,2)</f>
        <v>0</v>
      </c>
      <c r="BL353" s="18" t="s">
        <v>279</v>
      </c>
      <c r="BM353" s="231" t="s">
        <v>4038</v>
      </c>
    </row>
    <row r="354" s="2" customFormat="1">
      <c r="A354" s="39"/>
      <c r="B354" s="40"/>
      <c r="C354" s="41"/>
      <c r="D354" s="233" t="s">
        <v>209</v>
      </c>
      <c r="E354" s="41"/>
      <c r="F354" s="234" t="s">
        <v>4039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209</v>
      </c>
      <c r="AU354" s="18" t="s">
        <v>90</v>
      </c>
    </row>
    <row r="355" s="2" customFormat="1">
      <c r="A355" s="39"/>
      <c r="B355" s="40"/>
      <c r="C355" s="41"/>
      <c r="D355" s="251" t="s">
        <v>355</v>
      </c>
      <c r="E355" s="41"/>
      <c r="F355" s="252" t="s">
        <v>4040</v>
      </c>
      <c r="G355" s="41"/>
      <c r="H355" s="41"/>
      <c r="I355" s="235"/>
      <c r="J355" s="41"/>
      <c r="K355" s="41"/>
      <c r="L355" s="45"/>
      <c r="M355" s="236"/>
      <c r="N355" s="237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355</v>
      </c>
      <c r="AU355" s="18" t="s">
        <v>90</v>
      </c>
    </row>
    <row r="356" s="2" customFormat="1" ht="16.5" customHeight="1">
      <c r="A356" s="39"/>
      <c r="B356" s="40"/>
      <c r="C356" s="220" t="s">
        <v>950</v>
      </c>
      <c r="D356" s="220" t="s">
        <v>204</v>
      </c>
      <c r="E356" s="221" t="s">
        <v>4041</v>
      </c>
      <c r="F356" s="222" t="s">
        <v>4042</v>
      </c>
      <c r="G356" s="223" t="s">
        <v>647</v>
      </c>
      <c r="H356" s="224">
        <v>1</v>
      </c>
      <c r="I356" s="225"/>
      <c r="J356" s="226">
        <f>ROUND(I356*H356,2)</f>
        <v>0</v>
      </c>
      <c r="K356" s="222" t="s">
        <v>3959</v>
      </c>
      <c r="L356" s="45"/>
      <c r="M356" s="227" t="s">
        <v>1</v>
      </c>
      <c r="N356" s="228" t="s">
        <v>46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279</v>
      </c>
      <c r="AT356" s="231" t="s">
        <v>204</v>
      </c>
      <c r="AU356" s="231" t="s">
        <v>90</v>
      </c>
      <c r="AY356" s="18" t="s">
        <v>203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88</v>
      </c>
      <c r="BK356" s="232">
        <f>ROUND(I356*H356,2)</f>
        <v>0</v>
      </c>
      <c r="BL356" s="18" t="s">
        <v>279</v>
      </c>
      <c r="BM356" s="231" t="s">
        <v>4043</v>
      </c>
    </row>
    <row r="357" s="2" customFormat="1">
      <c r="A357" s="39"/>
      <c r="B357" s="40"/>
      <c r="C357" s="41"/>
      <c r="D357" s="233" t="s">
        <v>209</v>
      </c>
      <c r="E357" s="41"/>
      <c r="F357" s="234" t="s">
        <v>3930</v>
      </c>
      <c r="G357" s="41"/>
      <c r="H357" s="41"/>
      <c r="I357" s="235"/>
      <c r="J357" s="41"/>
      <c r="K357" s="41"/>
      <c r="L357" s="45"/>
      <c r="M357" s="236"/>
      <c r="N357" s="23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209</v>
      </c>
      <c r="AU357" s="18" t="s">
        <v>90</v>
      </c>
    </row>
    <row r="358" s="2" customFormat="1">
      <c r="A358" s="39"/>
      <c r="B358" s="40"/>
      <c r="C358" s="41"/>
      <c r="D358" s="251" t="s">
        <v>355</v>
      </c>
      <c r="E358" s="41"/>
      <c r="F358" s="252" t="s">
        <v>4044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355</v>
      </c>
      <c r="AU358" s="18" t="s">
        <v>90</v>
      </c>
    </row>
    <row r="359" s="2" customFormat="1" ht="24.15" customHeight="1">
      <c r="A359" s="39"/>
      <c r="B359" s="40"/>
      <c r="C359" s="296" t="s">
        <v>955</v>
      </c>
      <c r="D359" s="296" t="s">
        <v>553</v>
      </c>
      <c r="E359" s="297" t="s">
        <v>4045</v>
      </c>
      <c r="F359" s="298" t="s">
        <v>3933</v>
      </c>
      <c r="G359" s="299" t="s">
        <v>647</v>
      </c>
      <c r="H359" s="300">
        <v>1</v>
      </c>
      <c r="I359" s="301"/>
      <c r="J359" s="302">
        <f>ROUND(I359*H359,2)</f>
        <v>0</v>
      </c>
      <c r="K359" s="298" t="s">
        <v>352</v>
      </c>
      <c r="L359" s="303"/>
      <c r="M359" s="304" t="s">
        <v>1</v>
      </c>
      <c r="N359" s="305" t="s">
        <v>46</v>
      </c>
      <c r="O359" s="92"/>
      <c r="P359" s="229">
        <f>O359*H359</f>
        <v>0</v>
      </c>
      <c r="Q359" s="229">
        <v>0.0033</v>
      </c>
      <c r="R359" s="229">
        <f>Q359*H359</f>
        <v>0.0033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581</v>
      </c>
      <c r="AT359" s="231" t="s">
        <v>553</v>
      </c>
      <c r="AU359" s="231" t="s">
        <v>90</v>
      </c>
      <c r="AY359" s="18" t="s">
        <v>203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88</v>
      </c>
      <c r="BK359" s="232">
        <f>ROUND(I359*H359,2)</f>
        <v>0</v>
      </c>
      <c r="BL359" s="18" t="s">
        <v>279</v>
      </c>
      <c r="BM359" s="231" t="s">
        <v>4046</v>
      </c>
    </row>
    <row r="360" s="2" customFormat="1">
      <c r="A360" s="39"/>
      <c r="B360" s="40"/>
      <c r="C360" s="41"/>
      <c r="D360" s="233" t="s">
        <v>209</v>
      </c>
      <c r="E360" s="41"/>
      <c r="F360" s="234" t="s">
        <v>3933</v>
      </c>
      <c r="G360" s="41"/>
      <c r="H360" s="41"/>
      <c r="I360" s="235"/>
      <c r="J360" s="41"/>
      <c r="K360" s="41"/>
      <c r="L360" s="45"/>
      <c r="M360" s="236"/>
      <c r="N360" s="237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209</v>
      </c>
      <c r="AU360" s="18" t="s">
        <v>90</v>
      </c>
    </row>
    <row r="361" s="2" customFormat="1" ht="21.75" customHeight="1">
      <c r="A361" s="39"/>
      <c r="B361" s="40"/>
      <c r="C361" s="220" t="s">
        <v>963</v>
      </c>
      <c r="D361" s="220" t="s">
        <v>204</v>
      </c>
      <c r="E361" s="221" t="s">
        <v>3951</v>
      </c>
      <c r="F361" s="222" t="s">
        <v>3952</v>
      </c>
      <c r="G361" s="223" t="s">
        <v>290</v>
      </c>
      <c r="H361" s="224">
        <v>2.262</v>
      </c>
      <c r="I361" s="225"/>
      <c r="J361" s="226">
        <f>ROUND(I361*H361,2)</f>
        <v>0</v>
      </c>
      <c r="K361" s="222" t="s">
        <v>1</v>
      </c>
      <c r="L361" s="45"/>
      <c r="M361" s="227" t="s">
        <v>1</v>
      </c>
      <c r="N361" s="228" t="s">
        <v>46</v>
      </c>
      <c r="O361" s="92"/>
      <c r="P361" s="229">
        <f>O361*H361</f>
        <v>0</v>
      </c>
      <c r="Q361" s="229">
        <v>0.00038000000000000002</v>
      </c>
      <c r="R361" s="229">
        <f>Q361*H361</f>
        <v>0.0008595600000000001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279</v>
      </c>
      <c r="AT361" s="231" t="s">
        <v>204</v>
      </c>
      <c r="AU361" s="231" t="s">
        <v>90</v>
      </c>
      <c r="AY361" s="18" t="s">
        <v>203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88</v>
      </c>
      <c r="BK361" s="232">
        <f>ROUND(I361*H361,2)</f>
        <v>0</v>
      </c>
      <c r="BL361" s="18" t="s">
        <v>279</v>
      </c>
      <c r="BM361" s="231" t="s">
        <v>4047</v>
      </c>
    </row>
    <row r="362" s="2" customFormat="1">
      <c r="A362" s="39"/>
      <c r="B362" s="40"/>
      <c r="C362" s="41"/>
      <c r="D362" s="233" t="s">
        <v>209</v>
      </c>
      <c r="E362" s="41"/>
      <c r="F362" s="234" t="s">
        <v>3853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209</v>
      </c>
      <c r="AU362" s="18" t="s">
        <v>90</v>
      </c>
    </row>
    <row r="363" s="2" customFormat="1" ht="24.15" customHeight="1">
      <c r="A363" s="39"/>
      <c r="B363" s="40"/>
      <c r="C363" s="296" t="s">
        <v>968</v>
      </c>
      <c r="D363" s="296" t="s">
        <v>553</v>
      </c>
      <c r="E363" s="297" t="s">
        <v>4048</v>
      </c>
      <c r="F363" s="298" t="s">
        <v>4049</v>
      </c>
      <c r="G363" s="299" t="s">
        <v>290</v>
      </c>
      <c r="H363" s="300">
        <v>2.262</v>
      </c>
      <c r="I363" s="301"/>
      <c r="J363" s="302">
        <f>ROUND(I363*H363,2)</f>
        <v>0</v>
      </c>
      <c r="K363" s="298" t="s">
        <v>1</v>
      </c>
      <c r="L363" s="303"/>
      <c r="M363" s="304" t="s">
        <v>1</v>
      </c>
      <c r="N363" s="305" t="s">
        <v>46</v>
      </c>
      <c r="O363" s="92"/>
      <c r="P363" s="229">
        <f>O363*H363</f>
        <v>0</v>
      </c>
      <c r="Q363" s="229">
        <v>0.00010000000000000001</v>
      </c>
      <c r="R363" s="229">
        <f>Q363*H363</f>
        <v>0.00022620000000000002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581</v>
      </c>
      <c r="AT363" s="231" t="s">
        <v>553</v>
      </c>
      <c r="AU363" s="231" t="s">
        <v>90</v>
      </c>
      <c r="AY363" s="18" t="s">
        <v>203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88</v>
      </c>
      <c r="BK363" s="232">
        <f>ROUND(I363*H363,2)</f>
        <v>0</v>
      </c>
      <c r="BL363" s="18" t="s">
        <v>279</v>
      </c>
      <c r="BM363" s="231" t="s">
        <v>4050</v>
      </c>
    </row>
    <row r="364" s="2" customFormat="1">
      <c r="A364" s="39"/>
      <c r="B364" s="40"/>
      <c r="C364" s="41"/>
      <c r="D364" s="233" t="s">
        <v>209</v>
      </c>
      <c r="E364" s="41"/>
      <c r="F364" s="234" t="s">
        <v>4051</v>
      </c>
      <c r="G364" s="41"/>
      <c r="H364" s="41"/>
      <c r="I364" s="235"/>
      <c r="J364" s="41"/>
      <c r="K364" s="41"/>
      <c r="L364" s="45"/>
      <c r="M364" s="236"/>
      <c r="N364" s="237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209</v>
      </c>
      <c r="AU364" s="18" t="s">
        <v>90</v>
      </c>
    </row>
    <row r="365" s="14" customFormat="1">
      <c r="A365" s="14"/>
      <c r="B365" s="263"/>
      <c r="C365" s="264"/>
      <c r="D365" s="233" t="s">
        <v>357</v>
      </c>
      <c r="E365" s="265" t="s">
        <v>1</v>
      </c>
      <c r="F365" s="266" t="s">
        <v>4052</v>
      </c>
      <c r="G365" s="264"/>
      <c r="H365" s="267">
        <v>2.262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357</v>
      </c>
      <c r="AU365" s="273" t="s">
        <v>90</v>
      </c>
      <c r="AV365" s="14" t="s">
        <v>90</v>
      </c>
      <c r="AW365" s="14" t="s">
        <v>36</v>
      </c>
      <c r="AX365" s="14" t="s">
        <v>81</v>
      </c>
      <c r="AY365" s="273" t="s">
        <v>203</v>
      </c>
    </row>
    <row r="366" s="2" customFormat="1" ht="24.15" customHeight="1">
      <c r="A366" s="39"/>
      <c r="B366" s="40"/>
      <c r="C366" s="220" t="s">
        <v>973</v>
      </c>
      <c r="D366" s="220" t="s">
        <v>204</v>
      </c>
      <c r="E366" s="221" t="s">
        <v>3957</v>
      </c>
      <c r="F366" s="222" t="s">
        <v>3958</v>
      </c>
      <c r="G366" s="223" t="s">
        <v>493</v>
      </c>
      <c r="H366" s="224">
        <v>0.40000000000000002</v>
      </c>
      <c r="I366" s="225"/>
      <c r="J366" s="226">
        <f>ROUND(I366*H366,2)</f>
        <v>0</v>
      </c>
      <c r="K366" s="222" t="s">
        <v>3959</v>
      </c>
      <c r="L366" s="45"/>
      <c r="M366" s="227" t="s">
        <v>1</v>
      </c>
      <c r="N366" s="228" t="s">
        <v>46</v>
      </c>
      <c r="O366" s="92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279</v>
      </c>
      <c r="AT366" s="231" t="s">
        <v>204</v>
      </c>
      <c r="AU366" s="231" t="s">
        <v>90</v>
      </c>
      <c r="AY366" s="18" t="s">
        <v>203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88</v>
      </c>
      <c r="BK366" s="232">
        <f>ROUND(I366*H366,2)</f>
        <v>0</v>
      </c>
      <c r="BL366" s="18" t="s">
        <v>279</v>
      </c>
      <c r="BM366" s="231" t="s">
        <v>4053</v>
      </c>
    </row>
    <row r="367" s="2" customFormat="1">
      <c r="A367" s="39"/>
      <c r="B367" s="40"/>
      <c r="C367" s="41"/>
      <c r="D367" s="233" t="s">
        <v>209</v>
      </c>
      <c r="E367" s="41"/>
      <c r="F367" s="234" t="s">
        <v>3958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209</v>
      </c>
      <c r="AU367" s="18" t="s">
        <v>90</v>
      </c>
    </row>
    <row r="368" s="2" customFormat="1">
      <c r="A368" s="39"/>
      <c r="B368" s="40"/>
      <c r="C368" s="41"/>
      <c r="D368" s="251" t="s">
        <v>355</v>
      </c>
      <c r="E368" s="41"/>
      <c r="F368" s="252" t="s">
        <v>3961</v>
      </c>
      <c r="G368" s="41"/>
      <c r="H368" s="41"/>
      <c r="I368" s="235"/>
      <c r="J368" s="41"/>
      <c r="K368" s="41"/>
      <c r="L368" s="45"/>
      <c r="M368" s="236"/>
      <c r="N368" s="237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355</v>
      </c>
      <c r="AU368" s="18" t="s">
        <v>90</v>
      </c>
    </row>
    <row r="369" s="11" customFormat="1" ht="22.8" customHeight="1">
      <c r="A369" s="11"/>
      <c r="B369" s="206"/>
      <c r="C369" s="207"/>
      <c r="D369" s="208" t="s">
        <v>80</v>
      </c>
      <c r="E369" s="249" t="s">
        <v>4054</v>
      </c>
      <c r="F369" s="249" t="s">
        <v>4055</v>
      </c>
      <c r="G369" s="207"/>
      <c r="H369" s="207"/>
      <c r="I369" s="210"/>
      <c r="J369" s="250">
        <f>BK369</f>
        <v>0</v>
      </c>
      <c r="K369" s="207"/>
      <c r="L369" s="212"/>
      <c r="M369" s="213"/>
      <c r="N369" s="214"/>
      <c r="O369" s="214"/>
      <c r="P369" s="215">
        <f>SUM(P370:P386)</f>
        <v>0</v>
      </c>
      <c r="Q369" s="214"/>
      <c r="R369" s="215">
        <f>SUM(R370:R386)</f>
        <v>0.20000000000000001</v>
      </c>
      <c r="S369" s="214"/>
      <c r="T369" s="216">
        <f>SUM(T370:T386)</f>
        <v>0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R369" s="217" t="s">
        <v>90</v>
      </c>
      <c r="AT369" s="218" t="s">
        <v>80</v>
      </c>
      <c r="AU369" s="218" t="s">
        <v>88</v>
      </c>
      <c r="AY369" s="217" t="s">
        <v>203</v>
      </c>
      <c r="BK369" s="219">
        <f>SUM(BK370:BK386)</f>
        <v>0</v>
      </c>
    </row>
    <row r="370" s="2" customFormat="1" ht="21.75" customHeight="1">
      <c r="A370" s="39"/>
      <c r="B370" s="40"/>
      <c r="C370" s="220" t="s">
        <v>980</v>
      </c>
      <c r="D370" s="220" t="s">
        <v>204</v>
      </c>
      <c r="E370" s="221" t="s">
        <v>4056</v>
      </c>
      <c r="F370" s="222" t="s">
        <v>4057</v>
      </c>
      <c r="G370" s="223" t="s">
        <v>647</v>
      </c>
      <c r="H370" s="224">
        <v>1</v>
      </c>
      <c r="I370" s="225"/>
      <c r="J370" s="226">
        <f>ROUND(I370*H370,2)</f>
        <v>0</v>
      </c>
      <c r="K370" s="222" t="s">
        <v>352</v>
      </c>
      <c r="L370" s="45"/>
      <c r="M370" s="227" t="s">
        <v>1</v>
      </c>
      <c r="N370" s="228" t="s">
        <v>46</v>
      </c>
      <c r="O370" s="92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279</v>
      </c>
      <c r="AT370" s="231" t="s">
        <v>204</v>
      </c>
      <c r="AU370" s="231" t="s">
        <v>90</v>
      </c>
      <c r="AY370" s="18" t="s">
        <v>203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88</v>
      </c>
      <c r="BK370" s="232">
        <f>ROUND(I370*H370,2)</f>
        <v>0</v>
      </c>
      <c r="BL370" s="18" t="s">
        <v>279</v>
      </c>
      <c r="BM370" s="231" t="s">
        <v>4058</v>
      </c>
    </row>
    <row r="371" s="2" customFormat="1">
      <c r="A371" s="39"/>
      <c r="B371" s="40"/>
      <c r="C371" s="41"/>
      <c r="D371" s="233" t="s">
        <v>209</v>
      </c>
      <c r="E371" s="41"/>
      <c r="F371" s="234" t="s">
        <v>4059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209</v>
      </c>
      <c r="AU371" s="18" t="s">
        <v>90</v>
      </c>
    </row>
    <row r="372" s="2" customFormat="1">
      <c r="A372" s="39"/>
      <c r="B372" s="40"/>
      <c r="C372" s="41"/>
      <c r="D372" s="251" t="s">
        <v>355</v>
      </c>
      <c r="E372" s="41"/>
      <c r="F372" s="252" t="s">
        <v>4060</v>
      </c>
      <c r="G372" s="41"/>
      <c r="H372" s="41"/>
      <c r="I372" s="235"/>
      <c r="J372" s="41"/>
      <c r="K372" s="41"/>
      <c r="L372" s="45"/>
      <c r="M372" s="236"/>
      <c r="N372" s="23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355</v>
      </c>
      <c r="AU372" s="18" t="s">
        <v>90</v>
      </c>
    </row>
    <row r="373" s="2" customFormat="1" ht="24.15" customHeight="1">
      <c r="A373" s="39"/>
      <c r="B373" s="40"/>
      <c r="C373" s="296" t="s">
        <v>990</v>
      </c>
      <c r="D373" s="296" t="s">
        <v>553</v>
      </c>
      <c r="E373" s="297" t="s">
        <v>4061</v>
      </c>
      <c r="F373" s="298" t="s">
        <v>4062</v>
      </c>
      <c r="G373" s="299" t="s">
        <v>647</v>
      </c>
      <c r="H373" s="300">
        <v>1</v>
      </c>
      <c r="I373" s="301"/>
      <c r="J373" s="302">
        <f>ROUND(I373*H373,2)</f>
        <v>0</v>
      </c>
      <c r="K373" s="298" t="s">
        <v>1</v>
      </c>
      <c r="L373" s="303"/>
      <c r="M373" s="304" t="s">
        <v>1</v>
      </c>
      <c r="N373" s="305" t="s">
        <v>46</v>
      </c>
      <c r="O373" s="92"/>
      <c r="P373" s="229">
        <f>O373*H373</f>
        <v>0</v>
      </c>
      <c r="Q373" s="229">
        <v>0.20000000000000001</v>
      </c>
      <c r="R373" s="229">
        <f>Q373*H373</f>
        <v>0.20000000000000001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581</v>
      </c>
      <c r="AT373" s="231" t="s">
        <v>553</v>
      </c>
      <c r="AU373" s="231" t="s">
        <v>90</v>
      </c>
      <c r="AY373" s="18" t="s">
        <v>203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279</v>
      </c>
      <c r="BM373" s="231" t="s">
        <v>4063</v>
      </c>
    </row>
    <row r="374" s="2" customFormat="1">
      <c r="A374" s="39"/>
      <c r="B374" s="40"/>
      <c r="C374" s="41"/>
      <c r="D374" s="233" t="s">
        <v>209</v>
      </c>
      <c r="E374" s="41"/>
      <c r="F374" s="234" t="s">
        <v>4064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209</v>
      </c>
      <c r="AU374" s="18" t="s">
        <v>90</v>
      </c>
    </row>
    <row r="375" s="2" customFormat="1" ht="24.15" customHeight="1">
      <c r="A375" s="39"/>
      <c r="B375" s="40"/>
      <c r="C375" s="296" t="s">
        <v>999</v>
      </c>
      <c r="D375" s="296" t="s">
        <v>553</v>
      </c>
      <c r="E375" s="297" t="s">
        <v>4065</v>
      </c>
      <c r="F375" s="298" t="s">
        <v>4066</v>
      </c>
      <c r="G375" s="299" t="s">
        <v>647</v>
      </c>
      <c r="H375" s="300">
        <v>1</v>
      </c>
      <c r="I375" s="301"/>
      <c r="J375" s="302">
        <f>ROUND(I375*H375,2)</f>
        <v>0</v>
      </c>
      <c r="K375" s="298" t="s">
        <v>1</v>
      </c>
      <c r="L375" s="303"/>
      <c r="M375" s="304" t="s">
        <v>1</v>
      </c>
      <c r="N375" s="305" t="s">
        <v>46</v>
      </c>
      <c r="O375" s="92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581</v>
      </c>
      <c r="AT375" s="231" t="s">
        <v>553</v>
      </c>
      <c r="AU375" s="231" t="s">
        <v>90</v>
      </c>
      <c r="AY375" s="18" t="s">
        <v>203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88</v>
      </c>
      <c r="BK375" s="232">
        <f>ROUND(I375*H375,2)</f>
        <v>0</v>
      </c>
      <c r="BL375" s="18" t="s">
        <v>279</v>
      </c>
      <c r="BM375" s="231" t="s">
        <v>4067</v>
      </c>
    </row>
    <row r="376" s="2" customFormat="1">
      <c r="A376" s="39"/>
      <c r="B376" s="40"/>
      <c r="C376" s="41"/>
      <c r="D376" s="233" t="s">
        <v>209</v>
      </c>
      <c r="E376" s="41"/>
      <c r="F376" s="234" t="s">
        <v>4068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209</v>
      </c>
      <c r="AU376" s="18" t="s">
        <v>90</v>
      </c>
    </row>
    <row r="377" s="2" customFormat="1" ht="16.5" customHeight="1">
      <c r="A377" s="39"/>
      <c r="B377" s="40"/>
      <c r="C377" s="296" t="s">
        <v>1010</v>
      </c>
      <c r="D377" s="296" t="s">
        <v>553</v>
      </c>
      <c r="E377" s="297" t="s">
        <v>4069</v>
      </c>
      <c r="F377" s="298" t="s">
        <v>4070</v>
      </c>
      <c r="G377" s="299" t="s">
        <v>647</v>
      </c>
      <c r="H377" s="300">
        <v>1</v>
      </c>
      <c r="I377" s="301"/>
      <c r="J377" s="302">
        <f>ROUND(I377*H377,2)</f>
        <v>0</v>
      </c>
      <c r="K377" s="298" t="s">
        <v>1</v>
      </c>
      <c r="L377" s="303"/>
      <c r="M377" s="304" t="s">
        <v>1</v>
      </c>
      <c r="N377" s="305" t="s">
        <v>46</v>
      </c>
      <c r="O377" s="92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581</v>
      </c>
      <c r="AT377" s="231" t="s">
        <v>553</v>
      </c>
      <c r="AU377" s="231" t="s">
        <v>90</v>
      </c>
      <c r="AY377" s="18" t="s">
        <v>203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88</v>
      </c>
      <c r="BK377" s="232">
        <f>ROUND(I377*H377,2)</f>
        <v>0</v>
      </c>
      <c r="BL377" s="18" t="s">
        <v>279</v>
      </c>
      <c r="BM377" s="231" t="s">
        <v>4071</v>
      </c>
    </row>
    <row r="378" s="2" customFormat="1">
      <c r="A378" s="39"/>
      <c r="B378" s="40"/>
      <c r="C378" s="41"/>
      <c r="D378" s="233" t="s">
        <v>209</v>
      </c>
      <c r="E378" s="41"/>
      <c r="F378" s="234" t="s">
        <v>4072</v>
      </c>
      <c r="G378" s="41"/>
      <c r="H378" s="41"/>
      <c r="I378" s="235"/>
      <c r="J378" s="41"/>
      <c r="K378" s="41"/>
      <c r="L378" s="45"/>
      <c r="M378" s="236"/>
      <c r="N378" s="237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209</v>
      </c>
      <c r="AU378" s="18" t="s">
        <v>90</v>
      </c>
    </row>
    <row r="379" s="2" customFormat="1" ht="16.5" customHeight="1">
      <c r="A379" s="39"/>
      <c r="B379" s="40"/>
      <c r="C379" s="296" t="s">
        <v>1023</v>
      </c>
      <c r="D379" s="296" t="s">
        <v>553</v>
      </c>
      <c r="E379" s="297" t="s">
        <v>4073</v>
      </c>
      <c r="F379" s="298" t="s">
        <v>4074</v>
      </c>
      <c r="G379" s="299" t="s">
        <v>4075</v>
      </c>
      <c r="H379" s="300">
        <v>2</v>
      </c>
      <c r="I379" s="301"/>
      <c r="J379" s="302">
        <f>ROUND(I379*H379,2)</f>
        <v>0</v>
      </c>
      <c r="K379" s="298" t="s">
        <v>1</v>
      </c>
      <c r="L379" s="303"/>
      <c r="M379" s="304" t="s">
        <v>1</v>
      </c>
      <c r="N379" s="305" t="s">
        <v>46</v>
      </c>
      <c r="O379" s="92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581</v>
      </c>
      <c r="AT379" s="231" t="s">
        <v>553</v>
      </c>
      <c r="AU379" s="231" t="s">
        <v>90</v>
      </c>
      <c r="AY379" s="18" t="s">
        <v>203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88</v>
      </c>
      <c r="BK379" s="232">
        <f>ROUND(I379*H379,2)</f>
        <v>0</v>
      </c>
      <c r="BL379" s="18" t="s">
        <v>279</v>
      </c>
      <c r="BM379" s="231" t="s">
        <v>4076</v>
      </c>
    </row>
    <row r="380" s="2" customFormat="1">
      <c r="A380" s="39"/>
      <c r="B380" s="40"/>
      <c r="C380" s="41"/>
      <c r="D380" s="233" t="s">
        <v>209</v>
      </c>
      <c r="E380" s="41"/>
      <c r="F380" s="234" t="s">
        <v>4077</v>
      </c>
      <c r="G380" s="41"/>
      <c r="H380" s="41"/>
      <c r="I380" s="235"/>
      <c r="J380" s="41"/>
      <c r="K380" s="41"/>
      <c r="L380" s="45"/>
      <c r="M380" s="236"/>
      <c r="N380" s="23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209</v>
      </c>
      <c r="AU380" s="18" t="s">
        <v>90</v>
      </c>
    </row>
    <row r="381" s="2" customFormat="1" ht="24.15" customHeight="1">
      <c r="A381" s="39"/>
      <c r="B381" s="40"/>
      <c r="C381" s="220" t="s">
        <v>1034</v>
      </c>
      <c r="D381" s="220" t="s">
        <v>204</v>
      </c>
      <c r="E381" s="221" t="s">
        <v>4078</v>
      </c>
      <c r="F381" s="222" t="s">
        <v>4079</v>
      </c>
      <c r="G381" s="223" t="s">
        <v>415</v>
      </c>
      <c r="H381" s="224">
        <v>5</v>
      </c>
      <c r="I381" s="225"/>
      <c r="J381" s="226">
        <f>ROUND(I381*H381,2)</f>
        <v>0</v>
      </c>
      <c r="K381" s="222" t="s">
        <v>1</v>
      </c>
      <c r="L381" s="45"/>
      <c r="M381" s="227" t="s">
        <v>1</v>
      </c>
      <c r="N381" s="228" t="s">
        <v>46</v>
      </c>
      <c r="O381" s="92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279</v>
      </c>
      <c r="AT381" s="231" t="s">
        <v>204</v>
      </c>
      <c r="AU381" s="231" t="s">
        <v>90</v>
      </c>
      <c r="AY381" s="18" t="s">
        <v>203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88</v>
      </c>
      <c r="BK381" s="232">
        <f>ROUND(I381*H381,2)</f>
        <v>0</v>
      </c>
      <c r="BL381" s="18" t="s">
        <v>279</v>
      </c>
      <c r="BM381" s="231" t="s">
        <v>4080</v>
      </c>
    </row>
    <row r="382" s="2" customFormat="1">
      <c r="A382" s="39"/>
      <c r="B382" s="40"/>
      <c r="C382" s="41"/>
      <c r="D382" s="233" t="s">
        <v>209</v>
      </c>
      <c r="E382" s="41"/>
      <c r="F382" s="234" t="s">
        <v>4081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209</v>
      </c>
      <c r="AU382" s="18" t="s">
        <v>90</v>
      </c>
    </row>
    <row r="383" s="2" customFormat="1" ht="24.15" customHeight="1">
      <c r="A383" s="39"/>
      <c r="B383" s="40"/>
      <c r="C383" s="220" t="s">
        <v>1041</v>
      </c>
      <c r="D383" s="220" t="s">
        <v>204</v>
      </c>
      <c r="E383" s="221" t="s">
        <v>4082</v>
      </c>
      <c r="F383" s="222" t="s">
        <v>4083</v>
      </c>
      <c r="G383" s="223" t="s">
        <v>647</v>
      </c>
      <c r="H383" s="224">
        <v>1</v>
      </c>
      <c r="I383" s="225"/>
      <c r="J383" s="226">
        <f>ROUND(I383*H383,2)</f>
        <v>0</v>
      </c>
      <c r="K383" s="222" t="s">
        <v>1</v>
      </c>
      <c r="L383" s="45"/>
      <c r="M383" s="227" t="s">
        <v>1</v>
      </c>
      <c r="N383" s="228" t="s">
        <v>46</v>
      </c>
      <c r="O383" s="92"/>
      <c r="P383" s="229">
        <f>O383*H383</f>
        <v>0</v>
      </c>
      <c r="Q383" s="229">
        <v>0</v>
      </c>
      <c r="R383" s="229">
        <f>Q383*H383</f>
        <v>0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279</v>
      </c>
      <c r="AT383" s="231" t="s">
        <v>204</v>
      </c>
      <c r="AU383" s="231" t="s">
        <v>90</v>
      </c>
      <c r="AY383" s="18" t="s">
        <v>203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88</v>
      </c>
      <c r="BK383" s="232">
        <f>ROUND(I383*H383,2)</f>
        <v>0</v>
      </c>
      <c r="BL383" s="18" t="s">
        <v>279</v>
      </c>
      <c r="BM383" s="231" t="s">
        <v>4084</v>
      </c>
    </row>
    <row r="384" s="2" customFormat="1" ht="24.15" customHeight="1">
      <c r="A384" s="39"/>
      <c r="B384" s="40"/>
      <c r="C384" s="220" t="s">
        <v>1051</v>
      </c>
      <c r="D384" s="220" t="s">
        <v>204</v>
      </c>
      <c r="E384" s="221" t="s">
        <v>3957</v>
      </c>
      <c r="F384" s="222" t="s">
        <v>3958</v>
      </c>
      <c r="G384" s="223" t="s">
        <v>493</v>
      </c>
      <c r="H384" s="224">
        <v>0.29999999999999999</v>
      </c>
      <c r="I384" s="225"/>
      <c r="J384" s="226">
        <f>ROUND(I384*H384,2)</f>
        <v>0</v>
      </c>
      <c r="K384" s="222" t="s">
        <v>3959</v>
      </c>
      <c r="L384" s="45"/>
      <c r="M384" s="227" t="s">
        <v>1</v>
      </c>
      <c r="N384" s="228" t="s">
        <v>46</v>
      </c>
      <c r="O384" s="92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279</v>
      </c>
      <c r="AT384" s="231" t="s">
        <v>204</v>
      </c>
      <c r="AU384" s="231" t="s">
        <v>90</v>
      </c>
      <c r="AY384" s="18" t="s">
        <v>203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88</v>
      </c>
      <c r="BK384" s="232">
        <f>ROUND(I384*H384,2)</f>
        <v>0</v>
      </c>
      <c r="BL384" s="18" t="s">
        <v>279</v>
      </c>
      <c r="BM384" s="231" t="s">
        <v>4085</v>
      </c>
    </row>
    <row r="385" s="2" customFormat="1">
      <c r="A385" s="39"/>
      <c r="B385" s="40"/>
      <c r="C385" s="41"/>
      <c r="D385" s="233" t="s">
        <v>209</v>
      </c>
      <c r="E385" s="41"/>
      <c r="F385" s="234" t="s">
        <v>3958</v>
      </c>
      <c r="G385" s="41"/>
      <c r="H385" s="41"/>
      <c r="I385" s="235"/>
      <c r="J385" s="41"/>
      <c r="K385" s="41"/>
      <c r="L385" s="45"/>
      <c r="M385" s="236"/>
      <c r="N385" s="23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209</v>
      </c>
      <c r="AU385" s="18" t="s">
        <v>90</v>
      </c>
    </row>
    <row r="386" s="2" customFormat="1">
      <c r="A386" s="39"/>
      <c r="B386" s="40"/>
      <c r="C386" s="41"/>
      <c r="D386" s="251" t="s">
        <v>355</v>
      </c>
      <c r="E386" s="41"/>
      <c r="F386" s="252" t="s">
        <v>3961</v>
      </c>
      <c r="G386" s="41"/>
      <c r="H386" s="41"/>
      <c r="I386" s="235"/>
      <c r="J386" s="41"/>
      <c r="K386" s="41"/>
      <c r="L386" s="45"/>
      <c r="M386" s="236"/>
      <c r="N386" s="23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355</v>
      </c>
      <c r="AU386" s="18" t="s">
        <v>90</v>
      </c>
    </row>
    <row r="387" s="11" customFormat="1" ht="22.8" customHeight="1">
      <c r="A387" s="11"/>
      <c r="B387" s="206"/>
      <c r="C387" s="207"/>
      <c r="D387" s="208" t="s">
        <v>80</v>
      </c>
      <c r="E387" s="249" t="s">
        <v>3682</v>
      </c>
      <c r="F387" s="249" t="s">
        <v>3683</v>
      </c>
      <c r="G387" s="207"/>
      <c r="H387" s="207"/>
      <c r="I387" s="210"/>
      <c r="J387" s="250">
        <f>BK387</f>
        <v>0</v>
      </c>
      <c r="K387" s="207"/>
      <c r="L387" s="212"/>
      <c r="M387" s="213"/>
      <c r="N387" s="214"/>
      <c r="O387" s="214"/>
      <c r="P387" s="215">
        <f>SUM(P388:P409)</f>
        <v>0</v>
      </c>
      <c r="Q387" s="214"/>
      <c r="R387" s="215">
        <f>SUM(R388:R409)</f>
        <v>0.20000000000000001</v>
      </c>
      <c r="S387" s="214"/>
      <c r="T387" s="216">
        <f>SUM(T388:T409)</f>
        <v>0</v>
      </c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R387" s="217" t="s">
        <v>90</v>
      </c>
      <c r="AT387" s="218" t="s">
        <v>80</v>
      </c>
      <c r="AU387" s="218" t="s">
        <v>88</v>
      </c>
      <c r="AY387" s="217" t="s">
        <v>203</v>
      </c>
      <c r="BK387" s="219">
        <f>SUM(BK388:BK409)</f>
        <v>0</v>
      </c>
    </row>
    <row r="388" s="2" customFormat="1" ht="16.5" customHeight="1">
      <c r="A388" s="39"/>
      <c r="B388" s="40"/>
      <c r="C388" s="220" t="s">
        <v>1061</v>
      </c>
      <c r="D388" s="220" t="s">
        <v>204</v>
      </c>
      <c r="E388" s="221" t="s">
        <v>4086</v>
      </c>
      <c r="F388" s="222" t="s">
        <v>4087</v>
      </c>
      <c r="G388" s="223" t="s">
        <v>3686</v>
      </c>
      <c r="H388" s="224">
        <v>20</v>
      </c>
      <c r="I388" s="225"/>
      <c r="J388" s="226">
        <f>ROUND(I388*H388,2)</f>
        <v>0</v>
      </c>
      <c r="K388" s="222" t="s">
        <v>1</v>
      </c>
      <c r="L388" s="45"/>
      <c r="M388" s="227" t="s">
        <v>1</v>
      </c>
      <c r="N388" s="228" t="s">
        <v>46</v>
      </c>
      <c r="O388" s="92"/>
      <c r="P388" s="229">
        <f>O388*H388</f>
        <v>0</v>
      </c>
      <c r="Q388" s="229">
        <v>0</v>
      </c>
      <c r="R388" s="229">
        <f>Q388*H388</f>
        <v>0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3709</v>
      </c>
      <c r="AT388" s="231" t="s">
        <v>204</v>
      </c>
      <c r="AU388" s="231" t="s">
        <v>90</v>
      </c>
      <c r="AY388" s="18" t="s">
        <v>203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88</v>
      </c>
      <c r="BK388" s="232">
        <f>ROUND(I388*H388,2)</f>
        <v>0</v>
      </c>
      <c r="BL388" s="18" t="s">
        <v>3709</v>
      </c>
      <c r="BM388" s="231" t="s">
        <v>4088</v>
      </c>
    </row>
    <row r="389" s="2" customFormat="1">
      <c r="A389" s="39"/>
      <c r="B389" s="40"/>
      <c r="C389" s="41"/>
      <c r="D389" s="233" t="s">
        <v>209</v>
      </c>
      <c r="E389" s="41"/>
      <c r="F389" s="234" t="s">
        <v>4089</v>
      </c>
      <c r="G389" s="41"/>
      <c r="H389" s="41"/>
      <c r="I389" s="235"/>
      <c r="J389" s="41"/>
      <c r="K389" s="41"/>
      <c r="L389" s="45"/>
      <c r="M389" s="236"/>
      <c r="N389" s="237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209</v>
      </c>
      <c r="AU389" s="18" t="s">
        <v>90</v>
      </c>
    </row>
    <row r="390" s="2" customFormat="1" ht="16.5" customHeight="1">
      <c r="A390" s="39"/>
      <c r="B390" s="40"/>
      <c r="C390" s="220" t="s">
        <v>1070</v>
      </c>
      <c r="D390" s="220" t="s">
        <v>204</v>
      </c>
      <c r="E390" s="221" t="s">
        <v>4090</v>
      </c>
      <c r="F390" s="222" t="s">
        <v>4091</v>
      </c>
      <c r="G390" s="223" t="s">
        <v>3686</v>
      </c>
      <c r="H390" s="224">
        <v>16</v>
      </c>
      <c r="I390" s="225"/>
      <c r="J390" s="226">
        <f>ROUND(I390*H390,2)</f>
        <v>0</v>
      </c>
      <c r="K390" s="222" t="s">
        <v>1</v>
      </c>
      <c r="L390" s="45"/>
      <c r="M390" s="227" t="s">
        <v>1</v>
      </c>
      <c r="N390" s="228" t="s">
        <v>46</v>
      </c>
      <c r="O390" s="92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3709</v>
      </c>
      <c r="AT390" s="231" t="s">
        <v>204</v>
      </c>
      <c r="AU390" s="231" t="s">
        <v>90</v>
      </c>
      <c r="AY390" s="18" t="s">
        <v>203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88</v>
      </c>
      <c r="BK390" s="232">
        <f>ROUND(I390*H390,2)</f>
        <v>0</v>
      </c>
      <c r="BL390" s="18" t="s">
        <v>3709</v>
      </c>
      <c r="BM390" s="231" t="s">
        <v>4092</v>
      </c>
    </row>
    <row r="391" s="2" customFormat="1">
      <c r="A391" s="39"/>
      <c r="B391" s="40"/>
      <c r="C391" s="41"/>
      <c r="D391" s="233" t="s">
        <v>209</v>
      </c>
      <c r="E391" s="41"/>
      <c r="F391" s="234" t="s">
        <v>4093</v>
      </c>
      <c r="G391" s="41"/>
      <c r="H391" s="41"/>
      <c r="I391" s="235"/>
      <c r="J391" s="41"/>
      <c r="K391" s="41"/>
      <c r="L391" s="45"/>
      <c r="M391" s="236"/>
      <c r="N391" s="237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209</v>
      </c>
      <c r="AU391" s="18" t="s">
        <v>90</v>
      </c>
    </row>
    <row r="392" s="2" customFormat="1" ht="24.15" customHeight="1">
      <c r="A392" s="39"/>
      <c r="B392" s="40"/>
      <c r="C392" s="220" t="s">
        <v>1076</v>
      </c>
      <c r="D392" s="220" t="s">
        <v>204</v>
      </c>
      <c r="E392" s="221" t="s">
        <v>4094</v>
      </c>
      <c r="F392" s="222" t="s">
        <v>4095</v>
      </c>
      <c r="G392" s="223" t="s">
        <v>647</v>
      </c>
      <c r="H392" s="224">
        <v>1</v>
      </c>
      <c r="I392" s="225"/>
      <c r="J392" s="226">
        <f>ROUND(I392*H392,2)</f>
        <v>0</v>
      </c>
      <c r="K392" s="222" t="s">
        <v>1</v>
      </c>
      <c r="L392" s="45"/>
      <c r="M392" s="227" t="s">
        <v>1</v>
      </c>
      <c r="N392" s="228" t="s">
        <v>46</v>
      </c>
      <c r="O392" s="92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279</v>
      </c>
      <c r="AT392" s="231" t="s">
        <v>204</v>
      </c>
      <c r="AU392" s="231" t="s">
        <v>90</v>
      </c>
      <c r="AY392" s="18" t="s">
        <v>203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88</v>
      </c>
      <c r="BK392" s="232">
        <f>ROUND(I392*H392,2)</f>
        <v>0</v>
      </c>
      <c r="BL392" s="18" t="s">
        <v>279</v>
      </c>
      <c r="BM392" s="231" t="s">
        <v>4096</v>
      </c>
    </row>
    <row r="393" s="2" customFormat="1">
      <c r="A393" s="39"/>
      <c r="B393" s="40"/>
      <c r="C393" s="41"/>
      <c r="D393" s="233" t="s">
        <v>209</v>
      </c>
      <c r="E393" s="41"/>
      <c r="F393" s="234" t="s">
        <v>4095</v>
      </c>
      <c r="G393" s="41"/>
      <c r="H393" s="41"/>
      <c r="I393" s="235"/>
      <c r="J393" s="41"/>
      <c r="K393" s="41"/>
      <c r="L393" s="45"/>
      <c r="M393" s="236"/>
      <c r="N393" s="237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209</v>
      </c>
      <c r="AU393" s="18" t="s">
        <v>90</v>
      </c>
    </row>
    <row r="394" s="2" customFormat="1" ht="21.75" customHeight="1">
      <c r="A394" s="39"/>
      <c r="B394" s="40"/>
      <c r="C394" s="220" t="s">
        <v>1084</v>
      </c>
      <c r="D394" s="220" t="s">
        <v>204</v>
      </c>
      <c r="E394" s="221" t="s">
        <v>4097</v>
      </c>
      <c r="F394" s="222" t="s">
        <v>4098</v>
      </c>
      <c r="G394" s="223" t="s">
        <v>647</v>
      </c>
      <c r="H394" s="224">
        <v>2</v>
      </c>
      <c r="I394" s="225"/>
      <c r="J394" s="226">
        <f>ROUND(I394*H394,2)</f>
        <v>0</v>
      </c>
      <c r="K394" s="222" t="s">
        <v>1</v>
      </c>
      <c r="L394" s="45"/>
      <c r="M394" s="227" t="s">
        <v>1</v>
      </c>
      <c r="N394" s="228" t="s">
        <v>46</v>
      </c>
      <c r="O394" s="92"/>
      <c r="P394" s="229">
        <f>O394*H394</f>
        <v>0</v>
      </c>
      <c r="Q394" s="229">
        <v>0</v>
      </c>
      <c r="R394" s="229">
        <f>Q394*H394</f>
        <v>0</v>
      </c>
      <c r="S394" s="229">
        <v>0</v>
      </c>
      <c r="T394" s="230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1" t="s">
        <v>279</v>
      </c>
      <c r="AT394" s="231" t="s">
        <v>204</v>
      </c>
      <c r="AU394" s="231" t="s">
        <v>90</v>
      </c>
      <c r="AY394" s="18" t="s">
        <v>203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8" t="s">
        <v>88</v>
      </c>
      <c r="BK394" s="232">
        <f>ROUND(I394*H394,2)</f>
        <v>0</v>
      </c>
      <c r="BL394" s="18" t="s">
        <v>279</v>
      </c>
      <c r="BM394" s="231" t="s">
        <v>4099</v>
      </c>
    </row>
    <row r="395" s="2" customFormat="1">
      <c r="A395" s="39"/>
      <c r="B395" s="40"/>
      <c r="C395" s="41"/>
      <c r="D395" s="233" t="s">
        <v>209</v>
      </c>
      <c r="E395" s="41"/>
      <c r="F395" s="234" t="s">
        <v>4098</v>
      </c>
      <c r="G395" s="41"/>
      <c r="H395" s="41"/>
      <c r="I395" s="235"/>
      <c r="J395" s="41"/>
      <c r="K395" s="41"/>
      <c r="L395" s="45"/>
      <c r="M395" s="236"/>
      <c r="N395" s="237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209</v>
      </c>
      <c r="AU395" s="18" t="s">
        <v>90</v>
      </c>
    </row>
    <row r="396" s="2" customFormat="1" ht="16.5" customHeight="1">
      <c r="A396" s="39"/>
      <c r="B396" s="40"/>
      <c r="C396" s="220" t="s">
        <v>1092</v>
      </c>
      <c r="D396" s="220" t="s">
        <v>204</v>
      </c>
      <c r="E396" s="221" t="s">
        <v>4100</v>
      </c>
      <c r="F396" s="222" t="s">
        <v>4101</v>
      </c>
      <c r="G396" s="223" t="s">
        <v>647</v>
      </c>
      <c r="H396" s="224">
        <v>2</v>
      </c>
      <c r="I396" s="225"/>
      <c r="J396" s="226">
        <f>ROUND(I396*H396,2)</f>
        <v>0</v>
      </c>
      <c r="K396" s="222" t="s">
        <v>1</v>
      </c>
      <c r="L396" s="45"/>
      <c r="M396" s="227" t="s">
        <v>1</v>
      </c>
      <c r="N396" s="228" t="s">
        <v>46</v>
      </c>
      <c r="O396" s="92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279</v>
      </c>
      <c r="AT396" s="231" t="s">
        <v>204</v>
      </c>
      <c r="AU396" s="231" t="s">
        <v>90</v>
      </c>
      <c r="AY396" s="18" t="s">
        <v>203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88</v>
      </c>
      <c r="BK396" s="232">
        <f>ROUND(I396*H396,2)</f>
        <v>0</v>
      </c>
      <c r="BL396" s="18" t="s">
        <v>279</v>
      </c>
      <c r="BM396" s="231" t="s">
        <v>4102</v>
      </c>
    </row>
    <row r="397" s="2" customFormat="1">
      <c r="A397" s="39"/>
      <c r="B397" s="40"/>
      <c r="C397" s="41"/>
      <c r="D397" s="233" t="s">
        <v>209</v>
      </c>
      <c r="E397" s="41"/>
      <c r="F397" s="234" t="s">
        <v>4101</v>
      </c>
      <c r="G397" s="41"/>
      <c r="H397" s="41"/>
      <c r="I397" s="235"/>
      <c r="J397" s="41"/>
      <c r="K397" s="41"/>
      <c r="L397" s="45"/>
      <c r="M397" s="236"/>
      <c r="N397" s="237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209</v>
      </c>
      <c r="AU397" s="18" t="s">
        <v>90</v>
      </c>
    </row>
    <row r="398" s="2" customFormat="1" ht="16.5" customHeight="1">
      <c r="A398" s="39"/>
      <c r="B398" s="40"/>
      <c r="C398" s="220" t="s">
        <v>1099</v>
      </c>
      <c r="D398" s="220" t="s">
        <v>204</v>
      </c>
      <c r="E398" s="221" t="s">
        <v>4103</v>
      </c>
      <c r="F398" s="222" t="s">
        <v>4104</v>
      </c>
      <c r="G398" s="223" t="s">
        <v>272</v>
      </c>
      <c r="H398" s="224">
        <v>1</v>
      </c>
      <c r="I398" s="225"/>
      <c r="J398" s="226">
        <f>ROUND(I398*H398,2)</f>
        <v>0</v>
      </c>
      <c r="K398" s="222" t="s">
        <v>1</v>
      </c>
      <c r="L398" s="45"/>
      <c r="M398" s="227" t="s">
        <v>1</v>
      </c>
      <c r="N398" s="228" t="s">
        <v>46</v>
      </c>
      <c r="O398" s="92"/>
      <c r="P398" s="229">
        <f>O398*H398</f>
        <v>0</v>
      </c>
      <c r="Q398" s="229">
        <v>0.20000000000000001</v>
      </c>
      <c r="R398" s="229">
        <f>Q398*H398</f>
        <v>0.20000000000000001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279</v>
      </c>
      <c r="AT398" s="231" t="s">
        <v>204</v>
      </c>
      <c r="AU398" s="231" t="s">
        <v>90</v>
      </c>
      <c r="AY398" s="18" t="s">
        <v>203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88</v>
      </c>
      <c r="BK398" s="232">
        <f>ROUND(I398*H398,2)</f>
        <v>0</v>
      </c>
      <c r="BL398" s="18" t="s">
        <v>279</v>
      </c>
      <c r="BM398" s="231" t="s">
        <v>4105</v>
      </c>
    </row>
    <row r="399" s="2" customFormat="1">
      <c r="A399" s="39"/>
      <c r="B399" s="40"/>
      <c r="C399" s="41"/>
      <c r="D399" s="233" t="s">
        <v>209</v>
      </c>
      <c r="E399" s="41"/>
      <c r="F399" s="234" t="s">
        <v>4104</v>
      </c>
      <c r="G399" s="41"/>
      <c r="H399" s="41"/>
      <c r="I399" s="235"/>
      <c r="J399" s="41"/>
      <c r="K399" s="41"/>
      <c r="L399" s="45"/>
      <c r="M399" s="236"/>
      <c r="N399" s="237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209</v>
      </c>
      <c r="AU399" s="18" t="s">
        <v>90</v>
      </c>
    </row>
    <row r="400" s="2" customFormat="1" ht="16.5" customHeight="1">
      <c r="A400" s="39"/>
      <c r="B400" s="40"/>
      <c r="C400" s="220" t="s">
        <v>1109</v>
      </c>
      <c r="D400" s="220" t="s">
        <v>204</v>
      </c>
      <c r="E400" s="221" t="s">
        <v>4106</v>
      </c>
      <c r="F400" s="222" t="s">
        <v>4107</v>
      </c>
      <c r="G400" s="223" t="s">
        <v>3686</v>
      </c>
      <c r="H400" s="224">
        <v>8</v>
      </c>
      <c r="I400" s="225"/>
      <c r="J400" s="226">
        <f>ROUND(I400*H400,2)</f>
        <v>0</v>
      </c>
      <c r="K400" s="222" t="s">
        <v>1</v>
      </c>
      <c r="L400" s="45"/>
      <c r="M400" s="227" t="s">
        <v>1</v>
      </c>
      <c r="N400" s="228" t="s">
        <v>46</v>
      </c>
      <c r="O400" s="92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1" t="s">
        <v>279</v>
      </c>
      <c r="AT400" s="231" t="s">
        <v>204</v>
      </c>
      <c r="AU400" s="231" t="s">
        <v>90</v>
      </c>
      <c r="AY400" s="18" t="s">
        <v>203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8" t="s">
        <v>88</v>
      </c>
      <c r="BK400" s="232">
        <f>ROUND(I400*H400,2)</f>
        <v>0</v>
      </c>
      <c r="BL400" s="18" t="s">
        <v>279</v>
      </c>
      <c r="BM400" s="231" t="s">
        <v>4108</v>
      </c>
    </row>
    <row r="401" s="2" customFormat="1">
      <c r="A401" s="39"/>
      <c r="B401" s="40"/>
      <c r="C401" s="41"/>
      <c r="D401" s="233" t="s">
        <v>209</v>
      </c>
      <c r="E401" s="41"/>
      <c r="F401" s="234" t="s">
        <v>4107</v>
      </c>
      <c r="G401" s="41"/>
      <c r="H401" s="41"/>
      <c r="I401" s="235"/>
      <c r="J401" s="41"/>
      <c r="K401" s="41"/>
      <c r="L401" s="45"/>
      <c r="M401" s="236"/>
      <c r="N401" s="237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209</v>
      </c>
      <c r="AU401" s="18" t="s">
        <v>90</v>
      </c>
    </row>
    <row r="402" s="2" customFormat="1" ht="24.15" customHeight="1">
      <c r="A402" s="39"/>
      <c r="B402" s="40"/>
      <c r="C402" s="220" t="s">
        <v>1114</v>
      </c>
      <c r="D402" s="220" t="s">
        <v>204</v>
      </c>
      <c r="E402" s="221" t="s">
        <v>4109</v>
      </c>
      <c r="F402" s="222" t="s">
        <v>4110</v>
      </c>
      <c r="G402" s="223" t="s">
        <v>647</v>
      </c>
      <c r="H402" s="224">
        <v>6</v>
      </c>
      <c r="I402" s="225"/>
      <c r="J402" s="226">
        <f>ROUND(I402*H402,2)</f>
        <v>0</v>
      </c>
      <c r="K402" s="222" t="s">
        <v>1</v>
      </c>
      <c r="L402" s="45"/>
      <c r="M402" s="227" t="s">
        <v>1</v>
      </c>
      <c r="N402" s="228" t="s">
        <v>46</v>
      </c>
      <c r="O402" s="92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279</v>
      </c>
      <c r="AT402" s="231" t="s">
        <v>204</v>
      </c>
      <c r="AU402" s="231" t="s">
        <v>90</v>
      </c>
      <c r="AY402" s="18" t="s">
        <v>203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88</v>
      </c>
      <c r="BK402" s="232">
        <f>ROUND(I402*H402,2)</f>
        <v>0</v>
      </c>
      <c r="BL402" s="18" t="s">
        <v>279</v>
      </c>
      <c r="BM402" s="231" t="s">
        <v>4111</v>
      </c>
    </row>
    <row r="403" s="2" customFormat="1">
      <c r="A403" s="39"/>
      <c r="B403" s="40"/>
      <c r="C403" s="41"/>
      <c r="D403" s="233" t="s">
        <v>209</v>
      </c>
      <c r="E403" s="41"/>
      <c r="F403" s="234" t="s">
        <v>4112</v>
      </c>
      <c r="G403" s="41"/>
      <c r="H403" s="41"/>
      <c r="I403" s="235"/>
      <c r="J403" s="41"/>
      <c r="K403" s="41"/>
      <c r="L403" s="45"/>
      <c r="M403" s="236"/>
      <c r="N403" s="237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209</v>
      </c>
      <c r="AU403" s="18" t="s">
        <v>90</v>
      </c>
    </row>
    <row r="404" s="2" customFormat="1" ht="24.15" customHeight="1">
      <c r="A404" s="39"/>
      <c r="B404" s="40"/>
      <c r="C404" s="220" t="s">
        <v>1120</v>
      </c>
      <c r="D404" s="220" t="s">
        <v>204</v>
      </c>
      <c r="E404" s="221" t="s">
        <v>4113</v>
      </c>
      <c r="F404" s="222" t="s">
        <v>4114</v>
      </c>
      <c r="G404" s="223" t="s">
        <v>647</v>
      </c>
      <c r="H404" s="224">
        <v>2</v>
      </c>
      <c r="I404" s="225"/>
      <c r="J404" s="226">
        <f>ROUND(I404*H404,2)</f>
        <v>0</v>
      </c>
      <c r="K404" s="222" t="s">
        <v>1</v>
      </c>
      <c r="L404" s="45"/>
      <c r="M404" s="227" t="s">
        <v>1</v>
      </c>
      <c r="N404" s="228" t="s">
        <v>46</v>
      </c>
      <c r="O404" s="92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279</v>
      </c>
      <c r="AT404" s="231" t="s">
        <v>204</v>
      </c>
      <c r="AU404" s="231" t="s">
        <v>90</v>
      </c>
      <c r="AY404" s="18" t="s">
        <v>203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88</v>
      </c>
      <c r="BK404" s="232">
        <f>ROUND(I404*H404,2)</f>
        <v>0</v>
      </c>
      <c r="BL404" s="18" t="s">
        <v>279</v>
      </c>
      <c r="BM404" s="231" t="s">
        <v>4115</v>
      </c>
    </row>
    <row r="405" s="2" customFormat="1">
      <c r="A405" s="39"/>
      <c r="B405" s="40"/>
      <c r="C405" s="41"/>
      <c r="D405" s="233" t="s">
        <v>209</v>
      </c>
      <c r="E405" s="41"/>
      <c r="F405" s="234" t="s">
        <v>4116</v>
      </c>
      <c r="G405" s="41"/>
      <c r="H405" s="41"/>
      <c r="I405" s="235"/>
      <c r="J405" s="41"/>
      <c r="K405" s="41"/>
      <c r="L405" s="45"/>
      <c r="M405" s="236"/>
      <c r="N405" s="237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209</v>
      </c>
      <c r="AU405" s="18" t="s">
        <v>90</v>
      </c>
    </row>
    <row r="406" s="2" customFormat="1" ht="24.15" customHeight="1">
      <c r="A406" s="39"/>
      <c r="B406" s="40"/>
      <c r="C406" s="220" t="s">
        <v>1125</v>
      </c>
      <c r="D406" s="220" t="s">
        <v>204</v>
      </c>
      <c r="E406" s="221" t="s">
        <v>4117</v>
      </c>
      <c r="F406" s="222" t="s">
        <v>4118</v>
      </c>
      <c r="G406" s="223" t="s">
        <v>272</v>
      </c>
      <c r="H406" s="224">
        <v>1</v>
      </c>
      <c r="I406" s="225"/>
      <c r="J406" s="226">
        <f>ROUND(I406*H406,2)</f>
        <v>0</v>
      </c>
      <c r="K406" s="222" t="s">
        <v>1</v>
      </c>
      <c r="L406" s="45"/>
      <c r="M406" s="227" t="s">
        <v>1</v>
      </c>
      <c r="N406" s="228" t="s">
        <v>46</v>
      </c>
      <c r="O406" s="92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279</v>
      </c>
      <c r="AT406" s="231" t="s">
        <v>204</v>
      </c>
      <c r="AU406" s="231" t="s">
        <v>90</v>
      </c>
      <c r="AY406" s="18" t="s">
        <v>203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88</v>
      </c>
      <c r="BK406" s="232">
        <f>ROUND(I406*H406,2)</f>
        <v>0</v>
      </c>
      <c r="BL406" s="18" t="s">
        <v>279</v>
      </c>
      <c r="BM406" s="231" t="s">
        <v>4119</v>
      </c>
    </row>
    <row r="407" s="2" customFormat="1">
      <c r="A407" s="39"/>
      <c r="B407" s="40"/>
      <c r="C407" s="41"/>
      <c r="D407" s="233" t="s">
        <v>209</v>
      </c>
      <c r="E407" s="41"/>
      <c r="F407" s="234" t="s">
        <v>4120</v>
      </c>
      <c r="G407" s="41"/>
      <c r="H407" s="41"/>
      <c r="I407" s="235"/>
      <c r="J407" s="41"/>
      <c r="K407" s="41"/>
      <c r="L407" s="45"/>
      <c r="M407" s="236"/>
      <c r="N407" s="237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209</v>
      </c>
      <c r="AU407" s="18" t="s">
        <v>90</v>
      </c>
    </row>
    <row r="408" s="2" customFormat="1" ht="24.15" customHeight="1">
      <c r="A408" s="39"/>
      <c r="B408" s="40"/>
      <c r="C408" s="220" t="s">
        <v>1133</v>
      </c>
      <c r="D408" s="220" t="s">
        <v>204</v>
      </c>
      <c r="E408" s="221" t="s">
        <v>4121</v>
      </c>
      <c r="F408" s="222" t="s">
        <v>4122</v>
      </c>
      <c r="G408" s="223" t="s">
        <v>647</v>
      </c>
      <c r="H408" s="224">
        <v>1</v>
      </c>
      <c r="I408" s="225"/>
      <c r="J408" s="226">
        <f>ROUND(I408*H408,2)</f>
        <v>0</v>
      </c>
      <c r="K408" s="222" t="s">
        <v>1</v>
      </c>
      <c r="L408" s="45"/>
      <c r="M408" s="227" t="s">
        <v>1</v>
      </c>
      <c r="N408" s="228" t="s">
        <v>46</v>
      </c>
      <c r="O408" s="92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279</v>
      </c>
      <c r="AT408" s="231" t="s">
        <v>204</v>
      </c>
      <c r="AU408" s="231" t="s">
        <v>90</v>
      </c>
      <c r="AY408" s="18" t="s">
        <v>203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88</v>
      </c>
      <c r="BK408" s="232">
        <f>ROUND(I408*H408,2)</f>
        <v>0</v>
      </c>
      <c r="BL408" s="18" t="s">
        <v>279</v>
      </c>
      <c r="BM408" s="231" t="s">
        <v>4123</v>
      </c>
    </row>
    <row r="409" s="2" customFormat="1">
      <c r="A409" s="39"/>
      <c r="B409" s="40"/>
      <c r="C409" s="41"/>
      <c r="D409" s="233" t="s">
        <v>209</v>
      </c>
      <c r="E409" s="41"/>
      <c r="F409" s="234" t="s">
        <v>4116</v>
      </c>
      <c r="G409" s="41"/>
      <c r="H409" s="41"/>
      <c r="I409" s="235"/>
      <c r="J409" s="41"/>
      <c r="K409" s="41"/>
      <c r="L409" s="45"/>
      <c r="M409" s="306"/>
      <c r="N409" s="307"/>
      <c r="O409" s="240"/>
      <c r="P409" s="240"/>
      <c r="Q409" s="240"/>
      <c r="R409" s="240"/>
      <c r="S409" s="240"/>
      <c r="T409" s="308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209</v>
      </c>
      <c r="AU409" s="18" t="s">
        <v>90</v>
      </c>
    </row>
    <row r="410" s="2" customFormat="1" ht="6.96" customHeight="1">
      <c r="A410" s="39"/>
      <c r="B410" s="67"/>
      <c r="C410" s="68"/>
      <c r="D410" s="68"/>
      <c r="E410" s="68"/>
      <c r="F410" s="68"/>
      <c r="G410" s="68"/>
      <c r="H410" s="68"/>
      <c r="I410" s="68"/>
      <c r="J410" s="68"/>
      <c r="K410" s="68"/>
      <c r="L410" s="45"/>
      <c r="M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</row>
  </sheetData>
  <sheetProtection sheet="1" autoFilter="0" formatColumns="0" formatRows="0" objects="1" scenarios="1" spinCount="100000" saltValue="Mw0oCE4MLpYuCx1GmMk50Sg9CYJ6JYQhDUX5hLCEZTzRYTp3h4tgjP7cVWqd0fPAye0rupBycqjlcY0Mjy90nA==" hashValue="ktgV4kUXILzcERLBiYhTQRVamI83XOyd9Bbblfz4+VVxzxRWnyfyiGTtYzS6X3Ahdc+KjMhiXCp68goNHNx7uQ==" algorithmName="SHA-512" password="CC35"/>
  <autoFilter ref="C126:K4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3_02/751611141"/>
    <hyperlink ref="F137" r:id="rId2" display="https://podminky.urs.cz/item/CS_URS_2023_02/751344114"/>
    <hyperlink ref="F142" r:id="rId3" display="https://podminky.urs.cz/item/CS_URS_2023_02/751526751"/>
    <hyperlink ref="F149" r:id="rId4" display="https://podminky.urs.cz/item/CS_URS_2023_02/751514679"/>
    <hyperlink ref="F158" r:id="rId5" display="https://podminky.urs.cz/item/CS_URS_2023_02/751322131"/>
    <hyperlink ref="F163" r:id="rId6" display="https://podminky.urs.cz/item/CS_URS_2023_02/751322011"/>
    <hyperlink ref="F170" r:id="rId7" display="https://podminky.urs.cz/item/CS_URS_2023_02/751322012"/>
    <hyperlink ref="F175" r:id="rId8" display="https://podminky.urs.cz/item/CS_URS_2023_02/751398023"/>
    <hyperlink ref="F180" r:id="rId9" display="https://podminky.urs.cz/item/CS_URS_2023_02/751510041"/>
    <hyperlink ref="F185" r:id="rId10" display="https://podminky.urs.cz/item/CS_URS_2023_02/751510042"/>
    <hyperlink ref="F197" r:id="rId11" display="https://podminky.urs.cz/item/CS_URS_2023_02/751510043"/>
    <hyperlink ref="F207" r:id="rId12" display="https://podminky.urs.cz/item/CS_URS_2023_02/751537146"/>
    <hyperlink ref="F214" r:id="rId13" display="https://podminky.urs.cz/item/CS_URS_2023_02/713411141"/>
    <hyperlink ref="F223" r:id="rId14" display="https://podminky.urs.cz/item/CS_URS_2023_02/713411141"/>
    <hyperlink ref="F231" r:id="rId15" display="https://podminky.urs.cz/item/CS_URS_2023_02/713391144"/>
    <hyperlink ref="F237" r:id="rId16" display="https://podminky.urs.cz/item/CS_URS_2023_02/751691111"/>
    <hyperlink ref="F240" r:id="rId17" display="https://podminky.urs.cz/item/CS_URS_2023_02/998751101"/>
    <hyperlink ref="F244" r:id="rId18" display="https://podminky.urs.cz/item/CS_URS_2023_02/751111131"/>
    <hyperlink ref="F251" r:id="rId19" display="https://podminky.urs.cz/item/CS_URS_2023_02/751514679"/>
    <hyperlink ref="F256" r:id="rId20" display="https://podminky.urs.cz/item/CS_URS_2021_01/751322012.1"/>
    <hyperlink ref="F263" r:id="rId21" display="https://podminky.urs.cz/item/CS_URS_2023_02/751311113"/>
    <hyperlink ref="F268" r:id="rId22" display="https://podminky.urs.cz/item/CS_URS_2023_02/751398051"/>
    <hyperlink ref="F273" r:id="rId23" display="https://podminky.urs.cz/item/CS_URS_2023_02/751514679"/>
    <hyperlink ref="F278" r:id="rId24" display="https://podminky.urs.cz/item/CS_URS_2023_02/751510012"/>
    <hyperlink ref="F281" r:id="rId25" display="https://podminky.urs.cz/item/CS_URS_2023_02/751510042"/>
    <hyperlink ref="F296" r:id="rId26" display="https://podminky.urs.cz/item/CS_URS_2021_02/998751101.1"/>
    <hyperlink ref="F300" r:id="rId27" display="https://podminky.urs.cz/item/CS_URS_2023_02/751122113"/>
    <hyperlink ref="F309" r:id="rId28" display="https://podminky.urs.cz/item/CS_URS_2023_02/751344122"/>
    <hyperlink ref="F313" r:id="rId29" display="https://podminky.urs.cz/item/CS_URS_2023_02/751311092"/>
    <hyperlink ref="F318" r:id="rId30" display="https://podminky.urs.cz/item/CS_URS_2023_02/751398052"/>
    <hyperlink ref="F323" r:id="rId31" display="https://podminky.urs.cz/item/CS_URS_2023_02/751311113"/>
    <hyperlink ref="F328" r:id="rId32" display="https://podminky.urs.cz/item/CS_URS_2023_02/751510014"/>
    <hyperlink ref="F331" r:id="rId33" display="https://podminky.urs.cz/item/CS_URS_2023_02/751510042"/>
    <hyperlink ref="F341" r:id="rId34" display="https://podminky.urs.cz/item/CS_URS_2021_02/998751101.1"/>
    <hyperlink ref="F345" r:id="rId35" display="https://podminky.urs.cz/item/CS_URS_2023_02/751377012"/>
    <hyperlink ref="F350" r:id="rId36" display="https://podminky.urs.cz/item/CS_URS_2023_02/751514679"/>
    <hyperlink ref="F355" r:id="rId37" display="https://podminky.urs.cz/item/CS_URS_2021_02/751510042.2"/>
    <hyperlink ref="F358" r:id="rId38" display="https://podminky.urs.cz/item/CS_URS_2021_02/751398051.1"/>
    <hyperlink ref="F368" r:id="rId39" display="https://podminky.urs.cz/item/CS_URS_2021_02/998751101.1"/>
    <hyperlink ref="F372" r:id="rId40" display="https://podminky.urs.cz/item/CS_URS_2023_02/751741111"/>
    <hyperlink ref="F386" r:id="rId41" display="https://podminky.urs.cz/item/CS_URS_2021_02/998751101.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4124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4125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ROUND((SUM(BE131:BE525)),  2)</f>
        <v>0</v>
      </c>
      <c r="G35" s="39"/>
      <c r="H35" s="39"/>
      <c r="I35" s="165">
        <v>0.20999999999999999</v>
      </c>
      <c r="J35" s="164">
        <f>ROUND(((SUM(BE131:BE525))*I35),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ROUND((SUM(BF131:BF525)),  2)</f>
        <v>0</v>
      </c>
      <c r="G36" s="39"/>
      <c r="H36" s="39"/>
      <c r="I36" s="165">
        <v>0.14999999999999999</v>
      </c>
      <c r="J36" s="164">
        <f>ROUND(((SUM(BF131:BF525))*I36),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ROUND((SUM(BG131:BG525)),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ROUND((SUM(BH131:BH525)),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ROUND((SUM(BI131:BI525)),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01C - Zařízení zdravotnětechnických instalací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J133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317</v>
      </c>
      <c r="E101" s="246"/>
      <c r="F101" s="246"/>
      <c r="G101" s="246"/>
      <c r="H101" s="246"/>
      <c r="I101" s="246"/>
      <c r="J101" s="247">
        <f>J164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323</v>
      </c>
      <c r="E102" s="246"/>
      <c r="F102" s="246"/>
      <c r="G102" s="246"/>
      <c r="H102" s="246"/>
      <c r="I102" s="246"/>
      <c r="J102" s="247">
        <f>J172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9" customFormat="1" ht="24.96" customHeight="1">
      <c r="A103" s="9"/>
      <c r="B103" s="189"/>
      <c r="C103" s="190"/>
      <c r="D103" s="191" t="s">
        <v>327</v>
      </c>
      <c r="E103" s="192"/>
      <c r="F103" s="192"/>
      <c r="G103" s="192"/>
      <c r="H103" s="192"/>
      <c r="I103" s="192"/>
      <c r="J103" s="193">
        <f>J175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2" customFormat="1" ht="19.92" customHeight="1">
      <c r="A104" s="12"/>
      <c r="B104" s="244"/>
      <c r="C104" s="134"/>
      <c r="D104" s="245" t="s">
        <v>330</v>
      </c>
      <c r="E104" s="246"/>
      <c r="F104" s="246"/>
      <c r="G104" s="246"/>
      <c r="H104" s="246"/>
      <c r="I104" s="246"/>
      <c r="J104" s="247">
        <f>J176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331</v>
      </c>
      <c r="E105" s="246"/>
      <c r="F105" s="246"/>
      <c r="G105" s="246"/>
      <c r="H105" s="246"/>
      <c r="I105" s="246"/>
      <c r="J105" s="247">
        <f>J198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44"/>
      <c r="C106" s="134"/>
      <c r="D106" s="245" t="s">
        <v>4126</v>
      </c>
      <c r="E106" s="246"/>
      <c r="F106" s="246"/>
      <c r="G106" s="246"/>
      <c r="H106" s="246"/>
      <c r="I106" s="246"/>
      <c r="J106" s="247">
        <f>J308</f>
        <v>0</v>
      </c>
      <c r="K106" s="134"/>
      <c r="L106" s="248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9.92" customHeight="1">
      <c r="A107" s="12"/>
      <c r="B107" s="244"/>
      <c r="C107" s="134"/>
      <c r="D107" s="245" t="s">
        <v>4127</v>
      </c>
      <c r="E107" s="246"/>
      <c r="F107" s="246"/>
      <c r="G107" s="246"/>
      <c r="H107" s="246"/>
      <c r="I107" s="246"/>
      <c r="J107" s="247">
        <f>J420</f>
        <v>0</v>
      </c>
      <c r="K107" s="134"/>
      <c r="L107" s="24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44"/>
      <c r="C108" s="134"/>
      <c r="D108" s="245" t="s">
        <v>332</v>
      </c>
      <c r="E108" s="246"/>
      <c r="F108" s="246"/>
      <c r="G108" s="246"/>
      <c r="H108" s="246"/>
      <c r="I108" s="246"/>
      <c r="J108" s="247">
        <f>J430</f>
        <v>0</v>
      </c>
      <c r="K108" s="134"/>
      <c r="L108" s="248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44"/>
      <c r="C109" s="134"/>
      <c r="D109" s="245" t="s">
        <v>4128</v>
      </c>
      <c r="E109" s="246"/>
      <c r="F109" s="246"/>
      <c r="G109" s="246"/>
      <c r="H109" s="246"/>
      <c r="I109" s="246"/>
      <c r="J109" s="247">
        <f>J512</f>
        <v>0</v>
      </c>
      <c r="K109" s="134"/>
      <c r="L109" s="248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188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4" t="str">
        <f>E7</f>
        <v>ZZS Kraje Vysočina – Výjezdová základna Bystřice nad Perštejnem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177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4" t="s">
        <v>304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179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01C - Zařízení zdravotnětechnických instalací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Bystřice nad Pernštejnem, ul. Větrná</v>
      </c>
      <c r="G125" s="41"/>
      <c r="H125" s="41"/>
      <c r="I125" s="33" t="s">
        <v>22</v>
      </c>
      <c r="J125" s="80" t="str">
        <f>IF(J14="","",J14)</f>
        <v>7. 12. 2023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E17</f>
        <v>Kraj Vysočina</v>
      </c>
      <c r="G127" s="41"/>
      <c r="H127" s="41"/>
      <c r="I127" s="33" t="s">
        <v>32</v>
      </c>
      <c r="J127" s="37" t="str">
        <f>E23</f>
        <v>PROJEKT CENTRUM NOVA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30</v>
      </c>
      <c r="D128" s="41"/>
      <c r="E128" s="41"/>
      <c r="F128" s="28" t="str">
        <f>IF(E20="","",E20)</f>
        <v>Vyplň údaj</v>
      </c>
      <c r="G128" s="41"/>
      <c r="H128" s="41"/>
      <c r="I128" s="33" t="s">
        <v>37</v>
      </c>
      <c r="J128" s="37" t="str">
        <f>E26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0" customFormat="1" ht="29.28" customHeight="1">
      <c r="A130" s="195"/>
      <c r="B130" s="196"/>
      <c r="C130" s="197" t="s">
        <v>189</v>
      </c>
      <c r="D130" s="198" t="s">
        <v>66</v>
      </c>
      <c r="E130" s="198" t="s">
        <v>62</v>
      </c>
      <c r="F130" s="198" t="s">
        <v>63</v>
      </c>
      <c r="G130" s="198" t="s">
        <v>190</v>
      </c>
      <c r="H130" s="198" t="s">
        <v>191</v>
      </c>
      <c r="I130" s="198" t="s">
        <v>192</v>
      </c>
      <c r="J130" s="198" t="s">
        <v>184</v>
      </c>
      <c r="K130" s="199" t="s">
        <v>193</v>
      </c>
      <c r="L130" s="200"/>
      <c r="M130" s="101" t="s">
        <v>1</v>
      </c>
      <c r="N130" s="102" t="s">
        <v>45</v>
      </c>
      <c r="O130" s="102" t="s">
        <v>194</v>
      </c>
      <c r="P130" s="102" t="s">
        <v>195</v>
      </c>
      <c r="Q130" s="102" t="s">
        <v>196</v>
      </c>
      <c r="R130" s="102" t="s">
        <v>197</v>
      </c>
      <c r="S130" s="102" t="s">
        <v>198</v>
      </c>
      <c r="T130" s="103" t="s">
        <v>199</v>
      </c>
      <c r="U130" s="195"/>
      <c r="V130" s="195"/>
      <c r="W130" s="195"/>
      <c r="X130" s="195"/>
      <c r="Y130" s="195"/>
      <c r="Z130" s="195"/>
      <c r="AA130" s="195"/>
      <c r="AB130" s="195"/>
      <c r="AC130" s="195"/>
      <c r="AD130" s="195"/>
      <c r="AE130" s="195"/>
    </row>
    <row r="131" s="2" customFormat="1" ht="22.8" customHeight="1">
      <c r="A131" s="39"/>
      <c r="B131" s="40"/>
      <c r="C131" s="108" t="s">
        <v>200</v>
      </c>
      <c r="D131" s="41"/>
      <c r="E131" s="41"/>
      <c r="F131" s="41"/>
      <c r="G131" s="41"/>
      <c r="H131" s="41"/>
      <c r="I131" s="41"/>
      <c r="J131" s="201">
        <f>BK131</f>
        <v>0</v>
      </c>
      <c r="K131" s="41"/>
      <c r="L131" s="45"/>
      <c r="M131" s="104"/>
      <c r="N131" s="202"/>
      <c r="O131" s="105"/>
      <c r="P131" s="203">
        <f>P132+P175</f>
        <v>0</v>
      </c>
      <c r="Q131" s="105"/>
      <c r="R131" s="203">
        <f>R132+R175</f>
        <v>50.838178800000001</v>
      </c>
      <c r="S131" s="105"/>
      <c r="T131" s="204">
        <f>T132+T175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80</v>
      </c>
      <c r="AU131" s="18" t="s">
        <v>186</v>
      </c>
      <c r="BK131" s="205">
        <f>BK132+BK175</f>
        <v>0</v>
      </c>
    </row>
    <row r="132" s="11" customFormat="1" ht="25.92" customHeight="1">
      <c r="A132" s="11"/>
      <c r="B132" s="206"/>
      <c r="C132" s="207"/>
      <c r="D132" s="208" t="s">
        <v>80</v>
      </c>
      <c r="E132" s="209" t="s">
        <v>345</v>
      </c>
      <c r="F132" s="209" t="s">
        <v>346</v>
      </c>
      <c r="G132" s="207"/>
      <c r="H132" s="207"/>
      <c r="I132" s="210"/>
      <c r="J132" s="211">
        <f>BK132</f>
        <v>0</v>
      </c>
      <c r="K132" s="207"/>
      <c r="L132" s="212"/>
      <c r="M132" s="213"/>
      <c r="N132" s="214"/>
      <c r="O132" s="214"/>
      <c r="P132" s="215">
        <f>P133+P164+P172</f>
        <v>0</v>
      </c>
      <c r="Q132" s="214"/>
      <c r="R132" s="215">
        <f>R133+R164+R172</f>
        <v>49.873200000000004</v>
      </c>
      <c r="S132" s="214"/>
      <c r="T132" s="216">
        <f>T133+T164+T172</f>
        <v>0</v>
      </c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R132" s="217" t="s">
        <v>88</v>
      </c>
      <c r="AT132" s="218" t="s">
        <v>80</v>
      </c>
      <c r="AU132" s="218" t="s">
        <v>81</v>
      </c>
      <c r="AY132" s="217" t="s">
        <v>203</v>
      </c>
      <c r="BK132" s="219">
        <f>BK133+BK164+BK172</f>
        <v>0</v>
      </c>
    </row>
    <row r="133" s="11" customFormat="1" ht="22.8" customHeight="1">
      <c r="A133" s="11"/>
      <c r="B133" s="206"/>
      <c r="C133" s="207"/>
      <c r="D133" s="208" t="s">
        <v>80</v>
      </c>
      <c r="E133" s="249" t="s">
        <v>88</v>
      </c>
      <c r="F133" s="249" t="s">
        <v>347</v>
      </c>
      <c r="G133" s="207"/>
      <c r="H133" s="207"/>
      <c r="I133" s="210"/>
      <c r="J133" s="250">
        <f>BK133</f>
        <v>0</v>
      </c>
      <c r="K133" s="207"/>
      <c r="L133" s="212"/>
      <c r="M133" s="213"/>
      <c r="N133" s="214"/>
      <c r="O133" s="214"/>
      <c r="P133" s="215">
        <f>SUM(P134:P163)</f>
        <v>0</v>
      </c>
      <c r="Q133" s="214"/>
      <c r="R133" s="215">
        <f>SUM(R134:R163)</f>
        <v>37.472999999999999</v>
      </c>
      <c r="S133" s="214"/>
      <c r="T133" s="216">
        <f>SUM(T134:T163)</f>
        <v>0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17" t="s">
        <v>88</v>
      </c>
      <c r="AT133" s="218" t="s">
        <v>80</v>
      </c>
      <c r="AU133" s="218" t="s">
        <v>88</v>
      </c>
      <c r="AY133" s="217" t="s">
        <v>203</v>
      </c>
      <c r="BK133" s="219">
        <f>SUM(BK134:BK163)</f>
        <v>0</v>
      </c>
    </row>
    <row r="134" s="2" customFormat="1" ht="33" customHeight="1">
      <c r="A134" s="39"/>
      <c r="B134" s="40"/>
      <c r="C134" s="220" t="s">
        <v>88</v>
      </c>
      <c r="D134" s="220" t="s">
        <v>204</v>
      </c>
      <c r="E134" s="221" t="s">
        <v>4129</v>
      </c>
      <c r="F134" s="222" t="s">
        <v>4130</v>
      </c>
      <c r="G134" s="223" t="s">
        <v>351</v>
      </c>
      <c r="H134" s="224">
        <v>72.599999999999994</v>
      </c>
      <c r="I134" s="225"/>
      <c r="J134" s="226">
        <f>ROUND(I134*H134,2)</f>
        <v>0</v>
      </c>
      <c r="K134" s="222" t="s">
        <v>352</v>
      </c>
      <c r="L134" s="45"/>
      <c r="M134" s="227" t="s">
        <v>1</v>
      </c>
      <c r="N134" s="228" t="s">
        <v>46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202</v>
      </c>
      <c r="AT134" s="231" t="s">
        <v>204</v>
      </c>
      <c r="AU134" s="231" t="s">
        <v>90</v>
      </c>
      <c r="AY134" s="18" t="s">
        <v>203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202</v>
      </c>
      <c r="BM134" s="231" t="s">
        <v>4131</v>
      </c>
    </row>
    <row r="135" s="2" customFormat="1">
      <c r="A135" s="39"/>
      <c r="B135" s="40"/>
      <c r="C135" s="41"/>
      <c r="D135" s="233" t="s">
        <v>209</v>
      </c>
      <c r="E135" s="41"/>
      <c r="F135" s="234" t="s">
        <v>4132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209</v>
      </c>
      <c r="AU135" s="18" t="s">
        <v>90</v>
      </c>
    </row>
    <row r="136" s="2" customFormat="1">
      <c r="A136" s="39"/>
      <c r="B136" s="40"/>
      <c r="C136" s="41"/>
      <c r="D136" s="251" t="s">
        <v>355</v>
      </c>
      <c r="E136" s="41"/>
      <c r="F136" s="252" t="s">
        <v>4133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355</v>
      </c>
      <c r="AU136" s="18" t="s">
        <v>90</v>
      </c>
    </row>
    <row r="137" s="14" customFormat="1">
      <c r="A137" s="14"/>
      <c r="B137" s="263"/>
      <c r="C137" s="264"/>
      <c r="D137" s="233" t="s">
        <v>357</v>
      </c>
      <c r="E137" s="265" t="s">
        <v>1</v>
      </c>
      <c r="F137" s="266" t="s">
        <v>4134</v>
      </c>
      <c r="G137" s="264"/>
      <c r="H137" s="267">
        <v>72.599999999999994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357</v>
      </c>
      <c r="AU137" s="273" t="s">
        <v>90</v>
      </c>
      <c r="AV137" s="14" t="s">
        <v>90</v>
      </c>
      <c r="AW137" s="14" t="s">
        <v>36</v>
      </c>
      <c r="AX137" s="14" t="s">
        <v>88</v>
      </c>
      <c r="AY137" s="273" t="s">
        <v>203</v>
      </c>
    </row>
    <row r="138" s="2" customFormat="1" ht="37.8" customHeight="1">
      <c r="A138" s="39"/>
      <c r="B138" s="40"/>
      <c r="C138" s="220" t="s">
        <v>90</v>
      </c>
      <c r="D138" s="220" t="s">
        <v>204</v>
      </c>
      <c r="E138" s="221" t="s">
        <v>457</v>
      </c>
      <c r="F138" s="222" t="s">
        <v>458</v>
      </c>
      <c r="G138" s="223" t="s">
        <v>351</v>
      </c>
      <c r="H138" s="224">
        <v>25.827000000000002</v>
      </c>
      <c r="I138" s="225"/>
      <c r="J138" s="226">
        <f>ROUND(I138*H138,2)</f>
        <v>0</v>
      </c>
      <c r="K138" s="222" t="s">
        <v>352</v>
      </c>
      <c r="L138" s="45"/>
      <c r="M138" s="227" t="s">
        <v>1</v>
      </c>
      <c r="N138" s="228" t="s">
        <v>46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202</v>
      </c>
      <c r="AT138" s="231" t="s">
        <v>204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202</v>
      </c>
      <c r="BM138" s="231" t="s">
        <v>4135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460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>
      <c r="A140" s="39"/>
      <c r="B140" s="40"/>
      <c r="C140" s="41"/>
      <c r="D140" s="251" t="s">
        <v>355</v>
      </c>
      <c r="E140" s="41"/>
      <c r="F140" s="252" t="s">
        <v>461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355</v>
      </c>
      <c r="AU140" s="18" t="s">
        <v>90</v>
      </c>
    </row>
    <row r="141" s="14" customFormat="1">
      <c r="A141" s="14"/>
      <c r="B141" s="263"/>
      <c r="C141" s="264"/>
      <c r="D141" s="233" t="s">
        <v>357</v>
      </c>
      <c r="E141" s="265" t="s">
        <v>1</v>
      </c>
      <c r="F141" s="266" t="s">
        <v>4136</v>
      </c>
      <c r="G141" s="264"/>
      <c r="H141" s="267">
        <v>25.827000000000002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357</v>
      </c>
      <c r="AU141" s="273" t="s">
        <v>90</v>
      </c>
      <c r="AV141" s="14" t="s">
        <v>90</v>
      </c>
      <c r="AW141" s="14" t="s">
        <v>36</v>
      </c>
      <c r="AX141" s="14" t="s">
        <v>88</v>
      </c>
      <c r="AY141" s="273" t="s">
        <v>203</v>
      </c>
    </row>
    <row r="142" s="2" customFormat="1" ht="37.8" customHeight="1">
      <c r="A142" s="39"/>
      <c r="B142" s="40"/>
      <c r="C142" s="220" t="s">
        <v>215</v>
      </c>
      <c r="D142" s="220" t="s">
        <v>204</v>
      </c>
      <c r="E142" s="221" t="s">
        <v>467</v>
      </c>
      <c r="F142" s="222" t="s">
        <v>468</v>
      </c>
      <c r="G142" s="223" t="s">
        <v>351</v>
      </c>
      <c r="H142" s="224">
        <v>103.30800000000001</v>
      </c>
      <c r="I142" s="225"/>
      <c r="J142" s="226">
        <f>ROUND(I142*H142,2)</f>
        <v>0</v>
      </c>
      <c r="K142" s="222" t="s">
        <v>352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202</v>
      </c>
      <c r="AT142" s="231" t="s">
        <v>204</v>
      </c>
      <c r="AU142" s="231" t="s">
        <v>90</v>
      </c>
      <c r="AY142" s="18" t="s">
        <v>203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202</v>
      </c>
      <c r="BM142" s="231" t="s">
        <v>4137</v>
      </c>
    </row>
    <row r="143" s="2" customFormat="1">
      <c r="A143" s="39"/>
      <c r="B143" s="40"/>
      <c r="C143" s="41"/>
      <c r="D143" s="233" t="s">
        <v>209</v>
      </c>
      <c r="E143" s="41"/>
      <c r="F143" s="234" t="s">
        <v>470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209</v>
      </c>
      <c r="AU143" s="18" t="s">
        <v>90</v>
      </c>
    </row>
    <row r="144" s="2" customFormat="1">
      <c r="A144" s="39"/>
      <c r="B144" s="40"/>
      <c r="C144" s="41"/>
      <c r="D144" s="251" t="s">
        <v>355</v>
      </c>
      <c r="E144" s="41"/>
      <c r="F144" s="252" t="s">
        <v>471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355</v>
      </c>
      <c r="AU144" s="18" t="s">
        <v>90</v>
      </c>
    </row>
    <row r="145" s="14" customFormat="1">
      <c r="A145" s="14"/>
      <c r="B145" s="263"/>
      <c r="C145" s="264"/>
      <c r="D145" s="233" t="s">
        <v>357</v>
      </c>
      <c r="E145" s="264"/>
      <c r="F145" s="266" t="s">
        <v>4138</v>
      </c>
      <c r="G145" s="264"/>
      <c r="H145" s="267">
        <v>103.30800000000001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357</v>
      </c>
      <c r="AU145" s="273" t="s">
        <v>90</v>
      </c>
      <c r="AV145" s="14" t="s">
        <v>90</v>
      </c>
      <c r="AW145" s="14" t="s">
        <v>4</v>
      </c>
      <c r="AX145" s="14" t="s">
        <v>88</v>
      </c>
      <c r="AY145" s="273" t="s">
        <v>203</v>
      </c>
    </row>
    <row r="146" s="2" customFormat="1" ht="33" customHeight="1">
      <c r="A146" s="39"/>
      <c r="B146" s="40"/>
      <c r="C146" s="220" t="s">
        <v>202</v>
      </c>
      <c r="D146" s="220" t="s">
        <v>204</v>
      </c>
      <c r="E146" s="221" t="s">
        <v>491</v>
      </c>
      <c r="F146" s="222" t="s">
        <v>492</v>
      </c>
      <c r="G146" s="223" t="s">
        <v>493</v>
      </c>
      <c r="H146" s="224">
        <v>54.237000000000002</v>
      </c>
      <c r="I146" s="225"/>
      <c r="J146" s="226">
        <f>ROUND(I146*H146,2)</f>
        <v>0</v>
      </c>
      <c r="K146" s="222" t="s">
        <v>352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202</v>
      </c>
      <c r="AT146" s="231" t="s">
        <v>204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202</v>
      </c>
      <c r="BM146" s="231" t="s">
        <v>4139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495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>
      <c r="A148" s="39"/>
      <c r="B148" s="40"/>
      <c r="C148" s="41"/>
      <c r="D148" s="251" t="s">
        <v>355</v>
      </c>
      <c r="E148" s="41"/>
      <c r="F148" s="252" t="s">
        <v>496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355</v>
      </c>
      <c r="AU148" s="18" t="s">
        <v>90</v>
      </c>
    </row>
    <row r="149" s="14" customFormat="1">
      <c r="A149" s="14"/>
      <c r="B149" s="263"/>
      <c r="C149" s="264"/>
      <c r="D149" s="233" t="s">
        <v>357</v>
      </c>
      <c r="E149" s="264"/>
      <c r="F149" s="266" t="s">
        <v>4140</v>
      </c>
      <c r="G149" s="264"/>
      <c r="H149" s="267">
        <v>54.237000000000002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357</v>
      </c>
      <c r="AU149" s="273" t="s">
        <v>90</v>
      </c>
      <c r="AV149" s="14" t="s">
        <v>90</v>
      </c>
      <c r="AW149" s="14" t="s">
        <v>4</v>
      </c>
      <c r="AX149" s="14" t="s">
        <v>88</v>
      </c>
      <c r="AY149" s="273" t="s">
        <v>203</v>
      </c>
    </row>
    <row r="150" s="2" customFormat="1" ht="24.15" customHeight="1">
      <c r="A150" s="39"/>
      <c r="B150" s="40"/>
      <c r="C150" s="220" t="s">
        <v>224</v>
      </c>
      <c r="D150" s="220" t="s">
        <v>204</v>
      </c>
      <c r="E150" s="221" t="s">
        <v>4141</v>
      </c>
      <c r="F150" s="222" t="s">
        <v>4142</v>
      </c>
      <c r="G150" s="223" t="s">
        <v>351</v>
      </c>
      <c r="H150" s="224">
        <v>46.773000000000003</v>
      </c>
      <c r="I150" s="225"/>
      <c r="J150" s="226">
        <f>ROUND(I150*H150,2)</f>
        <v>0</v>
      </c>
      <c r="K150" s="222" t="s">
        <v>352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202</v>
      </c>
      <c r="AT150" s="231" t="s">
        <v>204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202</v>
      </c>
      <c r="BM150" s="231" t="s">
        <v>4143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4144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>
      <c r="A152" s="39"/>
      <c r="B152" s="40"/>
      <c r="C152" s="41"/>
      <c r="D152" s="251" t="s">
        <v>355</v>
      </c>
      <c r="E152" s="41"/>
      <c r="F152" s="252" t="s">
        <v>4145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355</v>
      </c>
      <c r="AU152" s="18" t="s">
        <v>90</v>
      </c>
    </row>
    <row r="153" s="14" customFormat="1">
      <c r="A153" s="14"/>
      <c r="B153" s="263"/>
      <c r="C153" s="264"/>
      <c r="D153" s="233" t="s">
        <v>357</v>
      </c>
      <c r="E153" s="265" t="s">
        <v>1</v>
      </c>
      <c r="F153" s="266" t="s">
        <v>4146</v>
      </c>
      <c r="G153" s="264"/>
      <c r="H153" s="267">
        <v>46.773000000000003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36</v>
      </c>
      <c r="AX153" s="14" t="s">
        <v>88</v>
      </c>
      <c r="AY153" s="273" t="s">
        <v>203</v>
      </c>
    </row>
    <row r="154" s="2" customFormat="1" ht="24.15" customHeight="1">
      <c r="A154" s="39"/>
      <c r="B154" s="40"/>
      <c r="C154" s="220" t="s">
        <v>229</v>
      </c>
      <c r="D154" s="220" t="s">
        <v>204</v>
      </c>
      <c r="E154" s="221" t="s">
        <v>4147</v>
      </c>
      <c r="F154" s="222" t="s">
        <v>4148</v>
      </c>
      <c r="G154" s="223" t="s">
        <v>351</v>
      </c>
      <c r="H154" s="224">
        <v>19.827000000000002</v>
      </c>
      <c r="I154" s="225"/>
      <c r="J154" s="226">
        <f>ROUND(I154*H154,2)</f>
        <v>0</v>
      </c>
      <c r="K154" s="222" t="s">
        <v>352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202</v>
      </c>
      <c r="AT154" s="231" t="s">
        <v>204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202</v>
      </c>
      <c r="BM154" s="231" t="s">
        <v>4149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4150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2" customFormat="1">
      <c r="A156" s="39"/>
      <c r="B156" s="40"/>
      <c r="C156" s="41"/>
      <c r="D156" s="251" t="s">
        <v>355</v>
      </c>
      <c r="E156" s="41"/>
      <c r="F156" s="252" t="s">
        <v>4151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355</v>
      </c>
      <c r="AU156" s="18" t="s">
        <v>90</v>
      </c>
    </row>
    <row r="157" s="14" customFormat="1">
      <c r="A157" s="14"/>
      <c r="B157" s="263"/>
      <c r="C157" s="264"/>
      <c r="D157" s="233" t="s">
        <v>357</v>
      </c>
      <c r="E157" s="265" t="s">
        <v>1</v>
      </c>
      <c r="F157" s="266" t="s">
        <v>4152</v>
      </c>
      <c r="G157" s="264"/>
      <c r="H157" s="267">
        <v>6.6959999999999997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357</v>
      </c>
      <c r="AU157" s="273" t="s">
        <v>90</v>
      </c>
      <c r="AV157" s="14" t="s">
        <v>90</v>
      </c>
      <c r="AW157" s="14" t="s">
        <v>36</v>
      </c>
      <c r="AX157" s="14" t="s">
        <v>81</v>
      </c>
      <c r="AY157" s="273" t="s">
        <v>203</v>
      </c>
    </row>
    <row r="158" s="14" customFormat="1">
      <c r="A158" s="14"/>
      <c r="B158" s="263"/>
      <c r="C158" s="264"/>
      <c r="D158" s="233" t="s">
        <v>357</v>
      </c>
      <c r="E158" s="265" t="s">
        <v>1</v>
      </c>
      <c r="F158" s="266" t="s">
        <v>4153</v>
      </c>
      <c r="G158" s="264"/>
      <c r="H158" s="267">
        <v>6.4349999999999996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357</v>
      </c>
      <c r="AU158" s="273" t="s">
        <v>90</v>
      </c>
      <c r="AV158" s="14" t="s">
        <v>90</v>
      </c>
      <c r="AW158" s="14" t="s">
        <v>36</v>
      </c>
      <c r="AX158" s="14" t="s">
        <v>81</v>
      </c>
      <c r="AY158" s="273" t="s">
        <v>203</v>
      </c>
    </row>
    <row r="159" s="14" customFormat="1">
      <c r="A159" s="14"/>
      <c r="B159" s="263"/>
      <c r="C159" s="264"/>
      <c r="D159" s="233" t="s">
        <v>357</v>
      </c>
      <c r="E159" s="265" t="s">
        <v>1</v>
      </c>
      <c r="F159" s="266" t="s">
        <v>4154</v>
      </c>
      <c r="G159" s="264"/>
      <c r="H159" s="267">
        <v>6.6959999999999997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36</v>
      </c>
      <c r="AX159" s="14" t="s">
        <v>81</v>
      </c>
      <c r="AY159" s="273" t="s">
        <v>203</v>
      </c>
    </row>
    <row r="160" s="16" customFormat="1">
      <c r="A160" s="16"/>
      <c r="B160" s="285"/>
      <c r="C160" s="286"/>
      <c r="D160" s="233" t="s">
        <v>357</v>
      </c>
      <c r="E160" s="287" t="s">
        <v>1</v>
      </c>
      <c r="F160" s="288" t="s">
        <v>366</v>
      </c>
      <c r="G160" s="286"/>
      <c r="H160" s="289">
        <v>19.826999999999998</v>
      </c>
      <c r="I160" s="290"/>
      <c r="J160" s="286"/>
      <c r="K160" s="286"/>
      <c r="L160" s="291"/>
      <c r="M160" s="292"/>
      <c r="N160" s="293"/>
      <c r="O160" s="293"/>
      <c r="P160" s="293"/>
      <c r="Q160" s="293"/>
      <c r="R160" s="293"/>
      <c r="S160" s="293"/>
      <c r="T160" s="29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95" t="s">
        <v>357</v>
      </c>
      <c r="AU160" s="295" t="s">
        <v>90</v>
      </c>
      <c r="AV160" s="16" t="s">
        <v>202</v>
      </c>
      <c r="AW160" s="16" t="s">
        <v>36</v>
      </c>
      <c r="AX160" s="16" t="s">
        <v>88</v>
      </c>
      <c r="AY160" s="295" t="s">
        <v>203</v>
      </c>
    </row>
    <row r="161" s="2" customFormat="1" ht="16.5" customHeight="1">
      <c r="A161" s="39"/>
      <c r="B161" s="40"/>
      <c r="C161" s="296" t="s">
        <v>234</v>
      </c>
      <c r="D161" s="296" t="s">
        <v>553</v>
      </c>
      <c r="E161" s="297" t="s">
        <v>4155</v>
      </c>
      <c r="F161" s="298" t="s">
        <v>4156</v>
      </c>
      <c r="G161" s="299" t="s">
        <v>493</v>
      </c>
      <c r="H161" s="300">
        <v>37.472999999999999</v>
      </c>
      <c r="I161" s="301"/>
      <c r="J161" s="302">
        <f>ROUND(I161*H161,2)</f>
        <v>0</v>
      </c>
      <c r="K161" s="298" t="s">
        <v>352</v>
      </c>
      <c r="L161" s="303"/>
      <c r="M161" s="304" t="s">
        <v>1</v>
      </c>
      <c r="N161" s="305" t="s">
        <v>46</v>
      </c>
      <c r="O161" s="92"/>
      <c r="P161" s="229">
        <f>O161*H161</f>
        <v>0</v>
      </c>
      <c r="Q161" s="229">
        <v>1</v>
      </c>
      <c r="R161" s="229">
        <f>Q161*H161</f>
        <v>37.472999999999999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239</v>
      </c>
      <c r="AT161" s="231" t="s">
        <v>553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202</v>
      </c>
      <c r="BM161" s="231" t="s">
        <v>4157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4156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14" customFormat="1">
      <c r="A163" s="14"/>
      <c r="B163" s="263"/>
      <c r="C163" s="264"/>
      <c r="D163" s="233" t="s">
        <v>357</v>
      </c>
      <c r="E163" s="264"/>
      <c r="F163" s="266" t="s">
        <v>4158</v>
      </c>
      <c r="G163" s="264"/>
      <c r="H163" s="267">
        <v>37.472999999999999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357</v>
      </c>
      <c r="AU163" s="273" t="s">
        <v>90</v>
      </c>
      <c r="AV163" s="14" t="s">
        <v>90</v>
      </c>
      <c r="AW163" s="14" t="s">
        <v>4</v>
      </c>
      <c r="AX163" s="14" t="s">
        <v>88</v>
      </c>
      <c r="AY163" s="273" t="s">
        <v>203</v>
      </c>
    </row>
    <row r="164" s="11" customFormat="1" ht="22.8" customHeight="1">
      <c r="A164" s="11"/>
      <c r="B164" s="206"/>
      <c r="C164" s="207"/>
      <c r="D164" s="208" t="s">
        <v>80</v>
      </c>
      <c r="E164" s="249" t="s">
        <v>202</v>
      </c>
      <c r="F164" s="249" t="s">
        <v>1113</v>
      </c>
      <c r="G164" s="207"/>
      <c r="H164" s="207"/>
      <c r="I164" s="210"/>
      <c r="J164" s="250">
        <f>BK164</f>
        <v>0</v>
      </c>
      <c r="K164" s="207"/>
      <c r="L164" s="212"/>
      <c r="M164" s="213"/>
      <c r="N164" s="214"/>
      <c r="O164" s="214"/>
      <c r="P164" s="215">
        <f>SUM(P165:P171)</f>
        <v>0</v>
      </c>
      <c r="Q164" s="214"/>
      <c r="R164" s="215">
        <f>SUM(R165:R171)</f>
        <v>11.34</v>
      </c>
      <c r="S164" s="214"/>
      <c r="T164" s="216">
        <f>SUM(T165:T171)</f>
        <v>0</v>
      </c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R164" s="217" t="s">
        <v>88</v>
      </c>
      <c r="AT164" s="218" t="s">
        <v>80</v>
      </c>
      <c r="AU164" s="218" t="s">
        <v>88</v>
      </c>
      <c r="AY164" s="217" t="s">
        <v>203</v>
      </c>
      <c r="BK164" s="219">
        <f>SUM(BK165:BK171)</f>
        <v>0</v>
      </c>
    </row>
    <row r="165" s="2" customFormat="1" ht="24.15" customHeight="1">
      <c r="A165" s="39"/>
      <c r="B165" s="40"/>
      <c r="C165" s="220" t="s">
        <v>239</v>
      </c>
      <c r="D165" s="220" t="s">
        <v>204</v>
      </c>
      <c r="E165" s="221" t="s">
        <v>4159</v>
      </c>
      <c r="F165" s="222" t="s">
        <v>4160</v>
      </c>
      <c r="G165" s="223" t="s">
        <v>351</v>
      </c>
      <c r="H165" s="224">
        <v>6</v>
      </c>
      <c r="I165" s="225"/>
      <c r="J165" s="226">
        <f>ROUND(I165*H165,2)</f>
        <v>0</v>
      </c>
      <c r="K165" s="222" t="s">
        <v>352</v>
      </c>
      <c r="L165" s="45"/>
      <c r="M165" s="227" t="s">
        <v>1</v>
      </c>
      <c r="N165" s="228" t="s">
        <v>46</v>
      </c>
      <c r="O165" s="92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202</v>
      </c>
      <c r="AT165" s="231" t="s">
        <v>204</v>
      </c>
      <c r="AU165" s="231" t="s">
        <v>90</v>
      </c>
      <c r="AY165" s="18" t="s">
        <v>203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202</v>
      </c>
      <c r="BM165" s="231" t="s">
        <v>4161</v>
      </c>
    </row>
    <row r="166" s="2" customFormat="1">
      <c r="A166" s="39"/>
      <c r="B166" s="40"/>
      <c r="C166" s="41"/>
      <c r="D166" s="233" t="s">
        <v>209</v>
      </c>
      <c r="E166" s="41"/>
      <c r="F166" s="234" t="s">
        <v>4162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209</v>
      </c>
      <c r="AU166" s="18" t="s">
        <v>90</v>
      </c>
    </row>
    <row r="167" s="2" customFormat="1">
      <c r="A167" s="39"/>
      <c r="B167" s="40"/>
      <c r="C167" s="41"/>
      <c r="D167" s="251" t="s">
        <v>355</v>
      </c>
      <c r="E167" s="41"/>
      <c r="F167" s="252" t="s">
        <v>4163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355</v>
      </c>
      <c r="AU167" s="18" t="s">
        <v>90</v>
      </c>
    </row>
    <row r="168" s="14" customFormat="1">
      <c r="A168" s="14"/>
      <c r="B168" s="263"/>
      <c r="C168" s="264"/>
      <c r="D168" s="233" t="s">
        <v>357</v>
      </c>
      <c r="E168" s="265" t="s">
        <v>1</v>
      </c>
      <c r="F168" s="266" t="s">
        <v>4164</v>
      </c>
      <c r="G168" s="264"/>
      <c r="H168" s="267">
        <v>6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357</v>
      </c>
      <c r="AU168" s="273" t="s">
        <v>90</v>
      </c>
      <c r="AV168" s="14" t="s">
        <v>90</v>
      </c>
      <c r="AW168" s="14" t="s">
        <v>36</v>
      </c>
      <c r="AX168" s="14" t="s">
        <v>88</v>
      </c>
      <c r="AY168" s="273" t="s">
        <v>203</v>
      </c>
    </row>
    <row r="169" s="2" customFormat="1" ht="16.5" customHeight="1">
      <c r="A169" s="39"/>
      <c r="B169" s="40"/>
      <c r="C169" s="296" t="s">
        <v>244</v>
      </c>
      <c r="D169" s="296" t="s">
        <v>553</v>
      </c>
      <c r="E169" s="297" t="s">
        <v>4155</v>
      </c>
      <c r="F169" s="298" t="s">
        <v>4156</v>
      </c>
      <c r="G169" s="299" t="s">
        <v>493</v>
      </c>
      <c r="H169" s="300">
        <v>11.34</v>
      </c>
      <c r="I169" s="301"/>
      <c r="J169" s="302">
        <f>ROUND(I169*H169,2)</f>
        <v>0</v>
      </c>
      <c r="K169" s="298" t="s">
        <v>352</v>
      </c>
      <c r="L169" s="303"/>
      <c r="M169" s="304" t="s">
        <v>1</v>
      </c>
      <c r="N169" s="305" t="s">
        <v>46</v>
      </c>
      <c r="O169" s="92"/>
      <c r="P169" s="229">
        <f>O169*H169</f>
        <v>0</v>
      </c>
      <c r="Q169" s="229">
        <v>1</v>
      </c>
      <c r="R169" s="229">
        <f>Q169*H169</f>
        <v>11.34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239</v>
      </c>
      <c r="AT169" s="231" t="s">
        <v>553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202</v>
      </c>
      <c r="BM169" s="231" t="s">
        <v>4165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4156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14" customFormat="1">
      <c r="A171" s="14"/>
      <c r="B171" s="263"/>
      <c r="C171" s="264"/>
      <c r="D171" s="233" t="s">
        <v>357</v>
      </c>
      <c r="E171" s="264"/>
      <c r="F171" s="266" t="s">
        <v>4166</v>
      </c>
      <c r="G171" s="264"/>
      <c r="H171" s="267">
        <v>11.34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357</v>
      </c>
      <c r="AU171" s="273" t="s">
        <v>90</v>
      </c>
      <c r="AV171" s="14" t="s">
        <v>90</v>
      </c>
      <c r="AW171" s="14" t="s">
        <v>4</v>
      </c>
      <c r="AX171" s="14" t="s">
        <v>88</v>
      </c>
      <c r="AY171" s="273" t="s">
        <v>203</v>
      </c>
    </row>
    <row r="172" s="11" customFormat="1" ht="22.8" customHeight="1">
      <c r="A172" s="11"/>
      <c r="B172" s="206"/>
      <c r="C172" s="207"/>
      <c r="D172" s="208" t="s">
        <v>80</v>
      </c>
      <c r="E172" s="249" t="s">
        <v>244</v>
      </c>
      <c r="F172" s="249" t="s">
        <v>1680</v>
      </c>
      <c r="G172" s="207"/>
      <c r="H172" s="207"/>
      <c r="I172" s="210"/>
      <c r="J172" s="250">
        <f>BK172</f>
        <v>0</v>
      </c>
      <c r="K172" s="207"/>
      <c r="L172" s="212"/>
      <c r="M172" s="213"/>
      <c r="N172" s="214"/>
      <c r="O172" s="214"/>
      <c r="P172" s="215">
        <f>SUM(P173:P174)</f>
        <v>0</v>
      </c>
      <c r="Q172" s="214"/>
      <c r="R172" s="215">
        <f>SUM(R173:R174)</f>
        <v>1.0602</v>
      </c>
      <c r="S172" s="214"/>
      <c r="T172" s="216">
        <f>SUM(T173:T174)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17" t="s">
        <v>88</v>
      </c>
      <c r="AT172" s="218" t="s">
        <v>80</v>
      </c>
      <c r="AU172" s="218" t="s">
        <v>88</v>
      </c>
      <c r="AY172" s="217" t="s">
        <v>203</v>
      </c>
      <c r="BK172" s="219">
        <f>SUM(BK173:BK174)</f>
        <v>0</v>
      </c>
    </row>
    <row r="173" s="2" customFormat="1" ht="44.25" customHeight="1">
      <c r="A173" s="39"/>
      <c r="B173" s="40"/>
      <c r="C173" s="220" t="s">
        <v>249</v>
      </c>
      <c r="D173" s="220" t="s">
        <v>204</v>
      </c>
      <c r="E173" s="221" t="s">
        <v>4167</v>
      </c>
      <c r="F173" s="222" t="s">
        <v>4168</v>
      </c>
      <c r="G173" s="223" t="s">
        <v>647</v>
      </c>
      <c r="H173" s="224">
        <v>2</v>
      </c>
      <c r="I173" s="225"/>
      <c r="J173" s="226">
        <f>ROUND(I173*H173,2)</f>
        <v>0</v>
      </c>
      <c r="K173" s="222" t="s">
        <v>4169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0.53010000000000002</v>
      </c>
      <c r="R173" s="229">
        <f>Q173*H173</f>
        <v>1.0602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202</v>
      </c>
      <c r="AT173" s="231" t="s">
        <v>204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202</v>
      </c>
      <c r="BM173" s="231" t="s">
        <v>4170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4171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11" customFormat="1" ht="25.92" customHeight="1">
      <c r="A175" s="11"/>
      <c r="B175" s="206"/>
      <c r="C175" s="207"/>
      <c r="D175" s="208" t="s">
        <v>80</v>
      </c>
      <c r="E175" s="209" t="s">
        <v>1824</v>
      </c>
      <c r="F175" s="209" t="s">
        <v>1825</v>
      </c>
      <c r="G175" s="207"/>
      <c r="H175" s="207"/>
      <c r="I175" s="210"/>
      <c r="J175" s="211">
        <f>BK175</f>
        <v>0</v>
      </c>
      <c r="K175" s="207"/>
      <c r="L175" s="212"/>
      <c r="M175" s="213"/>
      <c r="N175" s="214"/>
      <c r="O175" s="214"/>
      <c r="P175" s="215">
        <f>P176+P198+P308+P420+P430+P512</f>
        <v>0</v>
      </c>
      <c r="Q175" s="214"/>
      <c r="R175" s="215">
        <f>R176+R198+R308+R420+R430+R512</f>
        <v>0.96497880000000003</v>
      </c>
      <c r="S175" s="214"/>
      <c r="T175" s="216">
        <f>T176+T198+T308+T420+T430+T512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17" t="s">
        <v>90</v>
      </c>
      <c r="AT175" s="218" t="s">
        <v>80</v>
      </c>
      <c r="AU175" s="218" t="s">
        <v>81</v>
      </c>
      <c r="AY175" s="217" t="s">
        <v>203</v>
      </c>
      <c r="BK175" s="219">
        <f>BK176+BK198+BK308+BK420+BK430+BK512</f>
        <v>0</v>
      </c>
    </row>
    <row r="176" s="11" customFormat="1" ht="22.8" customHeight="1">
      <c r="A176" s="11"/>
      <c r="B176" s="206"/>
      <c r="C176" s="207"/>
      <c r="D176" s="208" t="s">
        <v>80</v>
      </c>
      <c r="E176" s="249" t="s">
        <v>2053</v>
      </c>
      <c r="F176" s="249" t="s">
        <v>2054</v>
      </c>
      <c r="G176" s="207"/>
      <c r="H176" s="207"/>
      <c r="I176" s="210"/>
      <c r="J176" s="250">
        <f>BK176</f>
        <v>0</v>
      </c>
      <c r="K176" s="207"/>
      <c r="L176" s="212"/>
      <c r="M176" s="213"/>
      <c r="N176" s="214"/>
      <c r="O176" s="214"/>
      <c r="P176" s="215">
        <f>SUM(P177:P197)</f>
        <v>0</v>
      </c>
      <c r="Q176" s="214"/>
      <c r="R176" s="215">
        <f>SUM(R177:R197)</f>
        <v>0.028148800000000002</v>
      </c>
      <c r="S176" s="214"/>
      <c r="T176" s="216">
        <f>SUM(T177:T197)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17" t="s">
        <v>90</v>
      </c>
      <c r="AT176" s="218" t="s">
        <v>80</v>
      </c>
      <c r="AU176" s="218" t="s">
        <v>88</v>
      </c>
      <c r="AY176" s="217" t="s">
        <v>203</v>
      </c>
      <c r="BK176" s="219">
        <f>SUM(BK177:BK197)</f>
        <v>0</v>
      </c>
    </row>
    <row r="177" s="2" customFormat="1" ht="33" customHeight="1">
      <c r="A177" s="39"/>
      <c r="B177" s="40"/>
      <c r="C177" s="220" t="s">
        <v>254</v>
      </c>
      <c r="D177" s="220" t="s">
        <v>204</v>
      </c>
      <c r="E177" s="221" t="s">
        <v>4172</v>
      </c>
      <c r="F177" s="222" t="s">
        <v>4173</v>
      </c>
      <c r="G177" s="223" t="s">
        <v>415</v>
      </c>
      <c r="H177" s="224">
        <v>13</v>
      </c>
      <c r="I177" s="225"/>
      <c r="J177" s="226">
        <f>ROUND(I177*H177,2)</f>
        <v>0</v>
      </c>
      <c r="K177" s="222" t="s">
        <v>352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9.0000000000000006E-05</v>
      </c>
      <c r="R177" s="229">
        <f>Q177*H177</f>
        <v>0.00117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279</v>
      </c>
      <c r="AT177" s="231" t="s">
        <v>204</v>
      </c>
      <c r="AU177" s="231" t="s">
        <v>90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279</v>
      </c>
      <c r="BM177" s="231" t="s">
        <v>4174</v>
      </c>
    </row>
    <row r="178" s="2" customFormat="1">
      <c r="A178" s="39"/>
      <c r="B178" s="40"/>
      <c r="C178" s="41"/>
      <c r="D178" s="233" t="s">
        <v>209</v>
      </c>
      <c r="E178" s="41"/>
      <c r="F178" s="234" t="s">
        <v>4175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209</v>
      </c>
      <c r="AU178" s="18" t="s">
        <v>90</v>
      </c>
    </row>
    <row r="179" s="2" customFormat="1">
      <c r="A179" s="39"/>
      <c r="B179" s="40"/>
      <c r="C179" s="41"/>
      <c r="D179" s="251" t="s">
        <v>355</v>
      </c>
      <c r="E179" s="41"/>
      <c r="F179" s="252" t="s">
        <v>4176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355</v>
      </c>
      <c r="AU179" s="18" t="s">
        <v>90</v>
      </c>
    </row>
    <row r="180" s="14" customFormat="1">
      <c r="A180" s="14"/>
      <c r="B180" s="263"/>
      <c r="C180" s="264"/>
      <c r="D180" s="233" t="s">
        <v>357</v>
      </c>
      <c r="E180" s="265" t="s">
        <v>1</v>
      </c>
      <c r="F180" s="266" t="s">
        <v>4177</v>
      </c>
      <c r="G180" s="264"/>
      <c r="H180" s="267">
        <v>13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3" t="s">
        <v>357</v>
      </c>
      <c r="AU180" s="273" t="s">
        <v>90</v>
      </c>
      <c r="AV180" s="14" t="s">
        <v>90</v>
      </c>
      <c r="AW180" s="14" t="s">
        <v>36</v>
      </c>
      <c r="AX180" s="14" t="s">
        <v>88</v>
      </c>
      <c r="AY180" s="273" t="s">
        <v>203</v>
      </c>
    </row>
    <row r="181" s="2" customFormat="1" ht="24.15" customHeight="1">
      <c r="A181" s="39"/>
      <c r="B181" s="40"/>
      <c r="C181" s="296" t="s">
        <v>259</v>
      </c>
      <c r="D181" s="296" t="s">
        <v>553</v>
      </c>
      <c r="E181" s="297" t="s">
        <v>4178</v>
      </c>
      <c r="F181" s="298" t="s">
        <v>4179</v>
      </c>
      <c r="G181" s="299" t="s">
        <v>415</v>
      </c>
      <c r="H181" s="300">
        <v>4</v>
      </c>
      <c r="I181" s="301"/>
      <c r="J181" s="302">
        <f>ROUND(I181*H181,2)</f>
        <v>0</v>
      </c>
      <c r="K181" s="298" t="s">
        <v>352</v>
      </c>
      <c r="L181" s="303"/>
      <c r="M181" s="304" t="s">
        <v>1</v>
      </c>
      <c r="N181" s="305" t="s">
        <v>46</v>
      </c>
      <c r="O181" s="92"/>
      <c r="P181" s="229">
        <f>O181*H181</f>
        <v>0</v>
      </c>
      <c r="Q181" s="229">
        <v>0.00027</v>
      </c>
      <c r="R181" s="229">
        <f>Q181*H181</f>
        <v>0.00108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581</v>
      </c>
      <c r="AT181" s="231" t="s">
        <v>553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279</v>
      </c>
      <c r="BM181" s="231" t="s">
        <v>4180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4179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14" customFormat="1">
      <c r="A183" s="14"/>
      <c r="B183" s="263"/>
      <c r="C183" s="264"/>
      <c r="D183" s="233" t="s">
        <v>357</v>
      </c>
      <c r="E183" s="264"/>
      <c r="F183" s="266" t="s">
        <v>4181</v>
      </c>
      <c r="G183" s="264"/>
      <c r="H183" s="267">
        <v>4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90</v>
      </c>
      <c r="AV183" s="14" t="s">
        <v>90</v>
      </c>
      <c r="AW183" s="14" t="s">
        <v>4</v>
      </c>
      <c r="AX183" s="14" t="s">
        <v>88</v>
      </c>
      <c r="AY183" s="273" t="s">
        <v>203</v>
      </c>
    </row>
    <row r="184" s="2" customFormat="1" ht="24.15" customHeight="1">
      <c r="A184" s="39"/>
      <c r="B184" s="40"/>
      <c r="C184" s="296" t="s">
        <v>264</v>
      </c>
      <c r="D184" s="296" t="s">
        <v>553</v>
      </c>
      <c r="E184" s="297" t="s">
        <v>4182</v>
      </c>
      <c r="F184" s="298" t="s">
        <v>4183</v>
      </c>
      <c r="G184" s="299" t="s">
        <v>415</v>
      </c>
      <c r="H184" s="300">
        <v>5</v>
      </c>
      <c r="I184" s="301"/>
      <c r="J184" s="302">
        <f>ROUND(I184*H184,2)</f>
        <v>0</v>
      </c>
      <c r="K184" s="298" t="s">
        <v>352</v>
      </c>
      <c r="L184" s="303"/>
      <c r="M184" s="304" t="s">
        <v>1</v>
      </c>
      <c r="N184" s="305" t="s">
        <v>46</v>
      </c>
      <c r="O184" s="92"/>
      <c r="P184" s="229">
        <f>O184*H184</f>
        <v>0</v>
      </c>
      <c r="Q184" s="229">
        <v>0.00032000000000000003</v>
      </c>
      <c r="R184" s="229">
        <f>Q184*H184</f>
        <v>0.0016000000000000001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581</v>
      </c>
      <c r="AT184" s="231" t="s">
        <v>553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279</v>
      </c>
      <c r="BM184" s="231" t="s">
        <v>4184</v>
      </c>
    </row>
    <row r="185" s="2" customFormat="1">
      <c r="A185" s="39"/>
      <c r="B185" s="40"/>
      <c r="C185" s="41"/>
      <c r="D185" s="233" t="s">
        <v>209</v>
      </c>
      <c r="E185" s="41"/>
      <c r="F185" s="234" t="s">
        <v>4183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209</v>
      </c>
      <c r="AU185" s="18" t="s">
        <v>90</v>
      </c>
    </row>
    <row r="186" s="14" customFormat="1">
      <c r="A186" s="14"/>
      <c r="B186" s="263"/>
      <c r="C186" s="264"/>
      <c r="D186" s="233" t="s">
        <v>357</v>
      </c>
      <c r="E186" s="264"/>
      <c r="F186" s="266" t="s">
        <v>4185</v>
      </c>
      <c r="G186" s="264"/>
      <c r="H186" s="267">
        <v>5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357</v>
      </c>
      <c r="AU186" s="273" t="s">
        <v>90</v>
      </c>
      <c r="AV186" s="14" t="s">
        <v>90</v>
      </c>
      <c r="AW186" s="14" t="s">
        <v>4</v>
      </c>
      <c r="AX186" s="14" t="s">
        <v>88</v>
      </c>
      <c r="AY186" s="273" t="s">
        <v>203</v>
      </c>
    </row>
    <row r="187" s="2" customFormat="1" ht="24.15" customHeight="1">
      <c r="A187" s="39"/>
      <c r="B187" s="40"/>
      <c r="C187" s="296" t="s">
        <v>269</v>
      </c>
      <c r="D187" s="296" t="s">
        <v>553</v>
      </c>
      <c r="E187" s="297" t="s">
        <v>4186</v>
      </c>
      <c r="F187" s="298" t="s">
        <v>4187</v>
      </c>
      <c r="G187" s="299" t="s">
        <v>415</v>
      </c>
      <c r="H187" s="300">
        <v>4</v>
      </c>
      <c r="I187" s="301"/>
      <c r="J187" s="302">
        <f>ROUND(I187*H187,2)</f>
        <v>0</v>
      </c>
      <c r="K187" s="298" t="s">
        <v>352</v>
      </c>
      <c r="L187" s="303"/>
      <c r="M187" s="304" t="s">
        <v>1</v>
      </c>
      <c r="N187" s="305" t="s">
        <v>46</v>
      </c>
      <c r="O187" s="92"/>
      <c r="P187" s="229">
        <f>O187*H187</f>
        <v>0</v>
      </c>
      <c r="Q187" s="229">
        <v>0.00092000000000000003</v>
      </c>
      <c r="R187" s="229">
        <f>Q187*H187</f>
        <v>0.0036800000000000001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581</v>
      </c>
      <c r="AT187" s="231" t="s">
        <v>553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279</v>
      </c>
      <c r="BM187" s="231" t="s">
        <v>4188</v>
      </c>
    </row>
    <row r="188" s="2" customFormat="1">
      <c r="A188" s="39"/>
      <c r="B188" s="40"/>
      <c r="C188" s="41"/>
      <c r="D188" s="233" t="s">
        <v>209</v>
      </c>
      <c r="E188" s="41"/>
      <c r="F188" s="234" t="s">
        <v>4187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209</v>
      </c>
      <c r="AU188" s="18" t="s">
        <v>90</v>
      </c>
    </row>
    <row r="189" s="14" customFormat="1">
      <c r="A189" s="14"/>
      <c r="B189" s="263"/>
      <c r="C189" s="264"/>
      <c r="D189" s="233" t="s">
        <v>357</v>
      </c>
      <c r="E189" s="264"/>
      <c r="F189" s="266" t="s">
        <v>4181</v>
      </c>
      <c r="G189" s="264"/>
      <c r="H189" s="267">
        <v>4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357</v>
      </c>
      <c r="AU189" s="273" t="s">
        <v>90</v>
      </c>
      <c r="AV189" s="14" t="s">
        <v>90</v>
      </c>
      <c r="AW189" s="14" t="s">
        <v>4</v>
      </c>
      <c r="AX189" s="14" t="s">
        <v>88</v>
      </c>
      <c r="AY189" s="273" t="s">
        <v>203</v>
      </c>
    </row>
    <row r="190" s="2" customFormat="1" ht="33" customHeight="1">
      <c r="A190" s="39"/>
      <c r="B190" s="40"/>
      <c r="C190" s="220" t="s">
        <v>8</v>
      </c>
      <c r="D190" s="220" t="s">
        <v>204</v>
      </c>
      <c r="E190" s="221" t="s">
        <v>4189</v>
      </c>
      <c r="F190" s="222" t="s">
        <v>4190</v>
      </c>
      <c r="G190" s="223" t="s">
        <v>415</v>
      </c>
      <c r="H190" s="224">
        <v>19</v>
      </c>
      <c r="I190" s="225"/>
      <c r="J190" s="226">
        <f>ROUND(I190*H190,2)</f>
        <v>0</v>
      </c>
      <c r="K190" s="222" t="s">
        <v>352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0.00031</v>
      </c>
      <c r="R190" s="229">
        <f>Q190*H190</f>
        <v>0.0058900000000000003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279</v>
      </c>
      <c r="AT190" s="231" t="s">
        <v>204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279</v>
      </c>
      <c r="BM190" s="231" t="s">
        <v>4191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4192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2" customFormat="1">
      <c r="A192" s="39"/>
      <c r="B192" s="40"/>
      <c r="C192" s="41"/>
      <c r="D192" s="251" t="s">
        <v>355</v>
      </c>
      <c r="E192" s="41"/>
      <c r="F192" s="252" t="s">
        <v>4193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355</v>
      </c>
      <c r="AU192" s="18" t="s">
        <v>90</v>
      </c>
    </row>
    <row r="193" s="14" customFormat="1">
      <c r="A193" s="14"/>
      <c r="B193" s="263"/>
      <c r="C193" s="264"/>
      <c r="D193" s="233" t="s">
        <v>357</v>
      </c>
      <c r="E193" s="265" t="s">
        <v>1</v>
      </c>
      <c r="F193" s="266" t="s">
        <v>4194</v>
      </c>
      <c r="G193" s="264"/>
      <c r="H193" s="267">
        <v>19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357</v>
      </c>
      <c r="AU193" s="273" t="s">
        <v>90</v>
      </c>
      <c r="AV193" s="14" t="s">
        <v>90</v>
      </c>
      <c r="AW193" s="14" t="s">
        <v>36</v>
      </c>
      <c r="AX193" s="14" t="s">
        <v>88</v>
      </c>
      <c r="AY193" s="273" t="s">
        <v>203</v>
      </c>
    </row>
    <row r="194" s="2" customFormat="1" ht="24.15" customHeight="1">
      <c r="A194" s="39"/>
      <c r="B194" s="40"/>
      <c r="C194" s="296" t="s">
        <v>279</v>
      </c>
      <c r="D194" s="296" t="s">
        <v>553</v>
      </c>
      <c r="E194" s="297" t="s">
        <v>4195</v>
      </c>
      <c r="F194" s="298" t="s">
        <v>4196</v>
      </c>
      <c r="G194" s="299" t="s">
        <v>415</v>
      </c>
      <c r="H194" s="300">
        <v>19.379999999999999</v>
      </c>
      <c r="I194" s="301"/>
      <c r="J194" s="302">
        <f>ROUND(I194*H194,2)</f>
        <v>0</v>
      </c>
      <c r="K194" s="298" t="s">
        <v>352</v>
      </c>
      <c r="L194" s="303"/>
      <c r="M194" s="304" t="s">
        <v>1</v>
      </c>
      <c r="N194" s="305" t="s">
        <v>46</v>
      </c>
      <c r="O194" s="92"/>
      <c r="P194" s="229">
        <f>O194*H194</f>
        <v>0</v>
      </c>
      <c r="Q194" s="229">
        <v>0.00076000000000000004</v>
      </c>
      <c r="R194" s="229">
        <f>Q194*H194</f>
        <v>0.0147288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581</v>
      </c>
      <c r="AT194" s="231" t="s">
        <v>553</v>
      </c>
      <c r="AU194" s="231" t="s">
        <v>90</v>
      </c>
      <c r="AY194" s="18" t="s">
        <v>203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279</v>
      </c>
      <c r="BM194" s="231" t="s">
        <v>4197</v>
      </c>
    </row>
    <row r="195" s="2" customFormat="1">
      <c r="A195" s="39"/>
      <c r="B195" s="40"/>
      <c r="C195" s="41"/>
      <c r="D195" s="233" t="s">
        <v>209</v>
      </c>
      <c r="E195" s="41"/>
      <c r="F195" s="234" t="s">
        <v>4196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209</v>
      </c>
      <c r="AU195" s="18" t="s">
        <v>90</v>
      </c>
    </row>
    <row r="196" s="14" customFormat="1">
      <c r="A196" s="14"/>
      <c r="B196" s="263"/>
      <c r="C196" s="264"/>
      <c r="D196" s="233" t="s">
        <v>357</v>
      </c>
      <c r="E196" s="265" t="s">
        <v>1</v>
      </c>
      <c r="F196" s="266" t="s">
        <v>4194</v>
      </c>
      <c r="G196" s="264"/>
      <c r="H196" s="267">
        <v>19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357</v>
      </c>
      <c r="AU196" s="273" t="s">
        <v>90</v>
      </c>
      <c r="AV196" s="14" t="s">
        <v>90</v>
      </c>
      <c r="AW196" s="14" t="s">
        <v>36</v>
      </c>
      <c r="AX196" s="14" t="s">
        <v>88</v>
      </c>
      <c r="AY196" s="273" t="s">
        <v>203</v>
      </c>
    </row>
    <row r="197" s="14" customFormat="1">
      <c r="A197" s="14"/>
      <c r="B197" s="263"/>
      <c r="C197" s="264"/>
      <c r="D197" s="233" t="s">
        <v>357</v>
      </c>
      <c r="E197" s="264"/>
      <c r="F197" s="266" t="s">
        <v>4198</v>
      </c>
      <c r="G197" s="264"/>
      <c r="H197" s="267">
        <v>19.379999999999999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357</v>
      </c>
      <c r="AU197" s="273" t="s">
        <v>90</v>
      </c>
      <c r="AV197" s="14" t="s">
        <v>90</v>
      </c>
      <c r="AW197" s="14" t="s">
        <v>4</v>
      </c>
      <c r="AX197" s="14" t="s">
        <v>88</v>
      </c>
      <c r="AY197" s="273" t="s">
        <v>203</v>
      </c>
    </row>
    <row r="198" s="11" customFormat="1" ht="22.8" customHeight="1">
      <c r="A198" s="11"/>
      <c r="B198" s="206"/>
      <c r="C198" s="207"/>
      <c r="D198" s="208" t="s">
        <v>80</v>
      </c>
      <c r="E198" s="249" t="s">
        <v>2158</v>
      </c>
      <c r="F198" s="249" t="s">
        <v>2159</v>
      </c>
      <c r="G198" s="207"/>
      <c r="H198" s="207"/>
      <c r="I198" s="210"/>
      <c r="J198" s="250">
        <f>BK198</f>
        <v>0</v>
      </c>
      <c r="K198" s="207"/>
      <c r="L198" s="212"/>
      <c r="M198" s="213"/>
      <c r="N198" s="214"/>
      <c r="O198" s="214"/>
      <c r="P198" s="215">
        <f>SUM(P199:P307)</f>
        <v>0</v>
      </c>
      <c r="Q198" s="214"/>
      <c r="R198" s="215">
        <f>SUM(R199:R307)</f>
        <v>0.32044</v>
      </c>
      <c r="S198" s="214"/>
      <c r="T198" s="216">
        <f>SUM(T199:T307)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17" t="s">
        <v>90</v>
      </c>
      <c r="AT198" s="218" t="s">
        <v>80</v>
      </c>
      <c r="AU198" s="218" t="s">
        <v>88</v>
      </c>
      <c r="AY198" s="217" t="s">
        <v>203</v>
      </c>
      <c r="BK198" s="219">
        <f>SUM(BK199:BK307)</f>
        <v>0</v>
      </c>
    </row>
    <row r="199" s="2" customFormat="1" ht="21.75" customHeight="1">
      <c r="A199" s="39"/>
      <c r="B199" s="40"/>
      <c r="C199" s="220" t="s">
        <v>284</v>
      </c>
      <c r="D199" s="220" t="s">
        <v>204</v>
      </c>
      <c r="E199" s="221" t="s">
        <v>4199</v>
      </c>
      <c r="F199" s="222" t="s">
        <v>4200</v>
      </c>
      <c r="G199" s="223" t="s">
        <v>415</v>
      </c>
      <c r="H199" s="224">
        <v>36</v>
      </c>
      <c r="I199" s="225"/>
      <c r="J199" s="226">
        <f>ROUND(I199*H199,2)</f>
        <v>0</v>
      </c>
      <c r="K199" s="222" t="s">
        <v>352</v>
      </c>
      <c r="L199" s="45"/>
      <c r="M199" s="227" t="s">
        <v>1</v>
      </c>
      <c r="N199" s="228" t="s">
        <v>46</v>
      </c>
      <c r="O199" s="92"/>
      <c r="P199" s="229">
        <f>O199*H199</f>
        <v>0</v>
      </c>
      <c r="Q199" s="229">
        <v>0.00142</v>
      </c>
      <c r="R199" s="229">
        <f>Q199*H199</f>
        <v>0.051119999999999999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279</v>
      </c>
      <c r="AT199" s="231" t="s">
        <v>204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279</v>
      </c>
      <c r="BM199" s="231" t="s">
        <v>4201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4202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>
      <c r="A201" s="39"/>
      <c r="B201" s="40"/>
      <c r="C201" s="41"/>
      <c r="D201" s="251" t="s">
        <v>355</v>
      </c>
      <c r="E201" s="41"/>
      <c r="F201" s="252" t="s">
        <v>4203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355</v>
      </c>
      <c r="AU201" s="18" t="s">
        <v>90</v>
      </c>
    </row>
    <row r="202" s="14" customFormat="1">
      <c r="A202" s="14"/>
      <c r="B202" s="263"/>
      <c r="C202" s="264"/>
      <c r="D202" s="233" t="s">
        <v>357</v>
      </c>
      <c r="E202" s="265" t="s">
        <v>1</v>
      </c>
      <c r="F202" s="266" t="s">
        <v>4204</v>
      </c>
      <c r="G202" s="264"/>
      <c r="H202" s="267">
        <v>36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357</v>
      </c>
      <c r="AU202" s="273" t="s">
        <v>90</v>
      </c>
      <c r="AV202" s="14" t="s">
        <v>90</v>
      </c>
      <c r="AW202" s="14" t="s">
        <v>36</v>
      </c>
      <c r="AX202" s="14" t="s">
        <v>81</v>
      </c>
      <c r="AY202" s="273" t="s">
        <v>203</v>
      </c>
    </row>
    <row r="203" s="16" customFormat="1">
      <c r="A203" s="16"/>
      <c r="B203" s="285"/>
      <c r="C203" s="286"/>
      <c r="D203" s="233" t="s">
        <v>357</v>
      </c>
      <c r="E203" s="287" t="s">
        <v>1</v>
      </c>
      <c r="F203" s="288" t="s">
        <v>366</v>
      </c>
      <c r="G203" s="286"/>
      <c r="H203" s="289">
        <v>36</v>
      </c>
      <c r="I203" s="290"/>
      <c r="J203" s="286"/>
      <c r="K203" s="286"/>
      <c r="L203" s="291"/>
      <c r="M203" s="292"/>
      <c r="N203" s="293"/>
      <c r="O203" s="293"/>
      <c r="P203" s="293"/>
      <c r="Q203" s="293"/>
      <c r="R203" s="293"/>
      <c r="S203" s="293"/>
      <c r="T203" s="29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5" t="s">
        <v>357</v>
      </c>
      <c r="AU203" s="295" t="s">
        <v>90</v>
      </c>
      <c r="AV203" s="16" t="s">
        <v>202</v>
      </c>
      <c r="AW203" s="16" t="s">
        <v>36</v>
      </c>
      <c r="AX203" s="16" t="s">
        <v>88</v>
      </c>
      <c r="AY203" s="295" t="s">
        <v>203</v>
      </c>
    </row>
    <row r="204" s="2" customFormat="1" ht="21.75" customHeight="1">
      <c r="A204" s="39"/>
      <c r="B204" s="40"/>
      <c r="C204" s="220" t="s">
        <v>473</v>
      </c>
      <c r="D204" s="220" t="s">
        <v>204</v>
      </c>
      <c r="E204" s="221" t="s">
        <v>4205</v>
      </c>
      <c r="F204" s="222" t="s">
        <v>4206</v>
      </c>
      <c r="G204" s="223" t="s">
        <v>415</v>
      </c>
      <c r="H204" s="224">
        <v>33</v>
      </c>
      <c r="I204" s="225"/>
      <c r="J204" s="226">
        <f>ROUND(I204*H204,2)</f>
        <v>0</v>
      </c>
      <c r="K204" s="222" t="s">
        <v>352</v>
      </c>
      <c r="L204" s="45"/>
      <c r="M204" s="227" t="s">
        <v>1</v>
      </c>
      <c r="N204" s="228" t="s">
        <v>46</v>
      </c>
      <c r="O204" s="92"/>
      <c r="P204" s="229">
        <f>O204*H204</f>
        <v>0</v>
      </c>
      <c r="Q204" s="229">
        <v>0.00197</v>
      </c>
      <c r="R204" s="229">
        <f>Q204*H204</f>
        <v>0.065009999999999998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279</v>
      </c>
      <c r="AT204" s="231" t="s">
        <v>204</v>
      </c>
      <c r="AU204" s="231" t="s">
        <v>90</v>
      </c>
      <c r="AY204" s="18" t="s">
        <v>203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279</v>
      </c>
      <c r="BM204" s="231" t="s">
        <v>4207</v>
      </c>
    </row>
    <row r="205" s="2" customFormat="1">
      <c r="A205" s="39"/>
      <c r="B205" s="40"/>
      <c r="C205" s="41"/>
      <c r="D205" s="233" t="s">
        <v>209</v>
      </c>
      <c r="E205" s="41"/>
      <c r="F205" s="234" t="s">
        <v>4208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209</v>
      </c>
      <c r="AU205" s="18" t="s">
        <v>90</v>
      </c>
    </row>
    <row r="206" s="2" customFormat="1">
      <c r="A206" s="39"/>
      <c r="B206" s="40"/>
      <c r="C206" s="41"/>
      <c r="D206" s="251" t="s">
        <v>355</v>
      </c>
      <c r="E206" s="41"/>
      <c r="F206" s="252" t="s">
        <v>4209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355</v>
      </c>
      <c r="AU206" s="18" t="s">
        <v>90</v>
      </c>
    </row>
    <row r="207" s="14" customFormat="1">
      <c r="A207" s="14"/>
      <c r="B207" s="263"/>
      <c r="C207" s="264"/>
      <c r="D207" s="233" t="s">
        <v>357</v>
      </c>
      <c r="E207" s="265" t="s">
        <v>1</v>
      </c>
      <c r="F207" s="266" t="s">
        <v>4210</v>
      </c>
      <c r="G207" s="264"/>
      <c r="H207" s="267">
        <v>33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3" t="s">
        <v>357</v>
      </c>
      <c r="AU207" s="273" t="s">
        <v>90</v>
      </c>
      <c r="AV207" s="14" t="s">
        <v>90</v>
      </c>
      <c r="AW207" s="14" t="s">
        <v>36</v>
      </c>
      <c r="AX207" s="14" t="s">
        <v>88</v>
      </c>
      <c r="AY207" s="273" t="s">
        <v>203</v>
      </c>
    </row>
    <row r="208" s="2" customFormat="1" ht="21.75" customHeight="1">
      <c r="A208" s="39"/>
      <c r="B208" s="40"/>
      <c r="C208" s="220" t="s">
        <v>483</v>
      </c>
      <c r="D208" s="220" t="s">
        <v>204</v>
      </c>
      <c r="E208" s="221" t="s">
        <v>4211</v>
      </c>
      <c r="F208" s="222" t="s">
        <v>4212</v>
      </c>
      <c r="G208" s="223" t="s">
        <v>415</v>
      </c>
      <c r="H208" s="224">
        <v>31</v>
      </c>
      <c r="I208" s="225"/>
      <c r="J208" s="226">
        <f>ROUND(I208*H208,2)</f>
        <v>0</v>
      </c>
      <c r="K208" s="222" t="s">
        <v>352</v>
      </c>
      <c r="L208" s="45"/>
      <c r="M208" s="227" t="s">
        <v>1</v>
      </c>
      <c r="N208" s="228" t="s">
        <v>46</v>
      </c>
      <c r="O208" s="92"/>
      <c r="P208" s="229">
        <f>O208*H208</f>
        <v>0</v>
      </c>
      <c r="Q208" s="229">
        <v>0.0030400000000000002</v>
      </c>
      <c r="R208" s="229">
        <f>Q208*H208</f>
        <v>0.094240000000000004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279</v>
      </c>
      <c r="AT208" s="231" t="s">
        <v>204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279</v>
      </c>
      <c r="BM208" s="231" t="s">
        <v>4213</v>
      </c>
    </row>
    <row r="209" s="2" customFormat="1">
      <c r="A209" s="39"/>
      <c r="B209" s="40"/>
      <c r="C209" s="41"/>
      <c r="D209" s="233" t="s">
        <v>209</v>
      </c>
      <c r="E209" s="41"/>
      <c r="F209" s="234" t="s">
        <v>4214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209</v>
      </c>
      <c r="AU209" s="18" t="s">
        <v>90</v>
      </c>
    </row>
    <row r="210" s="2" customFormat="1">
      <c r="A210" s="39"/>
      <c r="B210" s="40"/>
      <c r="C210" s="41"/>
      <c r="D210" s="251" t="s">
        <v>355</v>
      </c>
      <c r="E210" s="41"/>
      <c r="F210" s="252" t="s">
        <v>4215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355</v>
      </c>
      <c r="AU210" s="18" t="s">
        <v>90</v>
      </c>
    </row>
    <row r="211" s="14" customFormat="1">
      <c r="A211" s="14"/>
      <c r="B211" s="263"/>
      <c r="C211" s="264"/>
      <c r="D211" s="233" t="s">
        <v>357</v>
      </c>
      <c r="E211" s="265" t="s">
        <v>1</v>
      </c>
      <c r="F211" s="266" t="s">
        <v>4216</v>
      </c>
      <c r="G211" s="264"/>
      <c r="H211" s="267">
        <v>31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357</v>
      </c>
      <c r="AU211" s="273" t="s">
        <v>90</v>
      </c>
      <c r="AV211" s="14" t="s">
        <v>90</v>
      </c>
      <c r="AW211" s="14" t="s">
        <v>36</v>
      </c>
      <c r="AX211" s="14" t="s">
        <v>88</v>
      </c>
      <c r="AY211" s="273" t="s">
        <v>203</v>
      </c>
    </row>
    <row r="212" s="2" customFormat="1" ht="16.5" customHeight="1">
      <c r="A212" s="39"/>
      <c r="B212" s="40"/>
      <c r="C212" s="220" t="s">
        <v>490</v>
      </c>
      <c r="D212" s="220" t="s">
        <v>204</v>
      </c>
      <c r="E212" s="221" t="s">
        <v>4217</v>
      </c>
      <c r="F212" s="222" t="s">
        <v>4218</v>
      </c>
      <c r="G212" s="223" t="s">
        <v>647</v>
      </c>
      <c r="H212" s="224">
        <v>13</v>
      </c>
      <c r="I212" s="225"/>
      <c r="J212" s="226">
        <f>ROUND(I212*H212,2)</f>
        <v>0</v>
      </c>
      <c r="K212" s="222" t="s">
        <v>1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860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860</v>
      </c>
      <c r="BM212" s="231" t="s">
        <v>4219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4220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14" customFormat="1">
      <c r="A214" s="14"/>
      <c r="B214" s="263"/>
      <c r="C214" s="264"/>
      <c r="D214" s="233" t="s">
        <v>357</v>
      </c>
      <c r="E214" s="265" t="s">
        <v>1</v>
      </c>
      <c r="F214" s="266" t="s">
        <v>4221</v>
      </c>
      <c r="G214" s="264"/>
      <c r="H214" s="267">
        <v>13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357</v>
      </c>
      <c r="AU214" s="273" t="s">
        <v>90</v>
      </c>
      <c r="AV214" s="14" t="s">
        <v>90</v>
      </c>
      <c r="AW214" s="14" t="s">
        <v>36</v>
      </c>
      <c r="AX214" s="14" t="s">
        <v>88</v>
      </c>
      <c r="AY214" s="273" t="s">
        <v>203</v>
      </c>
    </row>
    <row r="215" s="2" customFormat="1" ht="24.15" customHeight="1">
      <c r="A215" s="39"/>
      <c r="B215" s="40"/>
      <c r="C215" s="296" t="s">
        <v>7</v>
      </c>
      <c r="D215" s="296" t="s">
        <v>553</v>
      </c>
      <c r="E215" s="297" t="s">
        <v>4222</v>
      </c>
      <c r="F215" s="298" t="s">
        <v>4223</v>
      </c>
      <c r="G215" s="299" t="s">
        <v>647</v>
      </c>
      <c r="H215" s="300">
        <v>6</v>
      </c>
      <c r="I215" s="301"/>
      <c r="J215" s="302">
        <f>ROUND(I215*H215,2)</f>
        <v>0</v>
      </c>
      <c r="K215" s="298" t="s">
        <v>1</v>
      </c>
      <c r="L215" s="303"/>
      <c r="M215" s="304" t="s">
        <v>1</v>
      </c>
      <c r="N215" s="305" t="s">
        <v>46</v>
      </c>
      <c r="O215" s="92"/>
      <c r="P215" s="229">
        <f>O215*H215</f>
        <v>0</v>
      </c>
      <c r="Q215" s="229">
        <v>0.00080999999999999996</v>
      </c>
      <c r="R215" s="229">
        <f>Q215*H215</f>
        <v>0.0048599999999999997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2223</v>
      </c>
      <c r="AT215" s="231" t="s">
        <v>553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860</v>
      </c>
      <c r="BM215" s="231" t="s">
        <v>4224</v>
      </c>
    </row>
    <row r="216" s="2" customFormat="1" ht="24.15" customHeight="1">
      <c r="A216" s="39"/>
      <c r="B216" s="40"/>
      <c r="C216" s="296" t="s">
        <v>507</v>
      </c>
      <c r="D216" s="296" t="s">
        <v>553</v>
      </c>
      <c r="E216" s="297" t="s">
        <v>4225</v>
      </c>
      <c r="F216" s="298" t="s">
        <v>4226</v>
      </c>
      <c r="G216" s="299" t="s">
        <v>647</v>
      </c>
      <c r="H216" s="300">
        <v>7</v>
      </c>
      <c r="I216" s="301"/>
      <c r="J216" s="302">
        <f>ROUND(I216*H216,2)</f>
        <v>0</v>
      </c>
      <c r="K216" s="298" t="s">
        <v>1</v>
      </c>
      <c r="L216" s="303"/>
      <c r="M216" s="304" t="s">
        <v>1</v>
      </c>
      <c r="N216" s="305" t="s">
        <v>46</v>
      </c>
      <c r="O216" s="92"/>
      <c r="P216" s="229">
        <f>O216*H216</f>
        <v>0</v>
      </c>
      <c r="Q216" s="229">
        <v>0.0016999999999999999</v>
      </c>
      <c r="R216" s="229">
        <f>Q216*H216</f>
        <v>0.011899999999999999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2223</v>
      </c>
      <c r="AT216" s="231" t="s">
        <v>553</v>
      </c>
      <c r="AU216" s="231" t="s">
        <v>90</v>
      </c>
      <c r="AY216" s="18" t="s">
        <v>203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860</v>
      </c>
      <c r="BM216" s="231" t="s">
        <v>4227</v>
      </c>
    </row>
    <row r="217" s="2" customFormat="1">
      <c r="A217" s="39"/>
      <c r="B217" s="40"/>
      <c r="C217" s="41"/>
      <c r="D217" s="233" t="s">
        <v>209</v>
      </c>
      <c r="E217" s="41"/>
      <c r="F217" s="234" t="s">
        <v>4226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209</v>
      </c>
      <c r="AU217" s="18" t="s">
        <v>90</v>
      </c>
    </row>
    <row r="218" s="2" customFormat="1" ht="16.5" customHeight="1">
      <c r="A218" s="39"/>
      <c r="B218" s="40"/>
      <c r="C218" s="220" t="s">
        <v>515</v>
      </c>
      <c r="D218" s="220" t="s">
        <v>204</v>
      </c>
      <c r="E218" s="221" t="s">
        <v>4228</v>
      </c>
      <c r="F218" s="222" t="s">
        <v>4229</v>
      </c>
      <c r="G218" s="223" t="s">
        <v>415</v>
      </c>
      <c r="H218" s="224">
        <v>10</v>
      </c>
      <c r="I218" s="225"/>
      <c r="J218" s="226">
        <f>ROUND(I218*H218,2)</f>
        <v>0</v>
      </c>
      <c r="K218" s="222" t="s">
        <v>352</v>
      </c>
      <c r="L218" s="45"/>
      <c r="M218" s="227" t="s">
        <v>1</v>
      </c>
      <c r="N218" s="228" t="s">
        <v>46</v>
      </c>
      <c r="O218" s="92"/>
      <c r="P218" s="229">
        <f>O218*H218</f>
        <v>0</v>
      </c>
      <c r="Q218" s="229">
        <v>0.00040000000000000002</v>
      </c>
      <c r="R218" s="229">
        <f>Q218*H218</f>
        <v>0.0040000000000000001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279</v>
      </c>
      <c r="AT218" s="231" t="s">
        <v>204</v>
      </c>
      <c r="AU218" s="231" t="s">
        <v>90</v>
      </c>
      <c r="AY218" s="18" t="s">
        <v>203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279</v>
      </c>
      <c r="BM218" s="231" t="s">
        <v>4230</v>
      </c>
    </row>
    <row r="219" s="2" customFormat="1">
      <c r="A219" s="39"/>
      <c r="B219" s="40"/>
      <c r="C219" s="41"/>
      <c r="D219" s="233" t="s">
        <v>209</v>
      </c>
      <c r="E219" s="41"/>
      <c r="F219" s="234" t="s">
        <v>4231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209</v>
      </c>
      <c r="AU219" s="18" t="s">
        <v>90</v>
      </c>
    </row>
    <row r="220" s="2" customFormat="1">
      <c r="A220" s="39"/>
      <c r="B220" s="40"/>
      <c r="C220" s="41"/>
      <c r="D220" s="251" t="s">
        <v>355</v>
      </c>
      <c r="E220" s="41"/>
      <c r="F220" s="252" t="s">
        <v>4232</v>
      </c>
      <c r="G220" s="41"/>
      <c r="H220" s="41"/>
      <c r="I220" s="235"/>
      <c r="J220" s="41"/>
      <c r="K220" s="41"/>
      <c r="L220" s="45"/>
      <c r="M220" s="236"/>
      <c r="N220" s="23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355</v>
      </c>
      <c r="AU220" s="18" t="s">
        <v>90</v>
      </c>
    </row>
    <row r="221" s="14" customFormat="1">
      <c r="A221" s="14"/>
      <c r="B221" s="263"/>
      <c r="C221" s="264"/>
      <c r="D221" s="233" t="s">
        <v>357</v>
      </c>
      <c r="E221" s="265" t="s">
        <v>1</v>
      </c>
      <c r="F221" s="266" t="s">
        <v>4233</v>
      </c>
      <c r="G221" s="264"/>
      <c r="H221" s="267">
        <v>10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3" t="s">
        <v>357</v>
      </c>
      <c r="AU221" s="273" t="s">
        <v>90</v>
      </c>
      <c r="AV221" s="14" t="s">
        <v>90</v>
      </c>
      <c r="AW221" s="14" t="s">
        <v>36</v>
      </c>
      <c r="AX221" s="14" t="s">
        <v>88</v>
      </c>
      <c r="AY221" s="273" t="s">
        <v>203</v>
      </c>
    </row>
    <row r="222" s="2" customFormat="1" ht="16.5" customHeight="1">
      <c r="A222" s="39"/>
      <c r="B222" s="40"/>
      <c r="C222" s="220" t="s">
        <v>524</v>
      </c>
      <c r="D222" s="220" t="s">
        <v>204</v>
      </c>
      <c r="E222" s="221" t="s">
        <v>4234</v>
      </c>
      <c r="F222" s="222" t="s">
        <v>4235</v>
      </c>
      <c r="G222" s="223" t="s">
        <v>415</v>
      </c>
      <c r="H222" s="224">
        <v>7</v>
      </c>
      <c r="I222" s="225"/>
      <c r="J222" s="226">
        <f>ROUND(I222*H222,2)</f>
        <v>0</v>
      </c>
      <c r="K222" s="222" t="s">
        <v>352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0.00040999999999999999</v>
      </c>
      <c r="R222" s="229">
        <f>Q222*H222</f>
        <v>0.0028700000000000002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279</v>
      </c>
      <c r="AT222" s="231" t="s">
        <v>204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279</v>
      </c>
      <c r="BM222" s="231" t="s">
        <v>4236</v>
      </c>
    </row>
    <row r="223" s="2" customFormat="1">
      <c r="A223" s="39"/>
      <c r="B223" s="40"/>
      <c r="C223" s="41"/>
      <c r="D223" s="233" t="s">
        <v>209</v>
      </c>
      <c r="E223" s="41"/>
      <c r="F223" s="234" t="s">
        <v>4237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209</v>
      </c>
      <c r="AU223" s="18" t="s">
        <v>90</v>
      </c>
    </row>
    <row r="224" s="2" customFormat="1">
      <c r="A224" s="39"/>
      <c r="B224" s="40"/>
      <c r="C224" s="41"/>
      <c r="D224" s="251" t="s">
        <v>355</v>
      </c>
      <c r="E224" s="41"/>
      <c r="F224" s="252" t="s">
        <v>4238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355</v>
      </c>
      <c r="AU224" s="18" t="s">
        <v>90</v>
      </c>
    </row>
    <row r="225" s="14" customFormat="1">
      <c r="A225" s="14"/>
      <c r="B225" s="263"/>
      <c r="C225" s="264"/>
      <c r="D225" s="233" t="s">
        <v>357</v>
      </c>
      <c r="E225" s="265" t="s">
        <v>1</v>
      </c>
      <c r="F225" s="266" t="s">
        <v>4239</v>
      </c>
      <c r="G225" s="264"/>
      <c r="H225" s="267">
        <v>7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357</v>
      </c>
      <c r="AU225" s="273" t="s">
        <v>90</v>
      </c>
      <c r="AV225" s="14" t="s">
        <v>90</v>
      </c>
      <c r="AW225" s="14" t="s">
        <v>36</v>
      </c>
      <c r="AX225" s="14" t="s">
        <v>88</v>
      </c>
      <c r="AY225" s="273" t="s">
        <v>203</v>
      </c>
    </row>
    <row r="226" s="2" customFormat="1" ht="16.5" customHeight="1">
      <c r="A226" s="39"/>
      <c r="B226" s="40"/>
      <c r="C226" s="220" t="s">
        <v>531</v>
      </c>
      <c r="D226" s="220" t="s">
        <v>204</v>
      </c>
      <c r="E226" s="221" t="s">
        <v>4240</v>
      </c>
      <c r="F226" s="222" t="s">
        <v>4241</v>
      </c>
      <c r="G226" s="223" t="s">
        <v>415</v>
      </c>
      <c r="H226" s="224">
        <v>8</v>
      </c>
      <c r="I226" s="225"/>
      <c r="J226" s="226">
        <f>ROUND(I226*H226,2)</f>
        <v>0</v>
      </c>
      <c r="K226" s="222" t="s">
        <v>352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0.00048000000000000001</v>
      </c>
      <c r="R226" s="229">
        <f>Q226*H226</f>
        <v>0.0038400000000000001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279</v>
      </c>
      <c r="AT226" s="231" t="s">
        <v>204</v>
      </c>
      <c r="AU226" s="231" t="s">
        <v>90</v>
      </c>
      <c r="AY226" s="18" t="s">
        <v>203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279</v>
      </c>
      <c r="BM226" s="231" t="s">
        <v>4242</v>
      </c>
    </row>
    <row r="227" s="2" customFormat="1">
      <c r="A227" s="39"/>
      <c r="B227" s="40"/>
      <c r="C227" s="41"/>
      <c r="D227" s="233" t="s">
        <v>209</v>
      </c>
      <c r="E227" s="41"/>
      <c r="F227" s="234" t="s">
        <v>4243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209</v>
      </c>
      <c r="AU227" s="18" t="s">
        <v>90</v>
      </c>
    </row>
    <row r="228" s="2" customFormat="1">
      <c r="A228" s="39"/>
      <c r="B228" s="40"/>
      <c r="C228" s="41"/>
      <c r="D228" s="251" t="s">
        <v>355</v>
      </c>
      <c r="E228" s="41"/>
      <c r="F228" s="252" t="s">
        <v>4244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355</v>
      </c>
      <c r="AU228" s="18" t="s">
        <v>90</v>
      </c>
    </row>
    <row r="229" s="14" customFormat="1">
      <c r="A229" s="14"/>
      <c r="B229" s="263"/>
      <c r="C229" s="264"/>
      <c r="D229" s="233" t="s">
        <v>357</v>
      </c>
      <c r="E229" s="265" t="s">
        <v>1</v>
      </c>
      <c r="F229" s="266" t="s">
        <v>4245</v>
      </c>
      <c r="G229" s="264"/>
      <c r="H229" s="267">
        <v>8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357</v>
      </c>
      <c r="AU229" s="273" t="s">
        <v>90</v>
      </c>
      <c r="AV229" s="14" t="s">
        <v>90</v>
      </c>
      <c r="AW229" s="14" t="s">
        <v>36</v>
      </c>
      <c r="AX229" s="14" t="s">
        <v>88</v>
      </c>
      <c r="AY229" s="273" t="s">
        <v>203</v>
      </c>
    </row>
    <row r="230" s="2" customFormat="1" ht="16.5" customHeight="1">
      <c r="A230" s="39"/>
      <c r="B230" s="40"/>
      <c r="C230" s="220" t="s">
        <v>537</v>
      </c>
      <c r="D230" s="220" t="s">
        <v>204</v>
      </c>
      <c r="E230" s="221" t="s">
        <v>4246</v>
      </c>
      <c r="F230" s="222" t="s">
        <v>4247</v>
      </c>
      <c r="G230" s="223" t="s">
        <v>415</v>
      </c>
      <c r="H230" s="224">
        <v>2</v>
      </c>
      <c r="I230" s="225"/>
      <c r="J230" s="226">
        <f>ROUND(I230*H230,2)</f>
        <v>0</v>
      </c>
      <c r="K230" s="222" t="s">
        <v>352</v>
      </c>
      <c r="L230" s="45"/>
      <c r="M230" s="227" t="s">
        <v>1</v>
      </c>
      <c r="N230" s="228" t="s">
        <v>46</v>
      </c>
      <c r="O230" s="92"/>
      <c r="P230" s="229">
        <f>O230*H230</f>
        <v>0</v>
      </c>
      <c r="Q230" s="229">
        <v>0.0022399999999999998</v>
      </c>
      <c r="R230" s="229">
        <f>Q230*H230</f>
        <v>0.0044799999999999996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279</v>
      </c>
      <c r="AT230" s="231" t="s">
        <v>204</v>
      </c>
      <c r="AU230" s="231" t="s">
        <v>90</v>
      </c>
      <c r="AY230" s="18" t="s">
        <v>203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279</v>
      </c>
      <c r="BM230" s="231" t="s">
        <v>4248</v>
      </c>
    </row>
    <row r="231" s="2" customFormat="1">
      <c r="A231" s="39"/>
      <c r="B231" s="40"/>
      <c r="C231" s="41"/>
      <c r="D231" s="233" t="s">
        <v>209</v>
      </c>
      <c r="E231" s="41"/>
      <c r="F231" s="234" t="s">
        <v>4249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209</v>
      </c>
      <c r="AU231" s="18" t="s">
        <v>90</v>
      </c>
    </row>
    <row r="232" s="2" customFormat="1">
      <c r="A232" s="39"/>
      <c r="B232" s="40"/>
      <c r="C232" s="41"/>
      <c r="D232" s="251" t="s">
        <v>355</v>
      </c>
      <c r="E232" s="41"/>
      <c r="F232" s="252" t="s">
        <v>4250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355</v>
      </c>
      <c r="AU232" s="18" t="s">
        <v>90</v>
      </c>
    </row>
    <row r="233" s="14" customFormat="1">
      <c r="A233" s="14"/>
      <c r="B233" s="263"/>
      <c r="C233" s="264"/>
      <c r="D233" s="233" t="s">
        <v>357</v>
      </c>
      <c r="E233" s="265" t="s">
        <v>1</v>
      </c>
      <c r="F233" s="266" t="s">
        <v>658</v>
      </c>
      <c r="G233" s="264"/>
      <c r="H233" s="267">
        <v>2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3" t="s">
        <v>357</v>
      </c>
      <c r="AU233" s="273" t="s">
        <v>90</v>
      </c>
      <c r="AV233" s="14" t="s">
        <v>90</v>
      </c>
      <c r="AW233" s="14" t="s">
        <v>36</v>
      </c>
      <c r="AX233" s="14" t="s">
        <v>88</v>
      </c>
      <c r="AY233" s="273" t="s">
        <v>203</v>
      </c>
    </row>
    <row r="234" s="2" customFormat="1" ht="16.5" customHeight="1">
      <c r="A234" s="39"/>
      <c r="B234" s="40"/>
      <c r="C234" s="220" t="s">
        <v>543</v>
      </c>
      <c r="D234" s="220" t="s">
        <v>204</v>
      </c>
      <c r="E234" s="221" t="s">
        <v>4251</v>
      </c>
      <c r="F234" s="222" t="s">
        <v>4252</v>
      </c>
      <c r="G234" s="223" t="s">
        <v>415</v>
      </c>
      <c r="H234" s="224">
        <v>9</v>
      </c>
      <c r="I234" s="225"/>
      <c r="J234" s="226">
        <f>ROUND(I234*H234,2)</f>
        <v>0</v>
      </c>
      <c r="K234" s="222" t="s">
        <v>352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0.0019300000000000001</v>
      </c>
      <c r="R234" s="229">
        <f>Q234*H234</f>
        <v>0.01737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279</v>
      </c>
      <c r="AT234" s="231" t="s">
        <v>204</v>
      </c>
      <c r="AU234" s="231" t="s">
        <v>90</v>
      </c>
      <c r="AY234" s="18" t="s">
        <v>203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279</v>
      </c>
      <c r="BM234" s="231" t="s">
        <v>4253</v>
      </c>
    </row>
    <row r="235" s="2" customFormat="1">
      <c r="A235" s="39"/>
      <c r="B235" s="40"/>
      <c r="C235" s="41"/>
      <c r="D235" s="233" t="s">
        <v>209</v>
      </c>
      <c r="E235" s="41"/>
      <c r="F235" s="234" t="s">
        <v>4254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209</v>
      </c>
      <c r="AU235" s="18" t="s">
        <v>90</v>
      </c>
    </row>
    <row r="236" s="2" customFormat="1">
      <c r="A236" s="39"/>
      <c r="B236" s="40"/>
      <c r="C236" s="41"/>
      <c r="D236" s="251" t="s">
        <v>355</v>
      </c>
      <c r="E236" s="41"/>
      <c r="F236" s="252" t="s">
        <v>4255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355</v>
      </c>
      <c r="AU236" s="18" t="s">
        <v>90</v>
      </c>
    </row>
    <row r="237" s="14" customFormat="1">
      <c r="A237" s="14"/>
      <c r="B237" s="263"/>
      <c r="C237" s="264"/>
      <c r="D237" s="233" t="s">
        <v>357</v>
      </c>
      <c r="E237" s="265" t="s">
        <v>1</v>
      </c>
      <c r="F237" s="266" t="s">
        <v>4256</v>
      </c>
      <c r="G237" s="264"/>
      <c r="H237" s="267">
        <v>9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3" t="s">
        <v>357</v>
      </c>
      <c r="AU237" s="273" t="s">
        <v>90</v>
      </c>
      <c r="AV237" s="14" t="s">
        <v>90</v>
      </c>
      <c r="AW237" s="14" t="s">
        <v>36</v>
      </c>
      <c r="AX237" s="14" t="s">
        <v>88</v>
      </c>
      <c r="AY237" s="273" t="s">
        <v>203</v>
      </c>
    </row>
    <row r="238" s="2" customFormat="1" ht="16.5" customHeight="1">
      <c r="A238" s="39"/>
      <c r="B238" s="40"/>
      <c r="C238" s="220" t="s">
        <v>552</v>
      </c>
      <c r="D238" s="220" t="s">
        <v>204</v>
      </c>
      <c r="E238" s="221" t="s">
        <v>4257</v>
      </c>
      <c r="F238" s="222" t="s">
        <v>4258</v>
      </c>
      <c r="G238" s="223" t="s">
        <v>415</v>
      </c>
      <c r="H238" s="224">
        <v>10</v>
      </c>
      <c r="I238" s="225"/>
      <c r="J238" s="226">
        <f>ROUND(I238*H238,2)</f>
        <v>0</v>
      </c>
      <c r="K238" s="222" t="s">
        <v>352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0.0019</v>
      </c>
      <c r="R238" s="229">
        <f>Q238*H238</f>
        <v>0.019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279</v>
      </c>
      <c r="AT238" s="231" t="s">
        <v>204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279</v>
      </c>
      <c r="BM238" s="231" t="s">
        <v>4259</v>
      </c>
    </row>
    <row r="239" s="2" customFormat="1">
      <c r="A239" s="39"/>
      <c r="B239" s="40"/>
      <c r="C239" s="41"/>
      <c r="D239" s="233" t="s">
        <v>209</v>
      </c>
      <c r="E239" s="41"/>
      <c r="F239" s="234" t="s">
        <v>4260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209</v>
      </c>
      <c r="AU239" s="18" t="s">
        <v>90</v>
      </c>
    </row>
    <row r="240" s="2" customFormat="1">
      <c r="A240" s="39"/>
      <c r="B240" s="40"/>
      <c r="C240" s="41"/>
      <c r="D240" s="251" t="s">
        <v>355</v>
      </c>
      <c r="E240" s="41"/>
      <c r="F240" s="252" t="s">
        <v>4261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355</v>
      </c>
      <c r="AU240" s="18" t="s">
        <v>90</v>
      </c>
    </row>
    <row r="241" s="14" customFormat="1">
      <c r="A241" s="14"/>
      <c r="B241" s="263"/>
      <c r="C241" s="264"/>
      <c r="D241" s="233" t="s">
        <v>357</v>
      </c>
      <c r="E241" s="265" t="s">
        <v>1</v>
      </c>
      <c r="F241" s="266" t="s">
        <v>2822</v>
      </c>
      <c r="G241" s="264"/>
      <c r="H241" s="267">
        <v>10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357</v>
      </c>
      <c r="AU241" s="273" t="s">
        <v>90</v>
      </c>
      <c r="AV241" s="14" t="s">
        <v>90</v>
      </c>
      <c r="AW241" s="14" t="s">
        <v>36</v>
      </c>
      <c r="AX241" s="14" t="s">
        <v>88</v>
      </c>
      <c r="AY241" s="273" t="s">
        <v>203</v>
      </c>
    </row>
    <row r="242" s="2" customFormat="1" ht="16.5" customHeight="1">
      <c r="A242" s="39"/>
      <c r="B242" s="40"/>
      <c r="C242" s="220" t="s">
        <v>558</v>
      </c>
      <c r="D242" s="220" t="s">
        <v>204</v>
      </c>
      <c r="E242" s="221" t="s">
        <v>4262</v>
      </c>
      <c r="F242" s="222" t="s">
        <v>4263</v>
      </c>
      <c r="G242" s="223" t="s">
        <v>647</v>
      </c>
      <c r="H242" s="224">
        <v>5</v>
      </c>
      <c r="I242" s="225"/>
      <c r="J242" s="226">
        <f>ROUND(I242*H242,2)</f>
        <v>0</v>
      </c>
      <c r="K242" s="222" t="s">
        <v>352</v>
      </c>
      <c r="L242" s="45"/>
      <c r="M242" s="227" t="s">
        <v>1</v>
      </c>
      <c r="N242" s="228" t="s">
        <v>46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279</v>
      </c>
      <c r="AT242" s="231" t="s">
        <v>204</v>
      </c>
      <c r="AU242" s="231" t="s">
        <v>90</v>
      </c>
      <c r="AY242" s="18" t="s">
        <v>203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279</v>
      </c>
      <c r="BM242" s="231" t="s">
        <v>4264</v>
      </c>
    </row>
    <row r="243" s="2" customFormat="1">
      <c r="A243" s="39"/>
      <c r="B243" s="40"/>
      <c r="C243" s="41"/>
      <c r="D243" s="233" t="s">
        <v>209</v>
      </c>
      <c r="E243" s="41"/>
      <c r="F243" s="234" t="s">
        <v>4265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209</v>
      </c>
      <c r="AU243" s="18" t="s">
        <v>90</v>
      </c>
    </row>
    <row r="244" s="2" customFormat="1">
      <c r="A244" s="39"/>
      <c r="B244" s="40"/>
      <c r="C244" s="41"/>
      <c r="D244" s="251" t="s">
        <v>355</v>
      </c>
      <c r="E244" s="41"/>
      <c r="F244" s="252" t="s">
        <v>4266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355</v>
      </c>
      <c r="AU244" s="18" t="s">
        <v>90</v>
      </c>
    </row>
    <row r="245" s="2" customFormat="1" ht="16.5" customHeight="1">
      <c r="A245" s="39"/>
      <c r="B245" s="40"/>
      <c r="C245" s="220" t="s">
        <v>566</v>
      </c>
      <c r="D245" s="220" t="s">
        <v>204</v>
      </c>
      <c r="E245" s="221" t="s">
        <v>4267</v>
      </c>
      <c r="F245" s="222" t="s">
        <v>4268</v>
      </c>
      <c r="G245" s="223" t="s">
        <v>647</v>
      </c>
      <c r="H245" s="224">
        <v>4</v>
      </c>
      <c r="I245" s="225"/>
      <c r="J245" s="226">
        <f>ROUND(I245*H245,2)</f>
        <v>0</v>
      </c>
      <c r="K245" s="222" t="s">
        <v>352</v>
      </c>
      <c r="L245" s="45"/>
      <c r="M245" s="227" t="s">
        <v>1</v>
      </c>
      <c r="N245" s="228" t="s">
        <v>46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279</v>
      </c>
      <c r="AT245" s="231" t="s">
        <v>204</v>
      </c>
      <c r="AU245" s="231" t="s">
        <v>90</v>
      </c>
      <c r="AY245" s="18" t="s">
        <v>203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279</v>
      </c>
      <c r="BM245" s="231" t="s">
        <v>4269</v>
      </c>
    </row>
    <row r="246" s="2" customFormat="1">
      <c r="A246" s="39"/>
      <c r="B246" s="40"/>
      <c r="C246" s="41"/>
      <c r="D246" s="233" t="s">
        <v>209</v>
      </c>
      <c r="E246" s="41"/>
      <c r="F246" s="234" t="s">
        <v>4270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209</v>
      </c>
      <c r="AU246" s="18" t="s">
        <v>90</v>
      </c>
    </row>
    <row r="247" s="2" customFormat="1">
      <c r="A247" s="39"/>
      <c r="B247" s="40"/>
      <c r="C247" s="41"/>
      <c r="D247" s="251" t="s">
        <v>355</v>
      </c>
      <c r="E247" s="41"/>
      <c r="F247" s="252" t="s">
        <v>4271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355</v>
      </c>
      <c r="AU247" s="18" t="s">
        <v>90</v>
      </c>
    </row>
    <row r="248" s="14" customFormat="1">
      <c r="A248" s="14"/>
      <c r="B248" s="263"/>
      <c r="C248" s="264"/>
      <c r="D248" s="233" t="s">
        <v>357</v>
      </c>
      <c r="E248" s="265" t="s">
        <v>1</v>
      </c>
      <c r="F248" s="266" t="s">
        <v>4272</v>
      </c>
      <c r="G248" s="264"/>
      <c r="H248" s="267">
        <v>4</v>
      </c>
      <c r="I248" s="268"/>
      <c r="J248" s="264"/>
      <c r="K248" s="264"/>
      <c r="L248" s="269"/>
      <c r="M248" s="270"/>
      <c r="N248" s="271"/>
      <c r="O248" s="271"/>
      <c r="P248" s="271"/>
      <c r="Q248" s="271"/>
      <c r="R248" s="271"/>
      <c r="S248" s="271"/>
      <c r="T248" s="27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3" t="s">
        <v>357</v>
      </c>
      <c r="AU248" s="273" t="s">
        <v>90</v>
      </c>
      <c r="AV248" s="14" t="s">
        <v>90</v>
      </c>
      <c r="AW248" s="14" t="s">
        <v>36</v>
      </c>
      <c r="AX248" s="14" t="s">
        <v>88</v>
      </c>
      <c r="AY248" s="273" t="s">
        <v>203</v>
      </c>
    </row>
    <row r="249" s="2" customFormat="1" ht="16.5" customHeight="1">
      <c r="A249" s="39"/>
      <c r="B249" s="40"/>
      <c r="C249" s="220" t="s">
        <v>574</v>
      </c>
      <c r="D249" s="220" t="s">
        <v>204</v>
      </c>
      <c r="E249" s="221" t="s">
        <v>4273</v>
      </c>
      <c r="F249" s="222" t="s">
        <v>4274</v>
      </c>
      <c r="G249" s="223" t="s">
        <v>647</v>
      </c>
      <c r="H249" s="224">
        <v>7</v>
      </c>
      <c r="I249" s="225"/>
      <c r="J249" s="226">
        <f>ROUND(I249*H249,2)</f>
        <v>0</v>
      </c>
      <c r="K249" s="222" t="s">
        <v>352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279</v>
      </c>
      <c r="AT249" s="231" t="s">
        <v>204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279</v>
      </c>
      <c r="BM249" s="231" t="s">
        <v>4275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4276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>
      <c r="A251" s="39"/>
      <c r="B251" s="40"/>
      <c r="C251" s="41"/>
      <c r="D251" s="251" t="s">
        <v>355</v>
      </c>
      <c r="E251" s="41"/>
      <c r="F251" s="252" t="s">
        <v>4277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355</v>
      </c>
      <c r="AU251" s="18" t="s">
        <v>90</v>
      </c>
    </row>
    <row r="252" s="14" customFormat="1">
      <c r="A252" s="14"/>
      <c r="B252" s="263"/>
      <c r="C252" s="264"/>
      <c r="D252" s="233" t="s">
        <v>357</v>
      </c>
      <c r="E252" s="265" t="s">
        <v>1</v>
      </c>
      <c r="F252" s="266" t="s">
        <v>4278</v>
      </c>
      <c r="G252" s="264"/>
      <c r="H252" s="267">
        <v>7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357</v>
      </c>
      <c r="AU252" s="273" t="s">
        <v>90</v>
      </c>
      <c r="AV252" s="14" t="s">
        <v>90</v>
      </c>
      <c r="AW252" s="14" t="s">
        <v>36</v>
      </c>
      <c r="AX252" s="14" t="s">
        <v>88</v>
      </c>
      <c r="AY252" s="273" t="s">
        <v>203</v>
      </c>
    </row>
    <row r="253" s="2" customFormat="1" ht="21.75" customHeight="1">
      <c r="A253" s="39"/>
      <c r="B253" s="40"/>
      <c r="C253" s="220" t="s">
        <v>581</v>
      </c>
      <c r="D253" s="220" t="s">
        <v>204</v>
      </c>
      <c r="E253" s="221" t="s">
        <v>4279</v>
      </c>
      <c r="F253" s="222" t="s">
        <v>4280</v>
      </c>
      <c r="G253" s="223" t="s">
        <v>647</v>
      </c>
      <c r="H253" s="224">
        <v>6</v>
      </c>
      <c r="I253" s="225"/>
      <c r="J253" s="226">
        <f>ROUND(I253*H253,2)</f>
        <v>0</v>
      </c>
      <c r="K253" s="222" t="s">
        <v>352</v>
      </c>
      <c r="L253" s="45"/>
      <c r="M253" s="227" t="s">
        <v>1</v>
      </c>
      <c r="N253" s="228" t="s">
        <v>46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279</v>
      </c>
      <c r="AT253" s="231" t="s">
        <v>204</v>
      </c>
      <c r="AU253" s="231" t="s">
        <v>90</v>
      </c>
      <c r="AY253" s="18" t="s">
        <v>203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279</v>
      </c>
      <c r="BM253" s="231" t="s">
        <v>4281</v>
      </c>
    </row>
    <row r="254" s="2" customFormat="1">
      <c r="A254" s="39"/>
      <c r="B254" s="40"/>
      <c r="C254" s="41"/>
      <c r="D254" s="233" t="s">
        <v>209</v>
      </c>
      <c r="E254" s="41"/>
      <c r="F254" s="234" t="s">
        <v>4282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209</v>
      </c>
      <c r="AU254" s="18" t="s">
        <v>90</v>
      </c>
    </row>
    <row r="255" s="2" customFormat="1">
      <c r="A255" s="39"/>
      <c r="B255" s="40"/>
      <c r="C255" s="41"/>
      <c r="D255" s="251" t="s">
        <v>355</v>
      </c>
      <c r="E255" s="41"/>
      <c r="F255" s="252" t="s">
        <v>4283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355</v>
      </c>
      <c r="AU255" s="18" t="s">
        <v>90</v>
      </c>
    </row>
    <row r="256" s="14" customFormat="1">
      <c r="A256" s="14"/>
      <c r="B256" s="263"/>
      <c r="C256" s="264"/>
      <c r="D256" s="233" t="s">
        <v>357</v>
      </c>
      <c r="E256" s="265" t="s">
        <v>1</v>
      </c>
      <c r="F256" s="266" t="s">
        <v>4284</v>
      </c>
      <c r="G256" s="264"/>
      <c r="H256" s="267">
        <v>6</v>
      </c>
      <c r="I256" s="268"/>
      <c r="J256" s="264"/>
      <c r="K256" s="264"/>
      <c r="L256" s="269"/>
      <c r="M256" s="270"/>
      <c r="N256" s="271"/>
      <c r="O256" s="271"/>
      <c r="P256" s="271"/>
      <c r="Q256" s="271"/>
      <c r="R256" s="271"/>
      <c r="S256" s="271"/>
      <c r="T256" s="27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3" t="s">
        <v>357</v>
      </c>
      <c r="AU256" s="273" t="s">
        <v>90</v>
      </c>
      <c r="AV256" s="14" t="s">
        <v>90</v>
      </c>
      <c r="AW256" s="14" t="s">
        <v>36</v>
      </c>
      <c r="AX256" s="14" t="s">
        <v>88</v>
      </c>
      <c r="AY256" s="273" t="s">
        <v>203</v>
      </c>
    </row>
    <row r="257" s="2" customFormat="1" ht="16.5" customHeight="1">
      <c r="A257" s="39"/>
      <c r="B257" s="40"/>
      <c r="C257" s="220" t="s">
        <v>589</v>
      </c>
      <c r="D257" s="220" t="s">
        <v>204</v>
      </c>
      <c r="E257" s="221" t="s">
        <v>4285</v>
      </c>
      <c r="F257" s="222" t="s">
        <v>4286</v>
      </c>
      <c r="G257" s="223" t="s">
        <v>647</v>
      </c>
      <c r="H257" s="224">
        <v>6</v>
      </c>
      <c r="I257" s="225"/>
      <c r="J257" s="226">
        <f>ROUND(I257*H257,2)</f>
        <v>0</v>
      </c>
      <c r="K257" s="222" t="s">
        <v>352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0.00056999999999999998</v>
      </c>
      <c r="R257" s="229">
        <f>Q257*H257</f>
        <v>0.0034199999999999999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279</v>
      </c>
      <c r="AT257" s="231" t="s">
        <v>204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4287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4288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4289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90</v>
      </c>
    </row>
    <row r="260" s="14" customFormat="1">
      <c r="A260" s="14"/>
      <c r="B260" s="263"/>
      <c r="C260" s="264"/>
      <c r="D260" s="233" t="s">
        <v>357</v>
      </c>
      <c r="E260" s="265" t="s">
        <v>1</v>
      </c>
      <c r="F260" s="266" t="s">
        <v>4290</v>
      </c>
      <c r="G260" s="264"/>
      <c r="H260" s="267">
        <v>6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357</v>
      </c>
      <c r="AU260" s="273" t="s">
        <v>90</v>
      </c>
      <c r="AV260" s="14" t="s">
        <v>90</v>
      </c>
      <c r="AW260" s="14" t="s">
        <v>36</v>
      </c>
      <c r="AX260" s="14" t="s">
        <v>88</v>
      </c>
      <c r="AY260" s="273" t="s">
        <v>203</v>
      </c>
    </row>
    <row r="261" s="2" customFormat="1" ht="37.8" customHeight="1">
      <c r="A261" s="39"/>
      <c r="B261" s="40"/>
      <c r="C261" s="296" t="s">
        <v>595</v>
      </c>
      <c r="D261" s="296" t="s">
        <v>553</v>
      </c>
      <c r="E261" s="297" t="s">
        <v>4291</v>
      </c>
      <c r="F261" s="298" t="s">
        <v>4292</v>
      </c>
      <c r="G261" s="299" t="s">
        <v>647</v>
      </c>
      <c r="H261" s="300">
        <v>1</v>
      </c>
      <c r="I261" s="301"/>
      <c r="J261" s="302">
        <f>ROUND(I261*H261,2)</f>
        <v>0</v>
      </c>
      <c r="K261" s="298" t="s">
        <v>1</v>
      </c>
      <c r="L261" s="303"/>
      <c r="M261" s="304" t="s">
        <v>1</v>
      </c>
      <c r="N261" s="305" t="s">
        <v>46</v>
      </c>
      <c r="O261" s="92"/>
      <c r="P261" s="229">
        <f>O261*H261</f>
        <v>0</v>
      </c>
      <c r="Q261" s="229">
        <v>0.00075000000000000002</v>
      </c>
      <c r="R261" s="229">
        <f>Q261*H261</f>
        <v>0.00075000000000000002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581</v>
      </c>
      <c r="AT261" s="231" t="s">
        <v>553</v>
      </c>
      <c r="AU261" s="231" t="s">
        <v>90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279</v>
      </c>
      <c r="BM261" s="231" t="s">
        <v>4293</v>
      </c>
    </row>
    <row r="262" s="2" customFormat="1">
      <c r="A262" s="39"/>
      <c r="B262" s="40"/>
      <c r="C262" s="41"/>
      <c r="D262" s="233" t="s">
        <v>209</v>
      </c>
      <c r="E262" s="41"/>
      <c r="F262" s="234" t="s">
        <v>4294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209</v>
      </c>
      <c r="AU262" s="18" t="s">
        <v>90</v>
      </c>
    </row>
    <row r="263" s="2" customFormat="1" ht="37.8" customHeight="1">
      <c r="A263" s="39"/>
      <c r="B263" s="40"/>
      <c r="C263" s="296" t="s">
        <v>602</v>
      </c>
      <c r="D263" s="296" t="s">
        <v>553</v>
      </c>
      <c r="E263" s="297" t="s">
        <v>4295</v>
      </c>
      <c r="F263" s="298" t="s">
        <v>4296</v>
      </c>
      <c r="G263" s="299" t="s">
        <v>647</v>
      </c>
      <c r="H263" s="300">
        <v>3</v>
      </c>
      <c r="I263" s="301"/>
      <c r="J263" s="302">
        <f>ROUND(I263*H263,2)</f>
        <v>0</v>
      </c>
      <c r="K263" s="298" t="s">
        <v>1</v>
      </c>
      <c r="L263" s="303"/>
      <c r="M263" s="304" t="s">
        <v>1</v>
      </c>
      <c r="N263" s="305" t="s">
        <v>46</v>
      </c>
      <c r="O263" s="92"/>
      <c r="P263" s="229">
        <f>O263*H263</f>
        <v>0</v>
      </c>
      <c r="Q263" s="229">
        <v>0.00075000000000000002</v>
      </c>
      <c r="R263" s="229">
        <f>Q263*H263</f>
        <v>0.0022500000000000003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581</v>
      </c>
      <c r="AT263" s="231" t="s">
        <v>553</v>
      </c>
      <c r="AU263" s="231" t="s">
        <v>90</v>
      </c>
      <c r="AY263" s="18" t="s">
        <v>203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88</v>
      </c>
      <c r="BK263" s="232">
        <f>ROUND(I263*H263,2)</f>
        <v>0</v>
      </c>
      <c r="BL263" s="18" t="s">
        <v>279</v>
      </c>
      <c r="BM263" s="231" t="s">
        <v>4297</v>
      </c>
    </row>
    <row r="264" s="2" customFormat="1">
      <c r="A264" s="39"/>
      <c r="B264" s="40"/>
      <c r="C264" s="41"/>
      <c r="D264" s="233" t="s">
        <v>209</v>
      </c>
      <c r="E264" s="41"/>
      <c r="F264" s="234" t="s">
        <v>4298</v>
      </c>
      <c r="G264" s="41"/>
      <c r="H264" s="41"/>
      <c r="I264" s="235"/>
      <c r="J264" s="41"/>
      <c r="K264" s="41"/>
      <c r="L264" s="45"/>
      <c r="M264" s="236"/>
      <c r="N264" s="23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209</v>
      </c>
      <c r="AU264" s="18" t="s">
        <v>90</v>
      </c>
    </row>
    <row r="265" s="2" customFormat="1" ht="33" customHeight="1">
      <c r="A265" s="39"/>
      <c r="B265" s="40"/>
      <c r="C265" s="296" t="s">
        <v>623</v>
      </c>
      <c r="D265" s="296" t="s">
        <v>553</v>
      </c>
      <c r="E265" s="297" t="s">
        <v>4299</v>
      </c>
      <c r="F265" s="298" t="s">
        <v>4300</v>
      </c>
      <c r="G265" s="299" t="s">
        <v>647</v>
      </c>
      <c r="H265" s="300">
        <v>2</v>
      </c>
      <c r="I265" s="301"/>
      <c r="J265" s="302">
        <f>ROUND(I265*H265,2)</f>
        <v>0</v>
      </c>
      <c r="K265" s="298" t="s">
        <v>1</v>
      </c>
      <c r="L265" s="303"/>
      <c r="M265" s="304" t="s">
        <v>1</v>
      </c>
      <c r="N265" s="305" t="s">
        <v>46</v>
      </c>
      <c r="O265" s="92"/>
      <c r="P265" s="229">
        <f>O265*H265</f>
        <v>0</v>
      </c>
      <c r="Q265" s="229">
        <v>0.00064000000000000005</v>
      </c>
      <c r="R265" s="229">
        <f>Q265*H265</f>
        <v>0.0012800000000000001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581</v>
      </c>
      <c r="AT265" s="231" t="s">
        <v>553</v>
      </c>
      <c r="AU265" s="231" t="s">
        <v>90</v>
      </c>
      <c r="AY265" s="18" t="s">
        <v>203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279</v>
      </c>
      <c r="BM265" s="231" t="s">
        <v>4301</v>
      </c>
    </row>
    <row r="266" s="2" customFormat="1">
      <c r="A266" s="39"/>
      <c r="B266" s="40"/>
      <c r="C266" s="41"/>
      <c r="D266" s="233" t="s">
        <v>209</v>
      </c>
      <c r="E266" s="41"/>
      <c r="F266" s="234" t="s">
        <v>4302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209</v>
      </c>
      <c r="AU266" s="18" t="s">
        <v>90</v>
      </c>
    </row>
    <row r="267" s="2" customFormat="1" ht="24.15" customHeight="1">
      <c r="A267" s="39"/>
      <c r="B267" s="40"/>
      <c r="C267" s="220" t="s">
        <v>631</v>
      </c>
      <c r="D267" s="220" t="s">
        <v>204</v>
      </c>
      <c r="E267" s="221" t="s">
        <v>4303</v>
      </c>
      <c r="F267" s="222" t="s">
        <v>4304</v>
      </c>
      <c r="G267" s="223" t="s">
        <v>647</v>
      </c>
      <c r="H267" s="224">
        <v>2</v>
      </c>
      <c r="I267" s="225"/>
      <c r="J267" s="226">
        <f>ROUND(I267*H267,2)</f>
        <v>0</v>
      </c>
      <c r="K267" s="222" t="s">
        <v>352</v>
      </c>
      <c r="L267" s="45"/>
      <c r="M267" s="227" t="s">
        <v>1</v>
      </c>
      <c r="N267" s="228" t="s">
        <v>46</v>
      </c>
      <c r="O267" s="92"/>
      <c r="P267" s="229">
        <f>O267*H267</f>
        <v>0</v>
      </c>
      <c r="Q267" s="229">
        <v>0.00014999999999999999</v>
      </c>
      <c r="R267" s="229">
        <f>Q267*H267</f>
        <v>0.00029999999999999997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279</v>
      </c>
      <c r="AT267" s="231" t="s">
        <v>204</v>
      </c>
      <c r="AU267" s="231" t="s">
        <v>90</v>
      </c>
      <c r="AY267" s="18" t="s">
        <v>203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279</v>
      </c>
      <c r="BM267" s="231" t="s">
        <v>4305</v>
      </c>
    </row>
    <row r="268" s="2" customFormat="1">
      <c r="A268" s="39"/>
      <c r="B268" s="40"/>
      <c r="C268" s="41"/>
      <c r="D268" s="233" t="s">
        <v>209</v>
      </c>
      <c r="E268" s="41"/>
      <c r="F268" s="234" t="s">
        <v>4306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209</v>
      </c>
      <c r="AU268" s="18" t="s">
        <v>90</v>
      </c>
    </row>
    <row r="269" s="2" customFormat="1">
      <c r="A269" s="39"/>
      <c r="B269" s="40"/>
      <c r="C269" s="41"/>
      <c r="D269" s="251" t="s">
        <v>355</v>
      </c>
      <c r="E269" s="41"/>
      <c r="F269" s="252" t="s">
        <v>4307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355</v>
      </c>
      <c r="AU269" s="18" t="s">
        <v>90</v>
      </c>
    </row>
    <row r="270" s="2" customFormat="1" ht="24.15" customHeight="1">
      <c r="A270" s="39"/>
      <c r="B270" s="40"/>
      <c r="C270" s="296" t="s">
        <v>637</v>
      </c>
      <c r="D270" s="296" t="s">
        <v>553</v>
      </c>
      <c r="E270" s="297" t="s">
        <v>4308</v>
      </c>
      <c r="F270" s="298" t="s">
        <v>4309</v>
      </c>
      <c r="G270" s="299" t="s">
        <v>647</v>
      </c>
      <c r="H270" s="300">
        <v>2</v>
      </c>
      <c r="I270" s="301"/>
      <c r="J270" s="302">
        <f>ROUND(I270*H270,2)</f>
        <v>0</v>
      </c>
      <c r="K270" s="298" t="s">
        <v>1</v>
      </c>
      <c r="L270" s="303"/>
      <c r="M270" s="304" t="s">
        <v>1</v>
      </c>
      <c r="N270" s="305" t="s">
        <v>46</v>
      </c>
      <c r="O270" s="92"/>
      <c r="P270" s="229">
        <f>O270*H270</f>
        <v>0</v>
      </c>
      <c r="Q270" s="229">
        <v>0.0037000000000000002</v>
      </c>
      <c r="R270" s="229">
        <f>Q270*H270</f>
        <v>0.0074000000000000003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581</v>
      </c>
      <c r="AT270" s="231" t="s">
        <v>553</v>
      </c>
      <c r="AU270" s="231" t="s">
        <v>90</v>
      </c>
      <c r="AY270" s="18" t="s">
        <v>203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88</v>
      </c>
      <c r="BK270" s="232">
        <f>ROUND(I270*H270,2)</f>
        <v>0</v>
      </c>
      <c r="BL270" s="18" t="s">
        <v>279</v>
      </c>
      <c r="BM270" s="231" t="s">
        <v>4310</v>
      </c>
    </row>
    <row r="271" s="2" customFormat="1">
      <c r="A271" s="39"/>
      <c r="B271" s="40"/>
      <c r="C271" s="41"/>
      <c r="D271" s="233" t="s">
        <v>209</v>
      </c>
      <c r="E271" s="41"/>
      <c r="F271" s="234" t="s">
        <v>4311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209</v>
      </c>
      <c r="AU271" s="18" t="s">
        <v>90</v>
      </c>
    </row>
    <row r="272" s="2" customFormat="1" ht="24.15" customHeight="1">
      <c r="A272" s="39"/>
      <c r="B272" s="40"/>
      <c r="C272" s="220" t="s">
        <v>644</v>
      </c>
      <c r="D272" s="220" t="s">
        <v>204</v>
      </c>
      <c r="E272" s="221" t="s">
        <v>4312</v>
      </c>
      <c r="F272" s="222" t="s">
        <v>4313</v>
      </c>
      <c r="G272" s="223" t="s">
        <v>647</v>
      </c>
      <c r="H272" s="224">
        <v>7</v>
      </c>
      <c r="I272" s="225"/>
      <c r="J272" s="226">
        <f>ROUND(I272*H272,2)</f>
        <v>0</v>
      </c>
      <c r="K272" s="222" t="s">
        <v>352</v>
      </c>
      <c r="L272" s="45"/>
      <c r="M272" s="227" t="s">
        <v>1</v>
      </c>
      <c r="N272" s="228" t="s">
        <v>46</v>
      </c>
      <c r="O272" s="92"/>
      <c r="P272" s="229">
        <f>O272*H272</f>
        <v>0</v>
      </c>
      <c r="Q272" s="229">
        <v>6.0000000000000002E-05</v>
      </c>
      <c r="R272" s="229">
        <f>Q272*H272</f>
        <v>0.00042000000000000002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279</v>
      </c>
      <c r="AT272" s="231" t="s">
        <v>204</v>
      </c>
      <c r="AU272" s="231" t="s">
        <v>90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279</v>
      </c>
      <c r="BM272" s="231" t="s">
        <v>4314</v>
      </c>
    </row>
    <row r="273" s="2" customFormat="1">
      <c r="A273" s="39"/>
      <c r="B273" s="40"/>
      <c r="C273" s="41"/>
      <c r="D273" s="233" t="s">
        <v>209</v>
      </c>
      <c r="E273" s="41"/>
      <c r="F273" s="234" t="s">
        <v>4315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209</v>
      </c>
      <c r="AU273" s="18" t="s">
        <v>90</v>
      </c>
    </row>
    <row r="274" s="2" customFormat="1">
      <c r="A274" s="39"/>
      <c r="B274" s="40"/>
      <c r="C274" s="41"/>
      <c r="D274" s="251" t="s">
        <v>355</v>
      </c>
      <c r="E274" s="41"/>
      <c r="F274" s="252" t="s">
        <v>4316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355</v>
      </c>
      <c r="AU274" s="18" t="s">
        <v>90</v>
      </c>
    </row>
    <row r="275" s="2" customFormat="1" ht="49.05" customHeight="1">
      <c r="A275" s="39"/>
      <c r="B275" s="40"/>
      <c r="C275" s="296" t="s">
        <v>652</v>
      </c>
      <c r="D275" s="296" t="s">
        <v>553</v>
      </c>
      <c r="E275" s="297" t="s">
        <v>4317</v>
      </c>
      <c r="F275" s="298" t="s">
        <v>4318</v>
      </c>
      <c r="G275" s="299" t="s">
        <v>647</v>
      </c>
      <c r="H275" s="300">
        <v>2</v>
      </c>
      <c r="I275" s="301"/>
      <c r="J275" s="302">
        <f>ROUND(I275*H275,2)</f>
        <v>0</v>
      </c>
      <c r="K275" s="298" t="s">
        <v>1</v>
      </c>
      <c r="L275" s="303"/>
      <c r="M275" s="304" t="s">
        <v>1</v>
      </c>
      <c r="N275" s="305" t="s">
        <v>46</v>
      </c>
      <c r="O275" s="92"/>
      <c r="P275" s="229">
        <f>O275*H275</f>
        <v>0</v>
      </c>
      <c r="Q275" s="229">
        <v>0.00023000000000000001</v>
      </c>
      <c r="R275" s="229">
        <f>Q275*H275</f>
        <v>0.00046000000000000001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581</v>
      </c>
      <c r="AT275" s="231" t="s">
        <v>553</v>
      </c>
      <c r="AU275" s="231" t="s">
        <v>90</v>
      </c>
      <c r="AY275" s="18" t="s">
        <v>203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279</v>
      </c>
      <c r="BM275" s="231" t="s">
        <v>4319</v>
      </c>
    </row>
    <row r="276" s="2" customFormat="1">
      <c r="A276" s="39"/>
      <c r="B276" s="40"/>
      <c r="C276" s="41"/>
      <c r="D276" s="233" t="s">
        <v>209</v>
      </c>
      <c r="E276" s="41"/>
      <c r="F276" s="234" t="s">
        <v>4318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209</v>
      </c>
      <c r="AU276" s="18" t="s">
        <v>90</v>
      </c>
    </row>
    <row r="277" s="2" customFormat="1" ht="37.8" customHeight="1">
      <c r="A277" s="39"/>
      <c r="B277" s="40"/>
      <c r="C277" s="296" t="s">
        <v>659</v>
      </c>
      <c r="D277" s="296" t="s">
        <v>553</v>
      </c>
      <c r="E277" s="297" t="s">
        <v>4320</v>
      </c>
      <c r="F277" s="298" t="s">
        <v>4321</v>
      </c>
      <c r="G277" s="299" t="s">
        <v>647</v>
      </c>
      <c r="H277" s="300">
        <v>1</v>
      </c>
      <c r="I277" s="301"/>
      <c r="J277" s="302">
        <f>ROUND(I277*H277,2)</f>
        <v>0</v>
      </c>
      <c r="K277" s="298" t="s">
        <v>1</v>
      </c>
      <c r="L277" s="303"/>
      <c r="M277" s="304" t="s">
        <v>1</v>
      </c>
      <c r="N277" s="305" t="s">
        <v>46</v>
      </c>
      <c r="O277" s="92"/>
      <c r="P277" s="229">
        <f>O277*H277</f>
        <v>0</v>
      </c>
      <c r="Q277" s="229">
        <v>0.00029999999999999997</v>
      </c>
      <c r="R277" s="229">
        <f>Q277*H277</f>
        <v>0.00029999999999999997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581</v>
      </c>
      <c r="AT277" s="231" t="s">
        <v>553</v>
      </c>
      <c r="AU277" s="231" t="s">
        <v>90</v>
      </c>
      <c r="AY277" s="18" t="s">
        <v>203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279</v>
      </c>
      <c r="BM277" s="231" t="s">
        <v>4322</v>
      </c>
    </row>
    <row r="278" s="2" customFormat="1">
      <c r="A278" s="39"/>
      <c r="B278" s="40"/>
      <c r="C278" s="41"/>
      <c r="D278" s="233" t="s">
        <v>209</v>
      </c>
      <c r="E278" s="41"/>
      <c r="F278" s="234" t="s">
        <v>4321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209</v>
      </c>
      <c r="AU278" s="18" t="s">
        <v>90</v>
      </c>
    </row>
    <row r="279" s="2" customFormat="1" ht="24.15" customHeight="1">
      <c r="A279" s="39"/>
      <c r="B279" s="40"/>
      <c r="C279" s="296" t="s">
        <v>666</v>
      </c>
      <c r="D279" s="296" t="s">
        <v>553</v>
      </c>
      <c r="E279" s="297" t="s">
        <v>4323</v>
      </c>
      <c r="F279" s="298" t="s">
        <v>4324</v>
      </c>
      <c r="G279" s="299" t="s">
        <v>647</v>
      </c>
      <c r="H279" s="300">
        <v>2</v>
      </c>
      <c r="I279" s="301"/>
      <c r="J279" s="302">
        <f>ROUND(I279*H279,2)</f>
        <v>0</v>
      </c>
      <c r="K279" s="298" t="s">
        <v>1</v>
      </c>
      <c r="L279" s="303"/>
      <c r="M279" s="304" t="s">
        <v>1</v>
      </c>
      <c r="N279" s="305" t="s">
        <v>46</v>
      </c>
      <c r="O279" s="92"/>
      <c r="P279" s="229">
        <f>O279*H279</f>
        <v>0</v>
      </c>
      <c r="Q279" s="229">
        <v>0.00038000000000000002</v>
      </c>
      <c r="R279" s="229">
        <f>Q279*H279</f>
        <v>0.00076000000000000004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581</v>
      </c>
      <c r="AT279" s="231" t="s">
        <v>553</v>
      </c>
      <c r="AU279" s="231" t="s">
        <v>90</v>
      </c>
      <c r="AY279" s="18" t="s">
        <v>203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279</v>
      </c>
      <c r="BM279" s="231" t="s">
        <v>4325</v>
      </c>
    </row>
    <row r="280" s="2" customFormat="1">
      <c r="A280" s="39"/>
      <c r="B280" s="40"/>
      <c r="C280" s="41"/>
      <c r="D280" s="233" t="s">
        <v>209</v>
      </c>
      <c r="E280" s="41"/>
      <c r="F280" s="234" t="s">
        <v>4324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209</v>
      </c>
      <c r="AU280" s="18" t="s">
        <v>90</v>
      </c>
    </row>
    <row r="281" s="2" customFormat="1" ht="33" customHeight="1">
      <c r="A281" s="39"/>
      <c r="B281" s="40"/>
      <c r="C281" s="296" t="s">
        <v>684</v>
      </c>
      <c r="D281" s="296" t="s">
        <v>553</v>
      </c>
      <c r="E281" s="297" t="s">
        <v>4326</v>
      </c>
      <c r="F281" s="298" t="s">
        <v>4327</v>
      </c>
      <c r="G281" s="299" t="s">
        <v>647</v>
      </c>
      <c r="H281" s="300">
        <v>2</v>
      </c>
      <c r="I281" s="301"/>
      <c r="J281" s="302">
        <f>ROUND(I281*H281,2)</f>
        <v>0</v>
      </c>
      <c r="K281" s="298" t="s">
        <v>352</v>
      </c>
      <c r="L281" s="303"/>
      <c r="M281" s="304" t="s">
        <v>1</v>
      </c>
      <c r="N281" s="305" t="s">
        <v>46</v>
      </c>
      <c r="O281" s="92"/>
      <c r="P281" s="229">
        <f>O281*H281</f>
        <v>0</v>
      </c>
      <c r="Q281" s="229">
        <v>0.00096000000000000002</v>
      </c>
      <c r="R281" s="229">
        <f>Q281*H281</f>
        <v>0.0019200000000000001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581</v>
      </c>
      <c r="AT281" s="231" t="s">
        <v>553</v>
      </c>
      <c r="AU281" s="231" t="s">
        <v>90</v>
      </c>
      <c r="AY281" s="18" t="s">
        <v>203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279</v>
      </c>
      <c r="BM281" s="231" t="s">
        <v>4328</v>
      </c>
    </row>
    <row r="282" s="2" customFormat="1">
      <c r="A282" s="39"/>
      <c r="B282" s="40"/>
      <c r="C282" s="41"/>
      <c r="D282" s="233" t="s">
        <v>209</v>
      </c>
      <c r="E282" s="41"/>
      <c r="F282" s="234" t="s">
        <v>4329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209</v>
      </c>
      <c r="AU282" s="18" t="s">
        <v>90</v>
      </c>
    </row>
    <row r="283" s="2" customFormat="1" ht="24.15" customHeight="1">
      <c r="A283" s="39"/>
      <c r="B283" s="40"/>
      <c r="C283" s="220" t="s">
        <v>692</v>
      </c>
      <c r="D283" s="220" t="s">
        <v>204</v>
      </c>
      <c r="E283" s="221" t="s">
        <v>4330</v>
      </c>
      <c r="F283" s="222" t="s">
        <v>4331</v>
      </c>
      <c r="G283" s="223" t="s">
        <v>647</v>
      </c>
      <c r="H283" s="224">
        <v>2</v>
      </c>
      <c r="I283" s="225"/>
      <c r="J283" s="226">
        <f>ROUND(I283*H283,2)</f>
        <v>0</v>
      </c>
      <c r="K283" s="222" t="s">
        <v>352</v>
      </c>
      <c r="L283" s="45"/>
      <c r="M283" s="227" t="s">
        <v>1</v>
      </c>
      <c r="N283" s="228" t="s">
        <v>46</v>
      </c>
      <c r="O283" s="92"/>
      <c r="P283" s="229">
        <f>O283*H283</f>
        <v>0</v>
      </c>
      <c r="Q283" s="229">
        <v>0.00115</v>
      </c>
      <c r="R283" s="229">
        <f>Q283*H283</f>
        <v>0.0023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279</v>
      </c>
      <c r="AT283" s="231" t="s">
        <v>204</v>
      </c>
      <c r="AU283" s="231" t="s">
        <v>90</v>
      </c>
      <c r="AY283" s="18" t="s">
        <v>203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88</v>
      </c>
      <c r="BK283" s="232">
        <f>ROUND(I283*H283,2)</f>
        <v>0</v>
      </c>
      <c r="BL283" s="18" t="s">
        <v>279</v>
      </c>
      <c r="BM283" s="231" t="s">
        <v>4332</v>
      </c>
    </row>
    <row r="284" s="2" customFormat="1">
      <c r="A284" s="39"/>
      <c r="B284" s="40"/>
      <c r="C284" s="41"/>
      <c r="D284" s="233" t="s">
        <v>209</v>
      </c>
      <c r="E284" s="41"/>
      <c r="F284" s="234" t="s">
        <v>4333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209</v>
      </c>
      <c r="AU284" s="18" t="s">
        <v>90</v>
      </c>
    </row>
    <row r="285" s="2" customFormat="1">
      <c r="A285" s="39"/>
      <c r="B285" s="40"/>
      <c r="C285" s="41"/>
      <c r="D285" s="251" t="s">
        <v>355</v>
      </c>
      <c r="E285" s="41"/>
      <c r="F285" s="252" t="s">
        <v>4334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355</v>
      </c>
      <c r="AU285" s="18" t="s">
        <v>90</v>
      </c>
    </row>
    <row r="286" s="2" customFormat="1" ht="37.8" customHeight="1">
      <c r="A286" s="39"/>
      <c r="B286" s="40"/>
      <c r="C286" s="296" t="s">
        <v>704</v>
      </c>
      <c r="D286" s="296" t="s">
        <v>553</v>
      </c>
      <c r="E286" s="297" t="s">
        <v>4335</v>
      </c>
      <c r="F286" s="298" t="s">
        <v>4336</v>
      </c>
      <c r="G286" s="299" t="s">
        <v>647</v>
      </c>
      <c r="H286" s="300">
        <v>2</v>
      </c>
      <c r="I286" s="301"/>
      <c r="J286" s="302">
        <f>ROUND(I286*H286,2)</f>
        <v>0</v>
      </c>
      <c r="K286" s="298" t="s">
        <v>1</v>
      </c>
      <c r="L286" s="303"/>
      <c r="M286" s="304" t="s">
        <v>1</v>
      </c>
      <c r="N286" s="305" t="s">
        <v>46</v>
      </c>
      <c r="O286" s="92"/>
      <c r="P286" s="229">
        <f>O286*H286</f>
        <v>0</v>
      </c>
      <c r="Q286" s="229">
        <v>0.0027100000000000002</v>
      </c>
      <c r="R286" s="229">
        <f>Q286*H286</f>
        <v>0.0054200000000000003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581</v>
      </c>
      <c r="AT286" s="231" t="s">
        <v>553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279</v>
      </c>
      <c r="BM286" s="231" t="s">
        <v>4337</v>
      </c>
    </row>
    <row r="287" s="2" customFormat="1" ht="44.25" customHeight="1">
      <c r="A287" s="39"/>
      <c r="B287" s="40"/>
      <c r="C287" s="296" t="s">
        <v>727</v>
      </c>
      <c r="D287" s="296" t="s">
        <v>553</v>
      </c>
      <c r="E287" s="297" t="s">
        <v>4338</v>
      </c>
      <c r="F287" s="298" t="s">
        <v>4339</v>
      </c>
      <c r="G287" s="299" t="s">
        <v>647</v>
      </c>
      <c r="H287" s="300">
        <v>2</v>
      </c>
      <c r="I287" s="301"/>
      <c r="J287" s="302">
        <f>ROUND(I287*H287,2)</f>
        <v>0</v>
      </c>
      <c r="K287" s="298" t="s">
        <v>1</v>
      </c>
      <c r="L287" s="303"/>
      <c r="M287" s="304" t="s">
        <v>1</v>
      </c>
      <c r="N287" s="305" t="s">
        <v>46</v>
      </c>
      <c r="O287" s="92"/>
      <c r="P287" s="229">
        <f>O287*H287</f>
        <v>0</v>
      </c>
      <c r="Q287" s="229">
        <v>0.0025000000000000001</v>
      </c>
      <c r="R287" s="229">
        <f>Q287*H287</f>
        <v>0.0050000000000000001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581</v>
      </c>
      <c r="AT287" s="231" t="s">
        <v>553</v>
      </c>
      <c r="AU287" s="231" t="s">
        <v>90</v>
      </c>
      <c r="AY287" s="18" t="s">
        <v>203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279</v>
      </c>
      <c r="BM287" s="231" t="s">
        <v>4340</v>
      </c>
    </row>
    <row r="288" s="2" customFormat="1" ht="24.15" customHeight="1">
      <c r="A288" s="39"/>
      <c r="B288" s="40"/>
      <c r="C288" s="296" t="s">
        <v>741</v>
      </c>
      <c r="D288" s="296" t="s">
        <v>553</v>
      </c>
      <c r="E288" s="297" t="s">
        <v>4341</v>
      </c>
      <c r="F288" s="298" t="s">
        <v>4342</v>
      </c>
      <c r="G288" s="299" t="s">
        <v>647</v>
      </c>
      <c r="H288" s="300">
        <v>1</v>
      </c>
      <c r="I288" s="301"/>
      <c r="J288" s="302">
        <f>ROUND(I288*H288,2)</f>
        <v>0</v>
      </c>
      <c r="K288" s="298" t="s">
        <v>1</v>
      </c>
      <c r="L288" s="303"/>
      <c r="M288" s="304" t="s">
        <v>1</v>
      </c>
      <c r="N288" s="305" t="s">
        <v>46</v>
      </c>
      <c r="O288" s="92"/>
      <c r="P288" s="229">
        <f>O288*H288</f>
        <v>0</v>
      </c>
      <c r="Q288" s="229">
        <v>0.00029</v>
      </c>
      <c r="R288" s="229">
        <f>Q288*H288</f>
        <v>0.00029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581</v>
      </c>
      <c r="AT288" s="231" t="s">
        <v>553</v>
      </c>
      <c r="AU288" s="231" t="s">
        <v>90</v>
      </c>
      <c r="AY288" s="18" t="s">
        <v>203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88</v>
      </c>
      <c r="BK288" s="232">
        <f>ROUND(I288*H288,2)</f>
        <v>0</v>
      </c>
      <c r="BL288" s="18" t="s">
        <v>279</v>
      </c>
      <c r="BM288" s="231" t="s">
        <v>4343</v>
      </c>
    </row>
    <row r="289" s="2" customFormat="1">
      <c r="A289" s="39"/>
      <c r="B289" s="40"/>
      <c r="C289" s="41"/>
      <c r="D289" s="233" t="s">
        <v>209</v>
      </c>
      <c r="E289" s="41"/>
      <c r="F289" s="234" t="s">
        <v>4344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209</v>
      </c>
      <c r="AU289" s="18" t="s">
        <v>90</v>
      </c>
    </row>
    <row r="290" s="2" customFormat="1" ht="24.15" customHeight="1">
      <c r="A290" s="39"/>
      <c r="B290" s="40"/>
      <c r="C290" s="220" t="s">
        <v>749</v>
      </c>
      <c r="D290" s="220" t="s">
        <v>204</v>
      </c>
      <c r="E290" s="221" t="s">
        <v>2169</v>
      </c>
      <c r="F290" s="222" t="s">
        <v>4345</v>
      </c>
      <c r="G290" s="223" t="s">
        <v>647</v>
      </c>
      <c r="H290" s="224">
        <v>2</v>
      </c>
      <c r="I290" s="225"/>
      <c r="J290" s="226">
        <f>ROUND(I290*H290,2)</f>
        <v>0</v>
      </c>
      <c r="K290" s="222" t="s">
        <v>352</v>
      </c>
      <c r="L290" s="45"/>
      <c r="M290" s="227" t="s">
        <v>1</v>
      </c>
      <c r="N290" s="228" t="s">
        <v>46</v>
      </c>
      <c r="O290" s="92"/>
      <c r="P290" s="229">
        <f>O290*H290</f>
        <v>0</v>
      </c>
      <c r="Q290" s="229">
        <v>3.0000000000000001E-05</v>
      </c>
      <c r="R290" s="229">
        <f>Q290*H290</f>
        <v>6.0000000000000002E-05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279</v>
      </c>
      <c r="AT290" s="231" t="s">
        <v>204</v>
      </c>
      <c r="AU290" s="231" t="s">
        <v>90</v>
      </c>
      <c r="AY290" s="18" t="s">
        <v>203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88</v>
      </c>
      <c r="BK290" s="232">
        <f>ROUND(I290*H290,2)</f>
        <v>0</v>
      </c>
      <c r="BL290" s="18" t="s">
        <v>279</v>
      </c>
      <c r="BM290" s="231" t="s">
        <v>4346</v>
      </c>
    </row>
    <row r="291" s="2" customFormat="1">
      <c r="A291" s="39"/>
      <c r="B291" s="40"/>
      <c r="C291" s="41"/>
      <c r="D291" s="233" t="s">
        <v>209</v>
      </c>
      <c r="E291" s="41"/>
      <c r="F291" s="234" t="s">
        <v>2172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209</v>
      </c>
      <c r="AU291" s="18" t="s">
        <v>90</v>
      </c>
    </row>
    <row r="292" s="2" customFormat="1">
      <c r="A292" s="39"/>
      <c r="B292" s="40"/>
      <c r="C292" s="41"/>
      <c r="D292" s="251" t="s">
        <v>355</v>
      </c>
      <c r="E292" s="41"/>
      <c r="F292" s="252" t="s">
        <v>2173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355</v>
      </c>
      <c r="AU292" s="18" t="s">
        <v>90</v>
      </c>
    </row>
    <row r="293" s="2" customFormat="1" ht="24.15" customHeight="1">
      <c r="A293" s="39"/>
      <c r="B293" s="40"/>
      <c r="C293" s="296" t="s">
        <v>763</v>
      </c>
      <c r="D293" s="296" t="s">
        <v>553</v>
      </c>
      <c r="E293" s="297" t="s">
        <v>4347</v>
      </c>
      <c r="F293" s="298" t="s">
        <v>4348</v>
      </c>
      <c r="G293" s="299" t="s">
        <v>647</v>
      </c>
      <c r="H293" s="300">
        <v>2</v>
      </c>
      <c r="I293" s="301"/>
      <c r="J293" s="302">
        <f>ROUND(I293*H293,2)</f>
        <v>0</v>
      </c>
      <c r="K293" s="298" t="s">
        <v>1</v>
      </c>
      <c r="L293" s="303"/>
      <c r="M293" s="304" t="s">
        <v>1</v>
      </c>
      <c r="N293" s="305" t="s">
        <v>46</v>
      </c>
      <c r="O293" s="92"/>
      <c r="P293" s="229">
        <f>O293*H293</f>
        <v>0</v>
      </c>
      <c r="Q293" s="229">
        <v>0.0017099999999999999</v>
      </c>
      <c r="R293" s="229">
        <f>Q293*H293</f>
        <v>0.0034199999999999999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581</v>
      </c>
      <c r="AT293" s="231" t="s">
        <v>553</v>
      </c>
      <c r="AU293" s="231" t="s">
        <v>90</v>
      </c>
      <c r="AY293" s="18" t="s">
        <v>203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279</v>
      </c>
      <c r="BM293" s="231" t="s">
        <v>4349</v>
      </c>
    </row>
    <row r="294" s="2" customFormat="1" ht="24.15" customHeight="1">
      <c r="A294" s="39"/>
      <c r="B294" s="40"/>
      <c r="C294" s="296" t="s">
        <v>769</v>
      </c>
      <c r="D294" s="296" t="s">
        <v>553</v>
      </c>
      <c r="E294" s="297" t="s">
        <v>4350</v>
      </c>
      <c r="F294" s="298" t="s">
        <v>4351</v>
      </c>
      <c r="G294" s="299" t="s">
        <v>647</v>
      </c>
      <c r="H294" s="300">
        <v>2</v>
      </c>
      <c r="I294" s="301"/>
      <c r="J294" s="302">
        <f>ROUND(I294*H294,2)</f>
        <v>0</v>
      </c>
      <c r="K294" s="298" t="s">
        <v>1</v>
      </c>
      <c r="L294" s="303"/>
      <c r="M294" s="304" t="s">
        <v>1</v>
      </c>
      <c r="N294" s="305" t="s">
        <v>46</v>
      </c>
      <c r="O294" s="92"/>
      <c r="P294" s="229">
        <f>O294*H294</f>
        <v>0</v>
      </c>
      <c r="Q294" s="229">
        <v>0.0030000000000000001</v>
      </c>
      <c r="R294" s="229">
        <f>Q294*H294</f>
        <v>0.0060000000000000001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581</v>
      </c>
      <c r="AT294" s="231" t="s">
        <v>553</v>
      </c>
      <c r="AU294" s="231" t="s">
        <v>90</v>
      </c>
      <c r="AY294" s="18" t="s">
        <v>203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279</v>
      </c>
      <c r="BM294" s="231" t="s">
        <v>4352</v>
      </c>
    </row>
    <row r="295" s="2" customFormat="1" ht="21.75" customHeight="1">
      <c r="A295" s="39"/>
      <c r="B295" s="40"/>
      <c r="C295" s="220" t="s">
        <v>778</v>
      </c>
      <c r="D295" s="220" t="s">
        <v>204</v>
      </c>
      <c r="E295" s="221" t="s">
        <v>4353</v>
      </c>
      <c r="F295" s="222" t="s">
        <v>4354</v>
      </c>
      <c r="G295" s="223" t="s">
        <v>207</v>
      </c>
      <c r="H295" s="224">
        <v>1</v>
      </c>
      <c r="I295" s="225"/>
      <c r="J295" s="226">
        <f>ROUND(I295*H295,2)</f>
        <v>0</v>
      </c>
      <c r="K295" s="222" t="s">
        <v>1</v>
      </c>
      <c r="L295" s="45"/>
      <c r="M295" s="227" t="s">
        <v>1</v>
      </c>
      <c r="N295" s="228" t="s">
        <v>46</v>
      </c>
      <c r="O295" s="92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279</v>
      </c>
      <c r="AT295" s="231" t="s">
        <v>204</v>
      </c>
      <c r="AU295" s="231" t="s">
        <v>90</v>
      </c>
      <c r="AY295" s="18" t="s">
        <v>203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88</v>
      </c>
      <c r="BK295" s="232">
        <f>ROUND(I295*H295,2)</f>
        <v>0</v>
      </c>
      <c r="BL295" s="18" t="s">
        <v>279</v>
      </c>
      <c r="BM295" s="231" t="s">
        <v>4355</v>
      </c>
    </row>
    <row r="296" s="2" customFormat="1">
      <c r="A296" s="39"/>
      <c r="B296" s="40"/>
      <c r="C296" s="41"/>
      <c r="D296" s="233" t="s">
        <v>209</v>
      </c>
      <c r="E296" s="41"/>
      <c r="F296" s="234" t="s">
        <v>4356</v>
      </c>
      <c r="G296" s="41"/>
      <c r="H296" s="41"/>
      <c r="I296" s="235"/>
      <c r="J296" s="41"/>
      <c r="K296" s="41"/>
      <c r="L296" s="45"/>
      <c r="M296" s="236"/>
      <c r="N296" s="23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209</v>
      </c>
      <c r="AU296" s="18" t="s">
        <v>90</v>
      </c>
    </row>
    <row r="297" s="2" customFormat="1" ht="21.75" customHeight="1">
      <c r="A297" s="39"/>
      <c r="B297" s="40"/>
      <c r="C297" s="220" t="s">
        <v>784</v>
      </c>
      <c r="D297" s="220" t="s">
        <v>204</v>
      </c>
      <c r="E297" s="221" t="s">
        <v>4357</v>
      </c>
      <c r="F297" s="222" t="s">
        <v>4358</v>
      </c>
      <c r="G297" s="223" t="s">
        <v>415</v>
      </c>
      <c r="H297" s="224">
        <v>115</v>
      </c>
      <c r="I297" s="225"/>
      <c r="J297" s="226">
        <f>ROUND(I297*H297,2)</f>
        <v>0</v>
      </c>
      <c r="K297" s="222" t="s">
        <v>352</v>
      </c>
      <c r="L297" s="45"/>
      <c r="M297" s="227" t="s">
        <v>1</v>
      </c>
      <c r="N297" s="228" t="s">
        <v>46</v>
      </c>
      <c r="O297" s="92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279</v>
      </c>
      <c r="AT297" s="231" t="s">
        <v>204</v>
      </c>
      <c r="AU297" s="231" t="s">
        <v>90</v>
      </c>
      <c r="AY297" s="18" t="s">
        <v>203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88</v>
      </c>
      <c r="BK297" s="232">
        <f>ROUND(I297*H297,2)</f>
        <v>0</v>
      </c>
      <c r="BL297" s="18" t="s">
        <v>279</v>
      </c>
      <c r="BM297" s="231" t="s">
        <v>4359</v>
      </c>
    </row>
    <row r="298" s="2" customFormat="1">
      <c r="A298" s="39"/>
      <c r="B298" s="40"/>
      <c r="C298" s="41"/>
      <c r="D298" s="233" t="s">
        <v>209</v>
      </c>
      <c r="E298" s="41"/>
      <c r="F298" s="234" t="s">
        <v>4360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209</v>
      </c>
      <c r="AU298" s="18" t="s">
        <v>90</v>
      </c>
    </row>
    <row r="299" s="2" customFormat="1">
      <c r="A299" s="39"/>
      <c r="B299" s="40"/>
      <c r="C299" s="41"/>
      <c r="D299" s="251" t="s">
        <v>355</v>
      </c>
      <c r="E299" s="41"/>
      <c r="F299" s="252" t="s">
        <v>4361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355</v>
      </c>
      <c r="AU299" s="18" t="s">
        <v>90</v>
      </c>
    </row>
    <row r="300" s="14" customFormat="1">
      <c r="A300" s="14"/>
      <c r="B300" s="263"/>
      <c r="C300" s="264"/>
      <c r="D300" s="233" t="s">
        <v>357</v>
      </c>
      <c r="E300" s="265" t="s">
        <v>1</v>
      </c>
      <c r="F300" s="266" t="s">
        <v>4362</v>
      </c>
      <c r="G300" s="264"/>
      <c r="H300" s="267">
        <v>115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3" t="s">
        <v>357</v>
      </c>
      <c r="AU300" s="273" t="s">
        <v>90</v>
      </c>
      <c r="AV300" s="14" t="s">
        <v>90</v>
      </c>
      <c r="AW300" s="14" t="s">
        <v>36</v>
      </c>
      <c r="AX300" s="14" t="s">
        <v>88</v>
      </c>
      <c r="AY300" s="273" t="s">
        <v>203</v>
      </c>
    </row>
    <row r="301" s="2" customFormat="1" ht="24.15" customHeight="1">
      <c r="A301" s="39"/>
      <c r="B301" s="40"/>
      <c r="C301" s="220" t="s">
        <v>787</v>
      </c>
      <c r="D301" s="220" t="s">
        <v>204</v>
      </c>
      <c r="E301" s="221" t="s">
        <v>4363</v>
      </c>
      <c r="F301" s="222" t="s">
        <v>4364</v>
      </c>
      <c r="G301" s="223" t="s">
        <v>415</v>
      </c>
      <c r="H301" s="224">
        <v>31</v>
      </c>
      <c r="I301" s="225"/>
      <c r="J301" s="226">
        <f>ROUND(I301*H301,2)</f>
        <v>0</v>
      </c>
      <c r="K301" s="222" t="s">
        <v>352</v>
      </c>
      <c r="L301" s="45"/>
      <c r="M301" s="227" t="s">
        <v>1</v>
      </c>
      <c r="N301" s="228" t="s">
        <v>46</v>
      </c>
      <c r="O301" s="92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279</v>
      </c>
      <c r="AT301" s="231" t="s">
        <v>204</v>
      </c>
      <c r="AU301" s="231" t="s">
        <v>90</v>
      </c>
      <c r="AY301" s="18" t="s">
        <v>203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279</v>
      </c>
      <c r="BM301" s="231" t="s">
        <v>4365</v>
      </c>
    </row>
    <row r="302" s="2" customFormat="1">
      <c r="A302" s="39"/>
      <c r="B302" s="40"/>
      <c r="C302" s="41"/>
      <c r="D302" s="233" t="s">
        <v>209</v>
      </c>
      <c r="E302" s="41"/>
      <c r="F302" s="234" t="s">
        <v>4366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209</v>
      </c>
      <c r="AU302" s="18" t="s">
        <v>90</v>
      </c>
    </row>
    <row r="303" s="2" customFormat="1">
      <c r="A303" s="39"/>
      <c r="B303" s="40"/>
      <c r="C303" s="41"/>
      <c r="D303" s="251" t="s">
        <v>355</v>
      </c>
      <c r="E303" s="41"/>
      <c r="F303" s="252" t="s">
        <v>4367</v>
      </c>
      <c r="G303" s="41"/>
      <c r="H303" s="41"/>
      <c r="I303" s="235"/>
      <c r="J303" s="41"/>
      <c r="K303" s="41"/>
      <c r="L303" s="45"/>
      <c r="M303" s="236"/>
      <c r="N303" s="237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355</v>
      </c>
      <c r="AU303" s="18" t="s">
        <v>90</v>
      </c>
    </row>
    <row r="304" s="14" customFormat="1">
      <c r="A304" s="14"/>
      <c r="B304" s="263"/>
      <c r="C304" s="264"/>
      <c r="D304" s="233" t="s">
        <v>357</v>
      </c>
      <c r="E304" s="265" t="s">
        <v>1</v>
      </c>
      <c r="F304" s="266" t="s">
        <v>574</v>
      </c>
      <c r="G304" s="264"/>
      <c r="H304" s="267">
        <v>31</v>
      </c>
      <c r="I304" s="268"/>
      <c r="J304" s="264"/>
      <c r="K304" s="264"/>
      <c r="L304" s="269"/>
      <c r="M304" s="270"/>
      <c r="N304" s="271"/>
      <c r="O304" s="271"/>
      <c r="P304" s="271"/>
      <c r="Q304" s="271"/>
      <c r="R304" s="271"/>
      <c r="S304" s="271"/>
      <c r="T304" s="27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3" t="s">
        <v>357</v>
      </c>
      <c r="AU304" s="273" t="s">
        <v>90</v>
      </c>
      <c r="AV304" s="14" t="s">
        <v>90</v>
      </c>
      <c r="AW304" s="14" t="s">
        <v>36</v>
      </c>
      <c r="AX304" s="14" t="s">
        <v>88</v>
      </c>
      <c r="AY304" s="273" t="s">
        <v>203</v>
      </c>
    </row>
    <row r="305" s="2" customFormat="1" ht="24.15" customHeight="1">
      <c r="A305" s="39"/>
      <c r="B305" s="40"/>
      <c r="C305" s="220" t="s">
        <v>797</v>
      </c>
      <c r="D305" s="220" t="s">
        <v>204</v>
      </c>
      <c r="E305" s="221" t="s">
        <v>2180</v>
      </c>
      <c r="F305" s="222" t="s">
        <v>2181</v>
      </c>
      <c r="G305" s="223" t="s">
        <v>493</v>
      </c>
      <c r="H305" s="224">
        <v>0.30399999999999999</v>
      </c>
      <c r="I305" s="225"/>
      <c r="J305" s="226">
        <f>ROUND(I305*H305,2)</f>
        <v>0</v>
      </c>
      <c r="K305" s="222" t="s">
        <v>352</v>
      </c>
      <c r="L305" s="45"/>
      <c r="M305" s="227" t="s">
        <v>1</v>
      </c>
      <c r="N305" s="228" t="s">
        <v>46</v>
      </c>
      <c r="O305" s="92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279</v>
      </c>
      <c r="AT305" s="231" t="s">
        <v>204</v>
      </c>
      <c r="AU305" s="231" t="s">
        <v>90</v>
      </c>
      <c r="AY305" s="18" t="s">
        <v>203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88</v>
      </c>
      <c r="BK305" s="232">
        <f>ROUND(I305*H305,2)</f>
        <v>0</v>
      </c>
      <c r="BL305" s="18" t="s">
        <v>279</v>
      </c>
      <c r="BM305" s="231" t="s">
        <v>4368</v>
      </c>
    </row>
    <row r="306" s="2" customFormat="1">
      <c r="A306" s="39"/>
      <c r="B306" s="40"/>
      <c r="C306" s="41"/>
      <c r="D306" s="233" t="s">
        <v>209</v>
      </c>
      <c r="E306" s="41"/>
      <c r="F306" s="234" t="s">
        <v>2183</v>
      </c>
      <c r="G306" s="41"/>
      <c r="H306" s="41"/>
      <c r="I306" s="235"/>
      <c r="J306" s="41"/>
      <c r="K306" s="41"/>
      <c r="L306" s="45"/>
      <c r="M306" s="236"/>
      <c r="N306" s="23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209</v>
      </c>
      <c r="AU306" s="18" t="s">
        <v>90</v>
      </c>
    </row>
    <row r="307" s="2" customFormat="1">
      <c r="A307" s="39"/>
      <c r="B307" s="40"/>
      <c r="C307" s="41"/>
      <c r="D307" s="251" t="s">
        <v>355</v>
      </c>
      <c r="E307" s="41"/>
      <c r="F307" s="252" t="s">
        <v>2184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355</v>
      </c>
      <c r="AU307" s="18" t="s">
        <v>90</v>
      </c>
    </row>
    <row r="308" s="11" customFormat="1" ht="22.8" customHeight="1">
      <c r="A308" s="11"/>
      <c r="B308" s="206"/>
      <c r="C308" s="207"/>
      <c r="D308" s="208" t="s">
        <v>80</v>
      </c>
      <c r="E308" s="249" t="s">
        <v>4369</v>
      </c>
      <c r="F308" s="249" t="s">
        <v>4370</v>
      </c>
      <c r="G308" s="207"/>
      <c r="H308" s="207"/>
      <c r="I308" s="210"/>
      <c r="J308" s="250">
        <f>BK308</f>
        <v>0</v>
      </c>
      <c r="K308" s="207"/>
      <c r="L308" s="212"/>
      <c r="M308" s="213"/>
      <c r="N308" s="214"/>
      <c r="O308" s="214"/>
      <c r="P308" s="215">
        <f>SUM(P309:P419)</f>
        <v>0</v>
      </c>
      <c r="Q308" s="214"/>
      <c r="R308" s="215">
        <f>SUM(R309:R419)</f>
        <v>0.376</v>
      </c>
      <c r="S308" s="214"/>
      <c r="T308" s="216">
        <f>SUM(T309:T419)</f>
        <v>0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R308" s="217" t="s">
        <v>90</v>
      </c>
      <c r="AT308" s="218" t="s">
        <v>80</v>
      </c>
      <c r="AU308" s="218" t="s">
        <v>88</v>
      </c>
      <c r="AY308" s="217" t="s">
        <v>203</v>
      </c>
      <c r="BK308" s="219">
        <f>SUM(BK309:BK419)</f>
        <v>0</v>
      </c>
    </row>
    <row r="309" s="2" customFormat="1" ht="24.15" customHeight="1">
      <c r="A309" s="39"/>
      <c r="B309" s="40"/>
      <c r="C309" s="220" t="s">
        <v>799</v>
      </c>
      <c r="D309" s="220" t="s">
        <v>204</v>
      </c>
      <c r="E309" s="221" t="s">
        <v>4371</v>
      </c>
      <c r="F309" s="222" t="s">
        <v>4372</v>
      </c>
      <c r="G309" s="223" t="s">
        <v>415</v>
      </c>
      <c r="H309" s="224">
        <v>0.5</v>
      </c>
      <c r="I309" s="225"/>
      <c r="J309" s="226">
        <f>ROUND(I309*H309,2)</f>
        <v>0</v>
      </c>
      <c r="K309" s="222" t="s">
        <v>352</v>
      </c>
      <c r="L309" s="45"/>
      <c r="M309" s="227" t="s">
        <v>1</v>
      </c>
      <c r="N309" s="228" t="s">
        <v>46</v>
      </c>
      <c r="O309" s="92"/>
      <c r="P309" s="229">
        <f>O309*H309</f>
        <v>0</v>
      </c>
      <c r="Q309" s="229">
        <v>0.0030899999999999999</v>
      </c>
      <c r="R309" s="229">
        <f>Q309*H309</f>
        <v>0.0015449999999999999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279</v>
      </c>
      <c r="AT309" s="231" t="s">
        <v>204</v>
      </c>
      <c r="AU309" s="231" t="s">
        <v>90</v>
      </c>
      <c r="AY309" s="18" t="s">
        <v>203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88</v>
      </c>
      <c r="BK309" s="232">
        <f>ROUND(I309*H309,2)</f>
        <v>0</v>
      </c>
      <c r="BL309" s="18" t="s">
        <v>279</v>
      </c>
      <c r="BM309" s="231" t="s">
        <v>4373</v>
      </c>
    </row>
    <row r="310" s="2" customFormat="1">
      <c r="A310" s="39"/>
      <c r="B310" s="40"/>
      <c r="C310" s="41"/>
      <c r="D310" s="233" t="s">
        <v>209</v>
      </c>
      <c r="E310" s="41"/>
      <c r="F310" s="234" t="s">
        <v>4374</v>
      </c>
      <c r="G310" s="41"/>
      <c r="H310" s="41"/>
      <c r="I310" s="235"/>
      <c r="J310" s="41"/>
      <c r="K310" s="41"/>
      <c r="L310" s="45"/>
      <c r="M310" s="236"/>
      <c r="N310" s="23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209</v>
      </c>
      <c r="AU310" s="18" t="s">
        <v>90</v>
      </c>
    </row>
    <row r="311" s="2" customFormat="1">
      <c r="A311" s="39"/>
      <c r="B311" s="40"/>
      <c r="C311" s="41"/>
      <c r="D311" s="251" t="s">
        <v>355</v>
      </c>
      <c r="E311" s="41"/>
      <c r="F311" s="252" t="s">
        <v>4375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355</v>
      </c>
      <c r="AU311" s="18" t="s">
        <v>90</v>
      </c>
    </row>
    <row r="312" s="2" customFormat="1" ht="24.15" customHeight="1">
      <c r="A312" s="39"/>
      <c r="B312" s="40"/>
      <c r="C312" s="220" t="s">
        <v>804</v>
      </c>
      <c r="D312" s="220" t="s">
        <v>204</v>
      </c>
      <c r="E312" s="221" t="s">
        <v>4376</v>
      </c>
      <c r="F312" s="222" t="s">
        <v>4377</v>
      </c>
      <c r="G312" s="223" t="s">
        <v>415</v>
      </c>
      <c r="H312" s="224">
        <v>20.5</v>
      </c>
      <c r="I312" s="225"/>
      <c r="J312" s="226">
        <f>ROUND(I312*H312,2)</f>
        <v>0</v>
      </c>
      <c r="K312" s="222" t="s">
        <v>352</v>
      </c>
      <c r="L312" s="45"/>
      <c r="M312" s="227" t="s">
        <v>1</v>
      </c>
      <c r="N312" s="228" t="s">
        <v>46</v>
      </c>
      <c r="O312" s="92"/>
      <c r="P312" s="229">
        <f>O312*H312</f>
        <v>0</v>
      </c>
      <c r="Q312" s="229">
        <v>0.0045100000000000001</v>
      </c>
      <c r="R312" s="229">
        <f>Q312*H312</f>
        <v>0.092455000000000009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279</v>
      </c>
      <c r="AT312" s="231" t="s">
        <v>204</v>
      </c>
      <c r="AU312" s="231" t="s">
        <v>90</v>
      </c>
      <c r="AY312" s="18" t="s">
        <v>203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88</v>
      </c>
      <c r="BK312" s="232">
        <f>ROUND(I312*H312,2)</f>
        <v>0</v>
      </c>
      <c r="BL312" s="18" t="s">
        <v>279</v>
      </c>
      <c r="BM312" s="231" t="s">
        <v>4378</v>
      </c>
    </row>
    <row r="313" s="2" customFormat="1">
      <c r="A313" s="39"/>
      <c r="B313" s="40"/>
      <c r="C313" s="41"/>
      <c r="D313" s="233" t="s">
        <v>209</v>
      </c>
      <c r="E313" s="41"/>
      <c r="F313" s="234" t="s">
        <v>4379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209</v>
      </c>
      <c r="AU313" s="18" t="s">
        <v>90</v>
      </c>
    </row>
    <row r="314" s="2" customFormat="1">
      <c r="A314" s="39"/>
      <c r="B314" s="40"/>
      <c r="C314" s="41"/>
      <c r="D314" s="251" t="s">
        <v>355</v>
      </c>
      <c r="E314" s="41"/>
      <c r="F314" s="252" t="s">
        <v>4380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355</v>
      </c>
      <c r="AU314" s="18" t="s">
        <v>90</v>
      </c>
    </row>
    <row r="315" s="14" customFormat="1">
      <c r="A315" s="14"/>
      <c r="B315" s="263"/>
      <c r="C315" s="264"/>
      <c r="D315" s="233" t="s">
        <v>357</v>
      </c>
      <c r="E315" s="265" t="s">
        <v>1</v>
      </c>
      <c r="F315" s="266" t="s">
        <v>4381</v>
      </c>
      <c r="G315" s="264"/>
      <c r="H315" s="267">
        <v>20.5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3" t="s">
        <v>357</v>
      </c>
      <c r="AU315" s="273" t="s">
        <v>90</v>
      </c>
      <c r="AV315" s="14" t="s">
        <v>90</v>
      </c>
      <c r="AW315" s="14" t="s">
        <v>36</v>
      </c>
      <c r="AX315" s="14" t="s">
        <v>88</v>
      </c>
      <c r="AY315" s="273" t="s">
        <v>203</v>
      </c>
    </row>
    <row r="316" s="2" customFormat="1" ht="24.15" customHeight="1">
      <c r="A316" s="39"/>
      <c r="B316" s="40"/>
      <c r="C316" s="220" t="s">
        <v>811</v>
      </c>
      <c r="D316" s="220" t="s">
        <v>204</v>
      </c>
      <c r="E316" s="221" t="s">
        <v>4382</v>
      </c>
      <c r="F316" s="222" t="s">
        <v>4383</v>
      </c>
      <c r="G316" s="223" t="s">
        <v>415</v>
      </c>
      <c r="H316" s="224">
        <v>98</v>
      </c>
      <c r="I316" s="225"/>
      <c r="J316" s="226">
        <f>ROUND(I316*H316,2)</f>
        <v>0</v>
      </c>
      <c r="K316" s="222" t="s">
        <v>352</v>
      </c>
      <c r="L316" s="45"/>
      <c r="M316" s="227" t="s">
        <v>1</v>
      </c>
      <c r="N316" s="228" t="s">
        <v>46</v>
      </c>
      <c r="O316" s="92"/>
      <c r="P316" s="229">
        <f>O316*H316</f>
        <v>0</v>
      </c>
      <c r="Q316" s="229">
        <v>0.00072999999999999996</v>
      </c>
      <c r="R316" s="229">
        <f>Q316*H316</f>
        <v>0.071539999999999992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279</v>
      </c>
      <c r="AT316" s="231" t="s">
        <v>204</v>
      </c>
      <c r="AU316" s="231" t="s">
        <v>90</v>
      </c>
      <c r="AY316" s="18" t="s">
        <v>203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88</v>
      </c>
      <c r="BK316" s="232">
        <f>ROUND(I316*H316,2)</f>
        <v>0</v>
      </c>
      <c r="BL316" s="18" t="s">
        <v>279</v>
      </c>
      <c r="BM316" s="231" t="s">
        <v>4384</v>
      </c>
    </row>
    <row r="317" s="2" customFormat="1">
      <c r="A317" s="39"/>
      <c r="B317" s="40"/>
      <c r="C317" s="41"/>
      <c r="D317" s="233" t="s">
        <v>209</v>
      </c>
      <c r="E317" s="41"/>
      <c r="F317" s="234" t="s">
        <v>4385</v>
      </c>
      <c r="G317" s="41"/>
      <c r="H317" s="41"/>
      <c r="I317" s="235"/>
      <c r="J317" s="41"/>
      <c r="K317" s="41"/>
      <c r="L317" s="45"/>
      <c r="M317" s="236"/>
      <c r="N317" s="23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209</v>
      </c>
      <c r="AU317" s="18" t="s">
        <v>90</v>
      </c>
    </row>
    <row r="318" s="2" customFormat="1">
      <c r="A318" s="39"/>
      <c r="B318" s="40"/>
      <c r="C318" s="41"/>
      <c r="D318" s="251" t="s">
        <v>355</v>
      </c>
      <c r="E318" s="41"/>
      <c r="F318" s="252" t="s">
        <v>4386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355</v>
      </c>
      <c r="AU318" s="18" t="s">
        <v>90</v>
      </c>
    </row>
    <row r="319" s="14" customFormat="1">
      <c r="A319" s="14"/>
      <c r="B319" s="263"/>
      <c r="C319" s="264"/>
      <c r="D319" s="233" t="s">
        <v>357</v>
      </c>
      <c r="E319" s="265" t="s">
        <v>1</v>
      </c>
      <c r="F319" s="266" t="s">
        <v>4387</v>
      </c>
      <c r="G319" s="264"/>
      <c r="H319" s="267">
        <v>29.5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357</v>
      </c>
      <c r="AU319" s="273" t="s">
        <v>90</v>
      </c>
      <c r="AV319" s="14" t="s">
        <v>90</v>
      </c>
      <c r="AW319" s="14" t="s">
        <v>36</v>
      </c>
      <c r="AX319" s="14" t="s">
        <v>81</v>
      </c>
      <c r="AY319" s="273" t="s">
        <v>203</v>
      </c>
    </row>
    <row r="320" s="14" customFormat="1">
      <c r="A320" s="14"/>
      <c r="B320" s="263"/>
      <c r="C320" s="264"/>
      <c r="D320" s="233" t="s">
        <v>357</v>
      </c>
      <c r="E320" s="265" t="s">
        <v>1</v>
      </c>
      <c r="F320" s="266" t="s">
        <v>4388</v>
      </c>
      <c r="G320" s="264"/>
      <c r="H320" s="267">
        <v>19</v>
      </c>
      <c r="I320" s="268"/>
      <c r="J320" s="264"/>
      <c r="K320" s="264"/>
      <c r="L320" s="269"/>
      <c r="M320" s="270"/>
      <c r="N320" s="271"/>
      <c r="O320" s="271"/>
      <c r="P320" s="271"/>
      <c r="Q320" s="271"/>
      <c r="R320" s="271"/>
      <c r="S320" s="271"/>
      <c r="T320" s="27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3" t="s">
        <v>357</v>
      </c>
      <c r="AU320" s="273" t="s">
        <v>90</v>
      </c>
      <c r="AV320" s="14" t="s">
        <v>90</v>
      </c>
      <c r="AW320" s="14" t="s">
        <v>36</v>
      </c>
      <c r="AX320" s="14" t="s">
        <v>81</v>
      </c>
      <c r="AY320" s="273" t="s">
        <v>203</v>
      </c>
    </row>
    <row r="321" s="14" customFormat="1">
      <c r="A321" s="14"/>
      <c r="B321" s="263"/>
      <c r="C321" s="264"/>
      <c r="D321" s="233" t="s">
        <v>357</v>
      </c>
      <c r="E321" s="265" t="s">
        <v>1</v>
      </c>
      <c r="F321" s="266" t="s">
        <v>284</v>
      </c>
      <c r="G321" s="264"/>
      <c r="H321" s="267">
        <v>17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3" t="s">
        <v>357</v>
      </c>
      <c r="AU321" s="273" t="s">
        <v>90</v>
      </c>
      <c r="AV321" s="14" t="s">
        <v>90</v>
      </c>
      <c r="AW321" s="14" t="s">
        <v>36</v>
      </c>
      <c r="AX321" s="14" t="s">
        <v>81</v>
      </c>
      <c r="AY321" s="273" t="s">
        <v>203</v>
      </c>
    </row>
    <row r="322" s="14" customFormat="1">
      <c r="A322" s="14"/>
      <c r="B322" s="263"/>
      <c r="C322" s="264"/>
      <c r="D322" s="233" t="s">
        <v>357</v>
      </c>
      <c r="E322" s="265" t="s">
        <v>1</v>
      </c>
      <c r="F322" s="266" t="s">
        <v>4389</v>
      </c>
      <c r="G322" s="264"/>
      <c r="H322" s="267">
        <v>25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357</v>
      </c>
      <c r="AU322" s="273" t="s">
        <v>90</v>
      </c>
      <c r="AV322" s="14" t="s">
        <v>90</v>
      </c>
      <c r="AW322" s="14" t="s">
        <v>36</v>
      </c>
      <c r="AX322" s="14" t="s">
        <v>81</v>
      </c>
      <c r="AY322" s="273" t="s">
        <v>203</v>
      </c>
    </row>
    <row r="323" s="14" customFormat="1">
      <c r="A323" s="14"/>
      <c r="B323" s="263"/>
      <c r="C323" s="264"/>
      <c r="D323" s="233" t="s">
        <v>357</v>
      </c>
      <c r="E323" s="265" t="s">
        <v>1</v>
      </c>
      <c r="F323" s="266" t="s">
        <v>4390</v>
      </c>
      <c r="G323" s="264"/>
      <c r="H323" s="267">
        <v>7.5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357</v>
      </c>
      <c r="AU323" s="273" t="s">
        <v>90</v>
      </c>
      <c r="AV323" s="14" t="s">
        <v>90</v>
      </c>
      <c r="AW323" s="14" t="s">
        <v>36</v>
      </c>
      <c r="AX323" s="14" t="s">
        <v>81</v>
      </c>
      <c r="AY323" s="273" t="s">
        <v>203</v>
      </c>
    </row>
    <row r="324" s="16" customFormat="1">
      <c r="A324" s="16"/>
      <c r="B324" s="285"/>
      <c r="C324" s="286"/>
      <c r="D324" s="233" t="s">
        <v>357</v>
      </c>
      <c r="E324" s="287" t="s">
        <v>1</v>
      </c>
      <c r="F324" s="288" t="s">
        <v>366</v>
      </c>
      <c r="G324" s="286"/>
      <c r="H324" s="289">
        <v>98</v>
      </c>
      <c r="I324" s="290"/>
      <c r="J324" s="286"/>
      <c r="K324" s="286"/>
      <c r="L324" s="291"/>
      <c r="M324" s="292"/>
      <c r="N324" s="293"/>
      <c r="O324" s="293"/>
      <c r="P324" s="293"/>
      <c r="Q324" s="293"/>
      <c r="R324" s="293"/>
      <c r="S324" s="293"/>
      <c r="T324" s="294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95" t="s">
        <v>357</v>
      </c>
      <c r="AU324" s="295" t="s">
        <v>90</v>
      </c>
      <c r="AV324" s="16" t="s">
        <v>202</v>
      </c>
      <c r="AW324" s="16" t="s">
        <v>36</v>
      </c>
      <c r="AX324" s="16" t="s">
        <v>88</v>
      </c>
      <c r="AY324" s="295" t="s">
        <v>203</v>
      </c>
    </row>
    <row r="325" s="2" customFormat="1" ht="24.15" customHeight="1">
      <c r="A325" s="39"/>
      <c r="B325" s="40"/>
      <c r="C325" s="220" t="s">
        <v>817</v>
      </c>
      <c r="D325" s="220" t="s">
        <v>204</v>
      </c>
      <c r="E325" s="221" t="s">
        <v>4391</v>
      </c>
      <c r="F325" s="222" t="s">
        <v>4392</v>
      </c>
      <c r="G325" s="223" t="s">
        <v>415</v>
      </c>
      <c r="H325" s="224">
        <v>12</v>
      </c>
      <c r="I325" s="225"/>
      <c r="J325" s="226">
        <f>ROUND(I325*H325,2)</f>
        <v>0</v>
      </c>
      <c r="K325" s="222" t="s">
        <v>352</v>
      </c>
      <c r="L325" s="45"/>
      <c r="M325" s="227" t="s">
        <v>1</v>
      </c>
      <c r="N325" s="228" t="s">
        <v>46</v>
      </c>
      <c r="O325" s="92"/>
      <c r="P325" s="229">
        <f>O325*H325</f>
        <v>0</v>
      </c>
      <c r="Q325" s="229">
        <v>0.00097999999999999997</v>
      </c>
      <c r="R325" s="229">
        <f>Q325*H325</f>
        <v>0.01176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279</v>
      </c>
      <c r="AT325" s="231" t="s">
        <v>204</v>
      </c>
      <c r="AU325" s="231" t="s">
        <v>90</v>
      </c>
      <c r="AY325" s="18" t="s">
        <v>203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88</v>
      </c>
      <c r="BK325" s="232">
        <f>ROUND(I325*H325,2)</f>
        <v>0</v>
      </c>
      <c r="BL325" s="18" t="s">
        <v>279</v>
      </c>
      <c r="BM325" s="231" t="s">
        <v>4393</v>
      </c>
    </row>
    <row r="326" s="2" customFormat="1">
      <c r="A326" s="39"/>
      <c r="B326" s="40"/>
      <c r="C326" s="41"/>
      <c r="D326" s="233" t="s">
        <v>209</v>
      </c>
      <c r="E326" s="41"/>
      <c r="F326" s="234" t="s">
        <v>4394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209</v>
      </c>
      <c r="AU326" s="18" t="s">
        <v>90</v>
      </c>
    </row>
    <row r="327" s="2" customFormat="1">
      <c r="A327" s="39"/>
      <c r="B327" s="40"/>
      <c r="C327" s="41"/>
      <c r="D327" s="251" t="s">
        <v>355</v>
      </c>
      <c r="E327" s="41"/>
      <c r="F327" s="252" t="s">
        <v>4395</v>
      </c>
      <c r="G327" s="41"/>
      <c r="H327" s="41"/>
      <c r="I327" s="235"/>
      <c r="J327" s="41"/>
      <c r="K327" s="41"/>
      <c r="L327" s="45"/>
      <c r="M327" s="236"/>
      <c r="N327" s="237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355</v>
      </c>
      <c r="AU327" s="18" t="s">
        <v>90</v>
      </c>
    </row>
    <row r="328" s="14" customFormat="1">
      <c r="A328" s="14"/>
      <c r="B328" s="263"/>
      <c r="C328" s="264"/>
      <c r="D328" s="233" t="s">
        <v>357</v>
      </c>
      <c r="E328" s="265" t="s">
        <v>1</v>
      </c>
      <c r="F328" s="266" t="s">
        <v>4396</v>
      </c>
      <c r="G328" s="264"/>
      <c r="H328" s="267">
        <v>12</v>
      </c>
      <c r="I328" s="268"/>
      <c r="J328" s="264"/>
      <c r="K328" s="264"/>
      <c r="L328" s="269"/>
      <c r="M328" s="270"/>
      <c r="N328" s="271"/>
      <c r="O328" s="271"/>
      <c r="P328" s="271"/>
      <c r="Q328" s="271"/>
      <c r="R328" s="271"/>
      <c r="S328" s="271"/>
      <c r="T328" s="27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73" t="s">
        <v>357</v>
      </c>
      <c r="AU328" s="273" t="s">
        <v>90</v>
      </c>
      <c r="AV328" s="14" t="s">
        <v>90</v>
      </c>
      <c r="AW328" s="14" t="s">
        <v>36</v>
      </c>
      <c r="AX328" s="14" t="s">
        <v>88</v>
      </c>
      <c r="AY328" s="273" t="s">
        <v>203</v>
      </c>
    </row>
    <row r="329" s="2" customFormat="1" ht="24.15" customHeight="1">
      <c r="A329" s="39"/>
      <c r="B329" s="40"/>
      <c r="C329" s="220" t="s">
        <v>829</v>
      </c>
      <c r="D329" s="220" t="s">
        <v>204</v>
      </c>
      <c r="E329" s="221" t="s">
        <v>4397</v>
      </c>
      <c r="F329" s="222" t="s">
        <v>4398</v>
      </c>
      <c r="G329" s="223" t="s">
        <v>415</v>
      </c>
      <c r="H329" s="224">
        <v>37</v>
      </c>
      <c r="I329" s="225"/>
      <c r="J329" s="226">
        <f>ROUND(I329*H329,2)</f>
        <v>0</v>
      </c>
      <c r="K329" s="222" t="s">
        <v>352</v>
      </c>
      <c r="L329" s="45"/>
      <c r="M329" s="227" t="s">
        <v>1</v>
      </c>
      <c r="N329" s="228" t="s">
        <v>46</v>
      </c>
      <c r="O329" s="92"/>
      <c r="P329" s="229">
        <f>O329*H329</f>
        <v>0</v>
      </c>
      <c r="Q329" s="229">
        <v>0.0012999999999999999</v>
      </c>
      <c r="R329" s="229">
        <f>Q329*H329</f>
        <v>0.048099999999999997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279</v>
      </c>
      <c r="AT329" s="231" t="s">
        <v>204</v>
      </c>
      <c r="AU329" s="231" t="s">
        <v>90</v>
      </c>
      <c r="AY329" s="18" t="s">
        <v>203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88</v>
      </c>
      <c r="BK329" s="232">
        <f>ROUND(I329*H329,2)</f>
        <v>0</v>
      </c>
      <c r="BL329" s="18" t="s">
        <v>279</v>
      </c>
      <c r="BM329" s="231" t="s">
        <v>4399</v>
      </c>
    </row>
    <row r="330" s="2" customFormat="1">
      <c r="A330" s="39"/>
      <c r="B330" s="40"/>
      <c r="C330" s="41"/>
      <c r="D330" s="233" t="s">
        <v>209</v>
      </c>
      <c r="E330" s="41"/>
      <c r="F330" s="234" t="s">
        <v>4400</v>
      </c>
      <c r="G330" s="41"/>
      <c r="H330" s="41"/>
      <c r="I330" s="235"/>
      <c r="J330" s="41"/>
      <c r="K330" s="41"/>
      <c r="L330" s="45"/>
      <c r="M330" s="236"/>
      <c r="N330" s="237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209</v>
      </c>
      <c r="AU330" s="18" t="s">
        <v>90</v>
      </c>
    </row>
    <row r="331" s="2" customFormat="1">
      <c r="A331" s="39"/>
      <c r="B331" s="40"/>
      <c r="C331" s="41"/>
      <c r="D331" s="251" t="s">
        <v>355</v>
      </c>
      <c r="E331" s="41"/>
      <c r="F331" s="252" t="s">
        <v>4401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355</v>
      </c>
      <c r="AU331" s="18" t="s">
        <v>90</v>
      </c>
    </row>
    <row r="332" s="14" customFormat="1">
      <c r="A332" s="14"/>
      <c r="B332" s="263"/>
      <c r="C332" s="264"/>
      <c r="D332" s="233" t="s">
        <v>357</v>
      </c>
      <c r="E332" s="265" t="s">
        <v>1</v>
      </c>
      <c r="F332" s="266" t="s">
        <v>4402</v>
      </c>
      <c r="G332" s="264"/>
      <c r="H332" s="267">
        <v>24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3" t="s">
        <v>357</v>
      </c>
      <c r="AU332" s="273" t="s">
        <v>90</v>
      </c>
      <c r="AV332" s="14" t="s">
        <v>90</v>
      </c>
      <c r="AW332" s="14" t="s">
        <v>36</v>
      </c>
      <c r="AX332" s="14" t="s">
        <v>81</v>
      </c>
      <c r="AY332" s="273" t="s">
        <v>203</v>
      </c>
    </row>
    <row r="333" s="14" customFormat="1">
      <c r="A333" s="14"/>
      <c r="B333" s="263"/>
      <c r="C333" s="264"/>
      <c r="D333" s="233" t="s">
        <v>357</v>
      </c>
      <c r="E333" s="265" t="s">
        <v>1</v>
      </c>
      <c r="F333" s="266" t="s">
        <v>4403</v>
      </c>
      <c r="G333" s="264"/>
      <c r="H333" s="267">
        <v>13</v>
      </c>
      <c r="I333" s="268"/>
      <c r="J333" s="264"/>
      <c r="K333" s="264"/>
      <c r="L333" s="269"/>
      <c r="M333" s="270"/>
      <c r="N333" s="271"/>
      <c r="O333" s="271"/>
      <c r="P333" s="271"/>
      <c r="Q333" s="271"/>
      <c r="R333" s="271"/>
      <c r="S333" s="271"/>
      <c r="T333" s="27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3" t="s">
        <v>357</v>
      </c>
      <c r="AU333" s="273" t="s">
        <v>90</v>
      </c>
      <c r="AV333" s="14" t="s">
        <v>90</v>
      </c>
      <c r="AW333" s="14" t="s">
        <v>36</v>
      </c>
      <c r="AX333" s="14" t="s">
        <v>81</v>
      </c>
      <c r="AY333" s="273" t="s">
        <v>203</v>
      </c>
    </row>
    <row r="334" s="16" customFormat="1">
      <c r="A334" s="16"/>
      <c r="B334" s="285"/>
      <c r="C334" s="286"/>
      <c r="D334" s="233" t="s">
        <v>357</v>
      </c>
      <c r="E334" s="287" t="s">
        <v>1</v>
      </c>
      <c r="F334" s="288" t="s">
        <v>366</v>
      </c>
      <c r="G334" s="286"/>
      <c r="H334" s="289">
        <v>37</v>
      </c>
      <c r="I334" s="290"/>
      <c r="J334" s="286"/>
      <c r="K334" s="286"/>
      <c r="L334" s="291"/>
      <c r="M334" s="292"/>
      <c r="N334" s="293"/>
      <c r="O334" s="293"/>
      <c r="P334" s="293"/>
      <c r="Q334" s="293"/>
      <c r="R334" s="293"/>
      <c r="S334" s="293"/>
      <c r="T334" s="294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95" t="s">
        <v>357</v>
      </c>
      <c r="AU334" s="295" t="s">
        <v>90</v>
      </c>
      <c r="AV334" s="16" t="s">
        <v>202</v>
      </c>
      <c r="AW334" s="16" t="s">
        <v>36</v>
      </c>
      <c r="AX334" s="16" t="s">
        <v>88</v>
      </c>
      <c r="AY334" s="295" t="s">
        <v>203</v>
      </c>
    </row>
    <row r="335" s="2" customFormat="1" ht="24.15" customHeight="1">
      <c r="A335" s="39"/>
      <c r="B335" s="40"/>
      <c r="C335" s="220" t="s">
        <v>834</v>
      </c>
      <c r="D335" s="220" t="s">
        <v>204</v>
      </c>
      <c r="E335" s="221" t="s">
        <v>4404</v>
      </c>
      <c r="F335" s="222" t="s">
        <v>4405</v>
      </c>
      <c r="G335" s="223" t="s">
        <v>415</v>
      </c>
      <c r="H335" s="224">
        <v>22</v>
      </c>
      <c r="I335" s="225"/>
      <c r="J335" s="226">
        <f>ROUND(I335*H335,2)</f>
        <v>0</v>
      </c>
      <c r="K335" s="222" t="s">
        <v>352</v>
      </c>
      <c r="L335" s="45"/>
      <c r="M335" s="227" t="s">
        <v>1</v>
      </c>
      <c r="N335" s="228" t="s">
        <v>46</v>
      </c>
      <c r="O335" s="92"/>
      <c r="P335" s="229">
        <f>O335*H335</f>
        <v>0</v>
      </c>
      <c r="Q335" s="229">
        <v>0.00263</v>
      </c>
      <c r="R335" s="229">
        <f>Q335*H335</f>
        <v>0.057860000000000002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279</v>
      </c>
      <c r="AT335" s="231" t="s">
        <v>204</v>
      </c>
      <c r="AU335" s="231" t="s">
        <v>90</v>
      </c>
      <c r="AY335" s="18" t="s">
        <v>203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88</v>
      </c>
      <c r="BK335" s="232">
        <f>ROUND(I335*H335,2)</f>
        <v>0</v>
      </c>
      <c r="BL335" s="18" t="s">
        <v>279</v>
      </c>
      <c r="BM335" s="231" t="s">
        <v>4406</v>
      </c>
    </row>
    <row r="336" s="2" customFormat="1">
      <c r="A336" s="39"/>
      <c r="B336" s="40"/>
      <c r="C336" s="41"/>
      <c r="D336" s="233" t="s">
        <v>209</v>
      </c>
      <c r="E336" s="41"/>
      <c r="F336" s="234" t="s">
        <v>4407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209</v>
      </c>
      <c r="AU336" s="18" t="s">
        <v>90</v>
      </c>
    </row>
    <row r="337" s="2" customFormat="1">
      <c r="A337" s="39"/>
      <c r="B337" s="40"/>
      <c r="C337" s="41"/>
      <c r="D337" s="251" t="s">
        <v>355</v>
      </c>
      <c r="E337" s="41"/>
      <c r="F337" s="252" t="s">
        <v>4408</v>
      </c>
      <c r="G337" s="41"/>
      <c r="H337" s="41"/>
      <c r="I337" s="235"/>
      <c r="J337" s="41"/>
      <c r="K337" s="41"/>
      <c r="L337" s="45"/>
      <c r="M337" s="236"/>
      <c r="N337" s="237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355</v>
      </c>
      <c r="AU337" s="18" t="s">
        <v>90</v>
      </c>
    </row>
    <row r="338" s="14" customFormat="1">
      <c r="A338" s="14"/>
      <c r="B338" s="263"/>
      <c r="C338" s="264"/>
      <c r="D338" s="233" t="s">
        <v>357</v>
      </c>
      <c r="E338" s="265" t="s">
        <v>1</v>
      </c>
      <c r="F338" s="266" t="s">
        <v>4409</v>
      </c>
      <c r="G338" s="264"/>
      <c r="H338" s="267">
        <v>22</v>
      </c>
      <c r="I338" s="268"/>
      <c r="J338" s="264"/>
      <c r="K338" s="264"/>
      <c r="L338" s="269"/>
      <c r="M338" s="270"/>
      <c r="N338" s="271"/>
      <c r="O338" s="271"/>
      <c r="P338" s="271"/>
      <c r="Q338" s="271"/>
      <c r="R338" s="271"/>
      <c r="S338" s="271"/>
      <c r="T338" s="27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3" t="s">
        <v>357</v>
      </c>
      <c r="AU338" s="273" t="s">
        <v>90</v>
      </c>
      <c r="AV338" s="14" t="s">
        <v>90</v>
      </c>
      <c r="AW338" s="14" t="s">
        <v>36</v>
      </c>
      <c r="AX338" s="14" t="s">
        <v>88</v>
      </c>
      <c r="AY338" s="273" t="s">
        <v>203</v>
      </c>
    </row>
    <row r="339" s="2" customFormat="1" ht="37.8" customHeight="1">
      <c r="A339" s="39"/>
      <c r="B339" s="40"/>
      <c r="C339" s="220" t="s">
        <v>838</v>
      </c>
      <c r="D339" s="220" t="s">
        <v>204</v>
      </c>
      <c r="E339" s="221" t="s">
        <v>4410</v>
      </c>
      <c r="F339" s="222" t="s">
        <v>4411</v>
      </c>
      <c r="G339" s="223" t="s">
        <v>415</v>
      </c>
      <c r="H339" s="224">
        <v>94</v>
      </c>
      <c r="I339" s="225"/>
      <c r="J339" s="226">
        <f>ROUND(I339*H339,2)</f>
        <v>0</v>
      </c>
      <c r="K339" s="222" t="s">
        <v>352</v>
      </c>
      <c r="L339" s="45"/>
      <c r="M339" s="227" t="s">
        <v>1</v>
      </c>
      <c r="N339" s="228" t="s">
        <v>46</v>
      </c>
      <c r="O339" s="92"/>
      <c r="P339" s="229">
        <f>O339*H339</f>
        <v>0</v>
      </c>
      <c r="Q339" s="229">
        <v>5.0000000000000002E-05</v>
      </c>
      <c r="R339" s="229">
        <f>Q339*H339</f>
        <v>0.0047000000000000002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279</v>
      </c>
      <c r="AT339" s="231" t="s">
        <v>204</v>
      </c>
      <c r="AU339" s="231" t="s">
        <v>90</v>
      </c>
      <c r="AY339" s="18" t="s">
        <v>203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88</v>
      </c>
      <c r="BK339" s="232">
        <f>ROUND(I339*H339,2)</f>
        <v>0</v>
      </c>
      <c r="BL339" s="18" t="s">
        <v>279</v>
      </c>
      <c r="BM339" s="231" t="s">
        <v>4412</v>
      </c>
    </row>
    <row r="340" s="2" customFormat="1">
      <c r="A340" s="39"/>
      <c r="B340" s="40"/>
      <c r="C340" s="41"/>
      <c r="D340" s="233" t="s">
        <v>209</v>
      </c>
      <c r="E340" s="41"/>
      <c r="F340" s="234" t="s">
        <v>4413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209</v>
      </c>
      <c r="AU340" s="18" t="s">
        <v>90</v>
      </c>
    </row>
    <row r="341" s="2" customFormat="1">
      <c r="A341" s="39"/>
      <c r="B341" s="40"/>
      <c r="C341" s="41"/>
      <c r="D341" s="251" t="s">
        <v>355</v>
      </c>
      <c r="E341" s="41"/>
      <c r="F341" s="252" t="s">
        <v>4414</v>
      </c>
      <c r="G341" s="41"/>
      <c r="H341" s="41"/>
      <c r="I341" s="235"/>
      <c r="J341" s="41"/>
      <c r="K341" s="41"/>
      <c r="L341" s="45"/>
      <c r="M341" s="236"/>
      <c r="N341" s="23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355</v>
      </c>
      <c r="AU341" s="18" t="s">
        <v>90</v>
      </c>
    </row>
    <row r="342" s="14" customFormat="1">
      <c r="A342" s="14"/>
      <c r="B342" s="263"/>
      <c r="C342" s="264"/>
      <c r="D342" s="233" t="s">
        <v>357</v>
      </c>
      <c r="E342" s="265" t="s">
        <v>1</v>
      </c>
      <c r="F342" s="266" t="s">
        <v>4415</v>
      </c>
      <c r="G342" s="264"/>
      <c r="H342" s="267">
        <v>94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3" t="s">
        <v>357</v>
      </c>
      <c r="AU342" s="273" t="s">
        <v>90</v>
      </c>
      <c r="AV342" s="14" t="s">
        <v>90</v>
      </c>
      <c r="AW342" s="14" t="s">
        <v>36</v>
      </c>
      <c r="AX342" s="14" t="s">
        <v>88</v>
      </c>
      <c r="AY342" s="273" t="s">
        <v>203</v>
      </c>
    </row>
    <row r="343" s="2" customFormat="1" ht="37.8" customHeight="1">
      <c r="A343" s="39"/>
      <c r="B343" s="40"/>
      <c r="C343" s="220" t="s">
        <v>845</v>
      </c>
      <c r="D343" s="220" t="s">
        <v>204</v>
      </c>
      <c r="E343" s="221" t="s">
        <v>4416</v>
      </c>
      <c r="F343" s="222" t="s">
        <v>4417</v>
      </c>
      <c r="G343" s="223" t="s">
        <v>415</v>
      </c>
      <c r="H343" s="224">
        <v>83</v>
      </c>
      <c r="I343" s="225"/>
      <c r="J343" s="226">
        <f>ROUND(I343*H343,2)</f>
        <v>0</v>
      </c>
      <c r="K343" s="222" t="s">
        <v>352</v>
      </c>
      <c r="L343" s="45"/>
      <c r="M343" s="227" t="s">
        <v>1</v>
      </c>
      <c r="N343" s="228" t="s">
        <v>46</v>
      </c>
      <c r="O343" s="92"/>
      <c r="P343" s="229">
        <f>O343*H343</f>
        <v>0</v>
      </c>
      <c r="Q343" s="229">
        <v>6.9999999999999994E-05</v>
      </c>
      <c r="R343" s="229">
        <f>Q343*H343</f>
        <v>0.0058099999999999992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279</v>
      </c>
      <c r="AT343" s="231" t="s">
        <v>204</v>
      </c>
      <c r="AU343" s="231" t="s">
        <v>90</v>
      </c>
      <c r="AY343" s="18" t="s">
        <v>203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279</v>
      </c>
      <c r="BM343" s="231" t="s">
        <v>4418</v>
      </c>
    </row>
    <row r="344" s="2" customFormat="1">
      <c r="A344" s="39"/>
      <c r="B344" s="40"/>
      <c r="C344" s="41"/>
      <c r="D344" s="233" t="s">
        <v>209</v>
      </c>
      <c r="E344" s="41"/>
      <c r="F344" s="234" t="s">
        <v>4419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209</v>
      </c>
      <c r="AU344" s="18" t="s">
        <v>90</v>
      </c>
    </row>
    <row r="345" s="2" customFormat="1">
      <c r="A345" s="39"/>
      <c r="B345" s="40"/>
      <c r="C345" s="41"/>
      <c r="D345" s="251" t="s">
        <v>355</v>
      </c>
      <c r="E345" s="41"/>
      <c r="F345" s="252" t="s">
        <v>4420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355</v>
      </c>
      <c r="AU345" s="18" t="s">
        <v>90</v>
      </c>
    </row>
    <row r="346" s="14" customFormat="1">
      <c r="A346" s="14"/>
      <c r="B346" s="263"/>
      <c r="C346" s="264"/>
      <c r="D346" s="233" t="s">
        <v>357</v>
      </c>
      <c r="E346" s="265" t="s">
        <v>1</v>
      </c>
      <c r="F346" s="266" t="s">
        <v>4421</v>
      </c>
      <c r="G346" s="264"/>
      <c r="H346" s="267">
        <v>92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3" t="s">
        <v>357</v>
      </c>
      <c r="AU346" s="273" t="s">
        <v>90</v>
      </c>
      <c r="AV346" s="14" t="s">
        <v>90</v>
      </c>
      <c r="AW346" s="14" t="s">
        <v>36</v>
      </c>
      <c r="AX346" s="14" t="s">
        <v>81</v>
      </c>
      <c r="AY346" s="273" t="s">
        <v>203</v>
      </c>
    </row>
    <row r="347" s="14" customFormat="1">
      <c r="A347" s="14"/>
      <c r="B347" s="263"/>
      <c r="C347" s="264"/>
      <c r="D347" s="233" t="s">
        <v>357</v>
      </c>
      <c r="E347" s="265" t="s">
        <v>1</v>
      </c>
      <c r="F347" s="266" t="s">
        <v>4422</v>
      </c>
      <c r="G347" s="264"/>
      <c r="H347" s="267">
        <v>-9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3" t="s">
        <v>357</v>
      </c>
      <c r="AU347" s="273" t="s">
        <v>90</v>
      </c>
      <c r="AV347" s="14" t="s">
        <v>90</v>
      </c>
      <c r="AW347" s="14" t="s">
        <v>36</v>
      </c>
      <c r="AX347" s="14" t="s">
        <v>81</v>
      </c>
      <c r="AY347" s="273" t="s">
        <v>203</v>
      </c>
    </row>
    <row r="348" s="16" customFormat="1">
      <c r="A348" s="16"/>
      <c r="B348" s="285"/>
      <c r="C348" s="286"/>
      <c r="D348" s="233" t="s">
        <v>357</v>
      </c>
      <c r="E348" s="287" t="s">
        <v>1</v>
      </c>
      <c r="F348" s="288" t="s">
        <v>366</v>
      </c>
      <c r="G348" s="286"/>
      <c r="H348" s="289">
        <v>83</v>
      </c>
      <c r="I348" s="290"/>
      <c r="J348" s="286"/>
      <c r="K348" s="286"/>
      <c r="L348" s="291"/>
      <c r="M348" s="292"/>
      <c r="N348" s="293"/>
      <c r="O348" s="293"/>
      <c r="P348" s="293"/>
      <c r="Q348" s="293"/>
      <c r="R348" s="293"/>
      <c r="S348" s="293"/>
      <c r="T348" s="294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T348" s="295" t="s">
        <v>357</v>
      </c>
      <c r="AU348" s="295" t="s">
        <v>90</v>
      </c>
      <c r="AV348" s="16" t="s">
        <v>202</v>
      </c>
      <c r="AW348" s="16" t="s">
        <v>36</v>
      </c>
      <c r="AX348" s="16" t="s">
        <v>88</v>
      </c>
      <c r="AY348" s="295" t="s">
        <v>203</v>
      </c>
    </row>
    <row r="349" s="2" customFormat="1" ht="21.75" customHeight="1">
      <c r="A349" s="39"/>
      <c r="B349" s="40"/>
      <c r="C349" s="220" t="s">
        <v>853</v>
      </c>
      <c r="D349" s="220" t="s">
        <v>204</v>
      </c>
      <c r="E349" s="221" t="s">
        <v>4423</v>
      </c>
      <c r="F349" s="222" t="s">
        <v>4424</v>
      </c>
      <c r="G349" s="223" t="s">
        <v>647</v>
      </c>
      <c r="H349" s="224">
        <v>17</v>
      </c>
      <c r="I349" s="225"/>
      <c r="J349" s="226">
        <f>ROUND(I349*H349,2)</f>
        <v>0</v>
      </c>
      <c r="K349" s="222" t="s">
        <v>352</v>
      </c>
      <c r="L349" s="45"/>
      <c r="M349" s="227" t="s">
        <v>1</v>
      </c>
      <c r="N349" s="228" t="s">
        <v>46</v>
      </c>
      <c r="O349" s="92"/>
      <c r="P349" s="229">
        <f>O349*H349</f>
        <v>0</v>
      </c>
      <c r="Q349" s="229">
        <v>0.00012999999999999999</v>
      </c>
      <c r="R349" s="229">
        <f>Q349*H349</f>
        <v>0.0022099999999999997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279</v>
      </c>
      <c r="AT349" s="231" t="s">
        <v>204</v>
      </c>
      <c r="AU349" s="231" t="s">
        <v>90</v>
      </c>
      <c r="AY349" s="18" t="s">
        <v>203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88</v>
      </c>
      <c r="BK349" s="232">
        <f>ROUND(I349*H349,2)</f>
        <v>0</v>
      </c>
      <c r="BL349" s="18" t="s">
        <v>279</v>
      </c>
      <c r="BM349" s="231" t="s">
        <v>4425</v>
      </c>
    </row>
    <row r="350" s="2" customFormat="1">
      <c r="A350" s="39"/>
      <c r="B350" s="40"/>
      <c r="C350" s="41"/>
      <c r="D350" s="233" t="s">
        <v>209</v>
      </c>
      <c r="E350" s="41"/>
      <c r="F350" s="234" t="s">
        <v>4426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209</v>
      </c>
      <c r="AU350" s="18" t="s">
        <v>90</v>
      </c>
    </row>
    <row r="351" s="2" customFormat="1">
      <c r="A351" s="39"/>
      <c r="B351" s="40"/>
      <c r="C351" s="41"/>
      <c r="D351" s="251" t="s">
        <v>355</v>
      </c>
      <c r="E351" s="41"/>
      <c r="F351" s="252" t="s">
        <v>4427</v>
      </c>
      <c r="G351" s="41"/>
      <c r="H351" s="41"/>
      <c r="I351" s="235"/>
      <c r="J351" s="41"/>
      <c r="K351" s="41"/>
      <c r="L351" s="45"/>
      <c r="M351" s="236"/>
      <c r="N351" s="237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355</v>
      </c>
      <c r="AU351" s="18" t="s">
        <v>90</v>
      </c>
    </row>
    <row r="352" s="14" customFormat="1">
      <c r="A352" s="14"/>
      <c r="B352" s="263"/>
      <c r="C352" s="264"/>
      <c r="D352" s="233" t="s">
        <v>357</v>
      </c>
      <c r="E352" s="265" t="s">
        <v>1</v>
      </c>
      <c r="F352" s="266" t="s">
        <v>4428</v>
      </c>
      <c r="G352" s="264"/>
      <c r="H352" s="267">
        <v>8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3" t="s">
        <v>357</v>
      </c>
      <c r="AU352" s="273" t="s">
        <v>90</v>
      </c>
      <c r="AV352" s="14" t="s">
        <v>90</v>
      </c>
      <c r="AW352" s="14" t="s">
        <v>36</v>
      </c>
      <c r="AX352" s="14" t="s">
        <v>81</v>
      </c>
      <c r="AY352" s="273" t="s">
        <v>203</v>
      </c>
    </row>
    <row r="353" s="14" customFormat="1">
      <c r="A353" s="14"/>
      <c r="B353" s="263"/>
      <c r="C353" s="264"/>
      <c r="D353" s="233" t="s">
        <v>357</v>
      </c>
      <c r="E353" s="265" t="s">
        <v>1</v>
      </c>
      <c r="F353" s="266" t="s">
        <v>4429</v>
      </c>
      <c r="G353" s="264"/>
      <c r="H353" s="267">
        <v>5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357</v>
      </c>
      <c r="AU353" s="273" t="s">
        <v>90</v>
      </c>
      <c r="AV353" s="14" t="s">
        <v>90</v>
      </c>
      <c r="AW353" s="14" t="s">
        <v>36</v>
      </c>
      <c r="AX353" s="14" t="s">
        <v>81</v>
      </c>
      <c r="AY353" s="273" t="s">
        <v>203</v>
      </c>
    </row>
    <row r="354" s="14" customFormat="1">
      <c r="A354" s="14"/>
      <c r="B354" s="263"/>
      <c r="C354" s="264"/>
      <c r="D354" s="233" t="s">
        <v>357</v>
      </c>
      <c r="E354" s="265" t="s">
        <v>1</v>
      </c>
      <c r="F354" s="266" t="s">
        <v>4430</v>
      </c>
      <c r="G354" s="264"/>
      <c r="H354" s="267">
        <v>4</v>
      </c>
      <c r="I354" s="268"/>
      <c r="J354" s="264"/>
      <c r="K354" s="264"/>
      <c r="L354" s="269"/>
      <c r="M354" s="270"/>
      <c r="N354" s="271"/>
      <c r="O354" s="271"/>
      <c r="P354" s="271"/>
      <c r="Q354" s="271"/>
      <c r="R354" s="271"/>
      <c r="S354" s="271"/>
      <c r="T354" s="27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73" t="s">
        <v>357</v>
      </c>
      <c r="AU354" s="273" t="s">
        <v>90</v>
      </c>
      <c r="AV354" s="14" t="s">
        <v>90</v>
      </c>
      <c r="AW354" s="14" t="s">
        <v>36</v>
      </c>
      <c r="AX354" s="14" t="s">
        <v>81</v>
      </c>
      <c r="AY354" s="273" t="s">
        <v>203</v>
      </c>
    </row>
    <row r="355" s="16" customFormat="1">
      <c r="A355" s="16"/>
      <c r="B355" s="285"/>
      <c r="C355" s="286"/>
      <c r="D355" s="233" t="s">
        <v>357</v>
      </c>
      <c r="E355" s="287" t="s">
        <v>1</v>
      </c>
      <c r="F355" s="288" t="s">
        <v>366</v>
      </c>
      <c r="G355" s="286"/>
      <c r="H355" s="289">
        <v>17</v>
      </c>
      <c r="I355" s="290"/>
      <c r="J355" s="286"/>
      <c r="K355" s="286"/>
      <c r="L355" s="291"/>
      <c r="M355" s="292"/>
      <c r="N355" s="293"/>
      <c r="O355" s="293"/>
      <c r="P355" s="293"/>
      <c r="Q355" s="293"/>
      <c r="R355" s="293"/>
      <c r="S355" s="293"/>
      <c r="T355" s="294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295" t="s">
        <v>357</v>
      </c>
      <c r="AU355" s="295" t="s">
        <v>90</v>
      </c>
      <c r="AV355" s="16" t="s">
        <v>202</v>
      </c>
      <c r="AW355" s="16" t="s">
        <v>36</v>
      </c>
      <c r="AX355" s="16" t="s">
        <v>88</v>
      </c>
      <c r="AY355" s="295" t="s">
        <v>203</v>
      </c>
    </row>
    <row r="356" s="2" customFormat="1" ht="16.5" customHeight="1">
      <c r="A356" s="39"/>
      <c r="B356" s="40"/>
      <c r="C356" s="220" t="s">
        <v>860</v>
      </c>
      <c r="D356" s="220" t="s">
        <v>204</v>
      </c>
      <c r="E356" s="221" t="s">
        <v>4431</v>
      </c>
      <c r="F356" s="222" t="s">
        <v>4432</v>
      </c>
      <c r="G356" s="223" t="s">
        <v>4433</v>
      </c>
      <c r="H356" s="224">
        <v>4</v>
      </c>
      <c r="I356" s="225"/>
      <c r="J356" s="226">
        <f>ROUND(I356*H356,2)</f>
        <v>0</v>
      </c>
      <c r="K356" s="222" t="s">
        <v>352</v>
      </c>
      <c r="L356" s="45"/>
      <c r="M356" s="227" t="s">
        <v>1</v>
      </c>
      <c r="N356" s="228" t="s">
        <v>46</v>
      </c>
      <c r="O356" s="92"/>
      <c r="P356" s="229">
        <f>O356*H356</f>
        <v>0</v>
      </c>
      <c r="Q356" s="229">
        <v>0.00025000000000000001</v>
      </c>
      <c r="R356" s="229">
        <f>Q356*H356</f>
        <v>0.001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279</v>
      </c>
      <c r="AT356" s="231" t="s">
        <v>204</v>
      </c>
      <c r="AU356" s="231" t="s">
        <v>90</v>
      </c>
      <c r="AY356" s="18" t="s">
        <v>203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88</v>
      </c>
      <c r="BK356" s="232">
        <f>ROUND(I356*H356,2)</f>
        <v>0</v>
      </c>
      <c r="BL356" s="18" t="s">
        <v>279</v>
      </c>
      <c r="BM356" s="231" t="s">
        <v>4434</v>
      </c>
    </row>
    <row r="357" s="2" customFormat="1">
      <c r="A357" s="39"/>
      <c r="B357" s="40"/>
      <c r="C357" s="41"/>
      <c r="D357" s="233" t="s">
        <v>209</v>
      </c>
      <c r="E357" s="41"/>
      <c r="F357" s="234" t="s">
        <v>4435</v>
      </c>
      <c r="G357" s="41"/>
      <c r="H357" s="41"/>
      <c r="I357" s="235"/>
      <c r="J357" s="41"/>
      <c r="K357" s="41"/>
      <c r="L357" s="45"/>
      <c r="M357" s="236"/>
      <c r="N357" s="23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209</v>
      </c>
      <c r="AU357" s="18" t="s">
        <v>90</v>
      </c>
    </row>
    <row r="358" s="2" customFormat="1">
      <c r="A358" s="39"/>
      <c r="B358" s="40"/>
      <c r="C358" s="41"/>
      <c r="D358" s="251" t="s">
        <v>355</v>
      </c>
      <c r="E358" s="41"/>
      <c r="F358" s="252" t="s">
        <v>4436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355</v>
      </c>
      <c r="AU358" s="18" t="s">
        <v>90</v>
      </c>
    </row>
    <row r="359" s="14" customFormat="1">
      <c r="A359" s="14"/>
      <c r="B359" s="263"/>
      <c r="C359" s="264"/>
      <c r="D359" s="233" t="s">
        <v>357</v>
      </c>
      <c r="E359" s="265" t="s">
        <v>1</v>
      </c>
      <c r="F359" s="266" t="s">
        <v>4437</v>
      </c>
      <c r="G359" s="264"/>
      <c r="H359" s="267">
        <v>4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357</v>
      </c>
      <c r="AU359" s="273" t="s">
        <v>90</v>
      </c>
      <c r="AV359" s="14" t="s">
        <v>90</v>
      </c>
      <c r="AW359" s="14" t="s">
        <v>36</v>
      </c>
      <c r="AX359" s="14" t="s">
        <v>88</v>
      </c>
      <c r="AY359" s="273" t="s">
        <v>203</v>
      </c>
    </row>
    <row r="360" s="2" customFormat="1" ht="16.5" customHeight="1">
      <c r="A360" s="39"/>
      <c r="B360" s="40"/>
      <c r="C360" s="220" t="s">
        <v>870</v>
      </c>
      <c r="D360" s="220" t="s">
        <v>204</v>
      </c>
      <c r="E360" s="221" t="s">
        <v>4438</v>
      </c>
      <c r="F360" s="222" t="s">
        <v>4439</v>
      </c>
      <c r="G360" s="223" t="s">
        <v>272</v>
      </c>
      <c r="H360" s="224">
        <v>2</v>
      </c>
      <c r="I360" s="225"/>
      <c r="J360" s="226">
        <f>ROUND(I360*H360,2)</f>
        <v>0</v>
      </c>
      <c r="K360" s="222" t="s">
        <v>352</v>
      </c>
      <c r="L360" s="45"/>
      <c r="M360" s="227" t="s">
        <v>1</v>
      </c>
      <c r="N360" s="228" t="s">
        <v>46</v>
      </c>
      <c r="O360" s="92"/>
      <c r="P360" s="229">
        <f>O360*H360</f>
        <v>0</v>
      </c>
      <c r="Q360" s="229">
        <v>0.00056999999999999998</v>
      </c>
      <c r="R360" s="229">
        <f>Q360*H360</f>
        <v>0.00114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279</v>
      </c>
      <c r="AT360" s="231" t="s">
        <v>204</v>
      </c>
      <c r="AU360" s="231" t="s">
        <v>90</v>
      </c>
      <c r="AY360" s="18" t="s">
        <v>203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88</v>
      </c>
      <c r="BK360" s="232">
        <f>ROUND(I360*H360,2)</f>
        <v>0</v>
      </c>
      <c r="BL360" s="18" t="s">
        <v>279</v>
      </c>
      <c r="BM360" s="231" t="s">
        <v>4440</v>
      </c>
    </row>
    <row r="361" s="2" customFormat="1">
      <c r="A361" s="39"/>
      <c r="B361" s="40"/>
      <c r="C361" s="41"/>
      <c r="D361" s="233" t="s">
        <v>209</v>
      </c>
      <c r="E361" s="41"/>
      <c r="F361" s="234" t="s">
        <v>4441</v>
      </c>
      <c r="G361" s="41"/>
      <c r="H361" s="41"/>
      <c r="I361" s="235"/>
      <c r="J361" s="41"/>
      <c r="K361" s="41"/>
      <c r="L361" s="45"/>
      <c r="M361" s="236"/>
      <c r="N361" s="237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209</v>
      </c>
      <c r="AU361" s="18" t="s">
        <v>90</v>
      </c>
    </row>
    <row r="362" s="2" customFormat="1">
      <c r="A362" s="39"/>
      <c r="B362" s="40"/>
      <c r="C362" s="41"/>
      <c r="D362" s="251" t="s">
        <v>355</v>
      </c>
      <c r="E362" s="41"/>
      <c r="F362" s="252" t="s">
        <v>4442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355</v>
      </c>
      <c r="AU362" s="18" t="s">
        <v>90</v>
      </c>
    </row>
    <row r="363" s="2" customFormat="1" ht="24.15" customHeight="1">
      <c r="A363" s="39"/>
      <c r="B363" s="40"/>
      <c r="C363" s="220" t="s">
        <v>882</v>
      </c>
      <c r="D363" s="220" t="s">
        <v>204</v>
      </c>
      <c r="E363" s="221" t="s">
        <v>4443</v>
      </c>
      <c r="F363" s="222" t="s">
        <v>4444</v>
      </c>
      <c r="G363" s="223" t="s">
        <v>647</v>
      </c>
      <c r="H363" s="224">
        <v>5</v>
      </c>
      <c r="I363" s="225"/>
      <c r="J363" s="226">
        <f>ROUND(I363*H363,2)</f>
        <v>0</v>
      </c>
      <c r="K363" s="222" t="s">
        <v>352</v>
      </c>
      <c r="L363" s="45"/>
      <c r="M363" s="227" t="s">
        <v>1</v>
      </c>
      <c r="N363" s="228" t="s">
        <v>46</v>
      </c>
      <c r="O363" s="92"/>
      <c r="P363" s="229">
        <f>O363*H363</f>
        <v>0</v>
      </c>
      <c r="Q363" s="229">
        <v>0.00022000000000000001</v>
      </c>
      <c r="R363" s="229">
        <f>Q363*H363</f>
        <v>0.0011000000000000001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279</v>
      </c>
      <c r="AT363" s="231" t="s">
        <v>204</v>
      </c>
      <c r="AU363" s="231" t="s">
        <v>90</v>
      </c>
      <c r="AY363" s="18" t="s">
        <v>203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88</v>
      </c>
      <c r="BK363" s="232">
        <f>ROUND(I363*H363,2)</f>
        <v>0</v>
      </c>
      <c r="BL363" s="18" t="s">
        <v>279</v>
      </c>
      <c r="BM363" s="231" t="s">
        <v>4445</v>
      </c>
    </row>
    <row r="364" s="2" customFormat="1">
      <c r="A364" s="39"/>
      <c r="B364" s="40"/>
      <c r="C364" s="41"/>
      <c r="D364" s="233" t="s">
        <v>209</v>
      </c>
      <c r="E364" s="41"/>
      <c r="F364" s="234" t="s">
        <v>4446</v>
      </c>
      <c r="G364" s="41"/>
      <c r="H364" s="41"/>
      <c r="I364" s="235"/>
      <c r="J364" s="41"/>
      <c r="K364" s="41"/>
      <c r="L364" s="45"/>
      <c r="M364" s="236"/>
      <c r="N364" s="237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209</v>
      </c>
      <c r="AU364" s="18" t="s">
        <v>90</v>
      </c>
    </row>
    <row r="365" s="2" customFormat="1">
      <c r="A365" s="39"/>
      <c r="B365" s="40"/>
      <c r="C365" s="41"/>
      <c r="D365" s="251" t="s">
        <v>355</v>
      </c>
      <c r="E365" s="41"/>
      <c r="F365" s="252" t="s">
        <v>4447</v>
      </c>
      <c r="G365" s="41"/>
      <c r="H365" s="41"/>
      <c r="I365" s="235"/>
      <c r="J365" s="41"/>
      <c r="K365" s="41"/>
      <c r="L365" s="45"/>
      <c r="M365" s="236"/>
      <c r="N365" s="237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355</v>
      </c>
      <c r="AU365" s="18" t="s">
        <v>90</v>
      </c>
    </row>
    <row r="366" s="2" customFormat="1" ht="24.15" customHeight="1">
      <c r="A366" s="39"/>
      <c r="B366" s="40"/>
      <c r="C366" s="220" t="s">
        <v>893</v>
      </c>
      <c r="D366" s="220" t="s">
        <v>204</v>
      </c>
      <c r="E366" s="221" t="s">
        <v>4448</v>
      </c>
      <c r="F366" s="222" t="s">
        <v>4449</v>
      </c>
      <c r="G366" s="223" t="s">
        <v>647</v>
      </c>
      <c r="H366" s="224">
        <v>2</v>
      </c>
      <c r="I366" s="225"/>
      <c r="J366" s="226">
        <f>ROUND(I366*H366,2)</f>
        <v>0</v>
      </c>
      <c r="K366" s="222" t="s">
        <v>352</v>
      </c>
      <c r="L366" s="45"/>
      <c r="M366" s="227" t="s">
        <v>1</v>
      </c>
      <c r="N366" s="228" t="s">
        <v>46</v>
      </c>
      <c r="O366" s="92"/>
      <c r="P366" s="229">
        <f>O366*H366</f>
        <v>0</v>
      </c>
      <c r="Q366" s="229">
        <v>0.00027</v>
      </c>
      <c r="R366" s="229">
        <f>Q366*H366</f>
        <v>0.00054000000000000001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279</v>
      </c>
      <c r="AT366" s="231" t="s">
        <v>204</v>
      </c>
      <c r="AU366" s="231" t="s">
        <v>90</v>
      </c>
      <c r="AY366" s="18" t="s">
        <v>203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88</v>
      </c>
      <c r="BK366" s="232">
        <f>ROUND(I366*H366,2)</f>
        <v>0</v>
      </c>
      <c r="BL366" s="18" t="s">
        <v>279</v>
      </c>
      <c r="BM366" s="231" t="s">
        <v>4450</v>
      </c>
    </row>
    <row r="367" s="2" customFormat="1">
      <c r="A367" s="39"/>
      <c r="B367" s="40"/>
      <c r="C367" s="41"/>
      <c r="D367" s="233" t="s">
        <v>209</v>
      </c>
      <c r="E367" s="41"/>
      <c r="F367" s="234" t="s">
        <v>4451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209</v>
      </c>
      <c r="AU367" s="18" t="s">
        <v>90</v>
      </c>
    </row>
    <row r="368" s="2" customFormat="1">
      <c r="A368" s="39"/>
      <c r="B368" s="40"/>
      <c r="C368" s="41"/>
      <c r="D368" s="251" t="s">
        <v>355</v>
      </c>
      <c r="E368" s="41"/>
      <c r="F368" s="252" t="s">
        <v>4452</v>
      </c>
      <c r="G368" s="41"/>
      <c r="H368" s="41"/>
      <c r="I368" s="235"/>
      <c r="J368" s="41"/>
      <c r="K368" s="41"/>
      <c r="L368" s="45"/>
      <c r="M368" s="236"/>
      <c r="N368" s="237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355</v>
      </c>
      <c r="AU368" s="18" t="s">
        <v>90</v>
      </c>
    </row>
    <row r="369" s="2" customFormat="1" ht="24.15" customHeight="1">
      <c r="A369" s="39"/>
      <c r="B369" s="40"/>
      <c r="C369" s="220" t="s">
        <v>904</v>
      </c>
      <c r="D369" s="220" t="s">
        <v>204</v>
      </c>
      <c r="E369" s="221" t="s">
        <v>4453</v>
      </c>
      <c r="F369" s="222" t="s">
        <v>4454</v>
      </c>
      <c r="G369" s="223" t="s">
        <v>647</v>
      </c>
      <c r="H369" s="224">
        <v>1</v>
      </c>
      <c r="I369" s="225"/>
      <c r="J369" s="226">
        <f>ROUND(I369*H369,2)</f>
        <v>0</v>
      </c>
      <c r="K369" s="222" t="s">
        <v>352</v>
      </c>
      <c r="L369" s="45"/>
      <c r="M369" s="227" t="s">
        <v>1</v>
      </c>
      <c r="N369" s="228" t="s">
        <v>46</v>
      </c>
      <c r="O369" s="92"/>
      <c r="P369" s="229">
        <f>O369*H369</f>
        <v>0</v>
      </c>
      <c r="Q369" s="229">
        <v>0.00012</v>
      </c>
      <c r="R369" s="229">
        <f>Q369*H369</f>
        <v>0.00012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279</v>
      </c>
      <c r="AT369" s="231" t="s">
        <v>204</v>
      </c>
      <c r="AU369" s="231" t="s">
        <v>90</v>
      </c>
      <c r="AY369" s="18" t="s">
        <v>203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88</v>
      </c>
      <c r="BK369" s="232">
        <f>ROUND(I369*H369,2)</f>
        <v>0</v>
      </c>
      <c r="BL369" s="18" t="s">
        <v>279</v>
      </c>
      <c r="BM369" s="231" t="s">
        <v>4455</v>
      </c>
    </row>
    <row r="370" s="2" customFormat="1">
      <c r="A370" s="39"/>
      <c r="B370" s="40"/>
      <c r="C370" s="41"/>
      <c r="D370" s="233" t="s">
        <v>209</v>
      </c>
      <c r="E370" s="41"/>
      <c r="F370" s="234" t="s">
        <v>4456</v>
      </c>
      <c r="G370" s="41"/>
      <c r="H370" s="41"/>
      <c r="I370" s="235"/>
      <c r="J370" s="41"/>
      <c r="K370" s="41"/>
      <c r="L370" s="45"/>
      <c r="M370" s="236"/>
      <c r="N370" s="237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209</v>
      </c>
      <c r="AU370" s="18" t="s">
        <v>90</v>
      </c>
    </row>
    <row r="371" s="2" customFormat="1">
      <c r="A371" s="39"/>
      <c r="B371" s="40"/>
      <c r="C371" s="41"/>
      <c r="D371" s="251" t="s">
        <v>355</v>
      </c>
      <c r="E371" s="41"/>
      <c r="F371" s="252" t="s">
        <v>4457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355</v>
      </c>
      <c r="AU371" s="18" t="s">
        <v>90</v>
      </c>
    </row>
    <row r="372" s="2" customFormat="1" ht="24.15" customHeight="1">
      <c r="A372" s="39"/>
      <c r="B372" s="40"/>
      <c r="C372" s="220" t="s">
        <v>911</v>
      </c>
      <c r="D372" s="220" t="s">
        <v>204</v>
      </c>
      <c r="E372" s="221" t="s">
        <v>4458</v>
      </c>
      <c r="F372" s="222" t="s">
        <v>4459</v>
      </c>
      <c r="G372" s="223" t="s">
        <v>647</v>
      </c>
      <c r="H372" s="224">
        <v>1</v>
      </c>
      <c r="I372" s="225"/>
      <c r="J372" s="226">
        <f>ROUND(I372*H372,2)</f>
        <v>0</v>
      </c>
      <c r="K372" s="222" t="s">
        <v>352</v>
      </c>
      <c r="L372" s="45"/>
      <c r="M372" s="227" t="s">
        <v>1</v>
      </c>
      <c r="N372" s="228" t="s">
        <v>46</v>
      </c>
      <c r="O372" s="92"/>
      <c r="P372" s="229">
        <f>O372*H372</f>
        <v>0</v>
      </c>
      <c r="Q372" s="229">
        <v>0.00051999999999999995</v>
      </c>
      <c r="R372" s="229">
        <f>Q372*H372</f>
        <v>0.00051999999999999995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279</v>
      </c>
      <c r="AT372" s="231" t="s">
        <v>204</v>
      </c>
      <c r="AU372" s="231" t="s">
        <v>90</v>
      </c>
      <c r="AY372" s="18" t="s">
        <v>203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88</v>
      </c>
      <c r="BK372" s="232">
        <f>ROUND(I372*H372,2)</f>
        <v>0</v>
      </c>
      <c r="BL372" s="18" t="s">
        <v>279</v>
      </c>
      <c r="BM372" s="231" t="s">
        <v>4460</v>
      </c>
    </row>
    <row r="373" s="2" customFormat="1">
      <c r="A373" s="39"/>
      <c r="B373" s="40"/>
      <c r="C373" s="41"/>
      <c r="D373" s="233" t="s">
        <v>209</v>
      </c>
      <c r="E373" s="41"/>
      <c r="F373" s="234" t="s">
        <v>4461</v>
      </c>
      <c r="G373" s="41"/>
      <c r="H373" s="41"/>
      <c r="I373" s="235"/>
      <c r="J373" s="41"/>
      <c r="K373" s="41"/>
      <c r="L373" s="45"/>
      <c r="M373" s="236"/>
      <c r="N373" s="237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209</v>
      </c>
      <c r="AU373" s="18" t="s">
        <v>90</v>
      </c>
    </row>
    <row r="374" s="2" customFormat="1">
      <c r="A374" s="39"/>
      <c r="B374" s="40"/>
      <c r="C374" s="41"/>
      <c r="D374" s="251" t="s">
        <v>355</v>
      </c>
      <c r="E374" s="41"/>
      <c r="F374" s="252" t="s">
        <v>4462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355</v>
      </c>
      <c r="AU374" s="18" t="s">
        <v>90</v>
      </c>
    </row>
    <row r="375" s="2" customFormat="1" ht="21.75" customHeight="1">
      <c r="A375" s="39"/>
      <c r="B375" s="40"/>
      <c r="C375" s="220" t="s">
        <v>918</v>
      </c>
      <c r="D375" s="220" t="s">
        <v>204</v>
      </c>
      <c r="E375" s="221" t="s">
        <v>4463</v>
      </c>
      <c r="F375" s="222" t="s">
        <v>4464</v>
      </c>
      <c r="G375" s="223" t="s">
        <v>647</v>
      </c>
      <c r="H375" s="224">
        <v>1</v>
      </c>
      <c r="I375" s="225"/>
      <c r="J375" s="226">
        <f>ROUND(I375*H375,2)</f>
        <v>0</v>
      </c>
      <c r="K375" s="222" t="s">
        <v>352</v>
      </c>
      <c r="L375" s="45"/>
      <c r="M375" s="227" t="s">
        <v>1</v>
      </c>
      <c r="N375" s="228" t="s">
        <v>46</v>
      </c>
      <c r="O375" s="92"/>
      <c r="P375" s="229">
        <f>O375*H375</f>
        <v>0</v>
      </c>
      <c r="Q375" s="229">
        <v>0.00091</v>
      </c>
      <c r="R375" s="229">
        <f>Q375*H375</f>
        <v>0.00091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279</v>
      </c>
      <c r="AT375" s="231" t="s">
        <v>204</v>
      </c>
      <c r="AU375" s="231" t="s">
        <v>90</v>
      </c>
      <c r="AY375" s="18" t="s">
        <v>203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88</v>
      </c>
      <c r="BK375" s="232">
        <f>ROUND(I375*H375,2)</f>
        <v>0</v>
      </c>
      <c r="BL375" s="18" t="s">
        <v>279</v>
      </c>
      <c r="BM375" s="231" t="s">
        <v>4465</v>
      </c>
    </row>
    <row r="376" s="2" customFormat="1">
      <c r="A376" s="39"/>
      <c r="B376" s="40"/>
      <c r="C376" s="41"/>
      <c r="D376" s="233" t="s">
        <v>209</v>
      </c>
      <c r="E376" s="41"/>
      <c r="F376" s="234" t="s">
        <v>4466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209</v>
      </c>
      <c r="AU376" s="18" t="s">
        <v>90</v>
      </c>
    </row>
    <row r="377" s="2" customFormat="1">
      <c r="A377" s="39"/>
      <c r="B377" s="40"/>
      <c r="C377" s="41"/>
      <c r="D377" s="251" t="s">
        <v>355</v>
      </c>
      <c r="E377" s="41"/>
      <c r="F377" s="252" t="s">
        <v>4467</v>
      </c>
      <c r="G377" s="41"/>
      <c r="H377" s="41"/>
      <c r="I377" s="235"/>
      <c r="J377" s="41"/>
      <c r="K377" s="41"/>
      <c r="L377" s="45"/>
      <c r="M377" s="236"/>
      <c r="N377" s="237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355</v>
      </c>
      <c r="AU377" s="18" t="s">
        <v>90</v>
      </c>
    </row>
    <row r="378" s="2" customFormat="1" ht="24.15" customHeight="1">
      <c r="A378" s="39"/>
      <c r="B378" s="40"/>
      <c r="C378" s="220" t="s">
        <v>928</v>
      </c>
      <c r="D378" s="220" t="s">
        <v>204</v>
      </c>
      <c r="E378" s="221" t="s">
        <v>4468</v>
      </c>
      <c r="F378" s="222" t="s">
        <v>4469</v>
      </c>
      <c r="G378" s="223" t="s">
        <v>647</v>
      </c>
      <c r="H378" s="224">
        <v>2</v>
      </c>
      <c r="I378" s="225"/>
      <c r="J378" s="226">
        <f>ROUND(I378*H378,2)</f>
        <v>0</v>
      </c>
      <c r="K378" s="222" t="s">
        <v>352</v>
      </c>
      <c r="L378" s="45"/>
      <c r="M378" s="227" t="s">
        <v>1</v>
      </c>
      <c r="N378" s="228" t="s">
        <v>46</v>
      </c>
      <c r="O378" s="92"/>
      <c r="P378" s="229">
        <f>O378*H378</f>
        <v>0</v>
      </c>
      <c r="Q378" s="229">
        <v>0.00012</v>
      </c>
      <c r="R378" s="229">
        <f>Q378*H378</f>
        <v>0.00024000000000000001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279</v>
      </c>
      <c r="AT378" s="231" t="s">
        <v>204</v>
      </c>
      <c r="AU378" s="231" t="s">
        <v>90</v>
      </c>
      <c r="AY378" s="18" t="s">
        <v>203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88</v>
      </c>
      <c r="BK378" s="232">
        <f>ROUND(I378*H378,2)</f>
        <v>0</v>
      </c>
      <c r="BL378" s="18" t="s">
        <v>279</v>
      </c>
      <c r="BM378" s="231" t="s">
        <v>4470</v>
      </c>
    </row>
    <row r="379" s="2" customFormat="1">
      <c r="A379" s="39"/>
      <c r="B379" s="40"/>
      <c r="C379" s="41"/>
      <c r="D379" s="233" t="s">
        <v>209</v>
      </c>
      <c r="E379" s="41"/>
      <c r="F379" s="234" t="s">
        <v>4471</v>
      </c>
      <c r="G379" s="41"/>
      <c r="H379" s="41"/>
      <c r="I379" s="235"/>
      <c r="J379" s="41"/>
      <c r="K379" s="41"/>
      <c r="L379" s="45"/>
      <c r="M379" s="236"/>
      <c r="N379" s="237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209</v>
      </c>
      <c r="AU379" s="18" t="s">
        <v>90</v>
      </c>
    </row>
    <row r="380" s="2" customFormat="1">
      <c r="A380" s="39"/>
      <c r="B380" s="40"/>
      <c r="C380" s="41"/>
      <c r="D380" s="251" t="s">
        <v>355</v>
      </c>
      <c r="E380" s="41"/>
      <c r="F380" s="252" t="s">
        <v>4472</v>
      </c>
      <c r="G380" s="41"/>
      <c r="H380" s="41"/>
      <c r="I380" s="235"/>
      <c r="J380" s="41"/>
      <c r="K380" s="41"/>
      <c r="L380" s="45"/>
      <c r="M380" s="236"/>
      <c r="N380" s="23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355</v>
      </c>
      <c r="AU380" s="18" t="s">
        <v>90</v>
      </c>
    </row>
    <row r="381" s="2" customFormat="1" ht="21.75" customHeight="1">
      <c r="A381" s="39"/>
      <c r="B381" s="40"/>
      <c r="C381" s="220" t="s">
        <v>936</v>
      </c>
      <c r="D381" s="220" t="s">
        <v>204</v>
      </c>
      <c r="E381" s="221" t="s">
        <v>4473</v>
      </c>
      <c r="F381" s="222" t="s">
        <v>4474</v>
      </c>
      <c r="G381" s="223" t="s">
        <v>647</v>
      </c>
      <c r="H381" s="224">
        <v>1</v>
      </c>
      <c r="I381" s="225"/>
      <c r="J381" s="226">
        <f>ROUND(I381*H381,2)</f>
        <v>0</v>
      </c>
      <c r="K381" s="222" t="s">
        <v>352</v>
      </c>
      <c r="L381" s="45"/>
      <c r="M381" s="227" t="s">
        <v>1</v>
      </c>
      <c r="N381" s="228" t="s">
        <v>46</v>
      </c>
      <c r="O381" s="92"/>
      <c r="P381" s="229">
        <f>O381*H381</f>
        <v>0</v>
      </c>
      <c r="Q381" s="229">
        <v>0.00021000000000000001</v>
      </c>
      <c r="R381" s="229">
        <f>Q381*H381</f>
        <v>0.00021000000000000001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279</v>
      </c>
      <c r="AT381" s="231" t="s">
        <v>204</v>
      </c>
      <c r="AU381" s="231" t="s">
        <v>90</v>
      </c>
      <c r="AY381" s="18" t="s">
        <v>203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88</v>
      </c>
      <c r="BK381" s="232">
        <f>ROUND(I381*H381,2)</f>
        <v>0</v>
      </c>
      <c r="BL381" s="18" t="s">
        <v>279</v>
      </c>
      <c r="BM381" s="231" t="s">
        <v>4475</v>
      </c>
    </row>
    <row r="382" s="2" customFormat="1">
      <c r="A382" s="39"/>
      <c r="B382" s="40"/>
      <c r="C382" s="41"/>
      <c r="D382" s="233" t="s">
        <v>209</v>
      </c>
      <c r="E382" s="41"/>
      <c r="F382" s="234" t="s">
        <v>4476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209</v>
      </c>
      <c r="AU382" s="18" t="s">
        <v>90</v>
      </c>
    </row>
    <row r="383" s="2" customFormat="1">
      <c r="A383" s="39"/>
      <c r="B383" s="40"/>
      <c r="C383" s="41"/>
      <c r="D383" s="251" t="s">
        <v>355</v>
      </c>
      <c r="E383" s="41"/>
      <c r="F383" s="252" t="s">
        <v>4477</v>
      </c>
      <c r="G383" s="41"/>
      <c r="H383" s="41"/>
      <c r="I383" s="235"/>
      <c r="J383" s="41"/>
      <c r="K383" s="41"/>
      <c r="L383" s="45"/>
      <c r="M383" s="236"/>
      <c r="N383" s="237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355</v>
      </c>
      <c r="AU383" s="18" t="s">
        <v>90</v>
      </c>
    </row>
    <row r="384" s="2" customFormat="1" ht="21.75" customHeight="1">
      <c r="A384" s="39"/>
      <c r="B384" s="40"/>
      <c r="C384" s="220" t="s">
        <v>942</v>
      </c>
      <c r="D384" s="220" t="s">
        <v>204</v>
      </c>
      <c r="E384" s="221" t="s">
        <v>4478</v>
      </c>
      <c r="F384" s="222" t="s">
        <v>4479</v>
      </c>
      <c r="G384" s="223" t="s">
        <v>647</v>
      </c>
      <c r="H384" s="224">
        <v>2</v>
      </c>
      <c r="I384" s="225"/>
      <c r="J384" s="226">
        <f>ROUND(I384*H384,2)</f>
        <v>0</v>
      </c>
      <c r="K384" s="222" t="s">
        <v>352</v>
      </c>
      <c r="L384" s="45"/>
      <c r="M384" s="227" t="s">
        <v>1</v>
      </c>
      <c r="N384" s="228" t="s">
        <v>46</v>
      </c>
      <c r="O384" s="92"/>
      <c r="P384" s="229">
        <f>O384*H384</f>
        <v>0</v>
      </c>
      <c r="Q384" s="229">
        <v>0.00050000000000000001</v>
      </c>
      <c r="R384" s="229">
        <f>Q384*H384</f>
        <v>0.001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279</v>
      </c>
      <c r="AT384" s="231" t="s">
        <v>204</v>
      </c>
      <c r="AU384" s="231" t="s">
        <v>90</v>
      </c>
      <c r="AY384" s="18" t="s">
        <v>203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88</v>
      </c>
      <c r="BK384" s="232">
        <f>ROUND(I384*H384,2)</f>
        <v>0</v>
      </c>
      <c r="BL384" s="18" t="s">
        <v>279</v>
      </c>
      <c r="BM384" s="231" t="s">
        <v>4480</v>
      </c>
    </row>
    <row r="385" s="2" customFormat="1">
      <c r="A385" s="39"/>
      <c r="B385" s="40"/>
      <c r="C385" s="41"/>
      <c r="D385" s="233" t="s">
        <v>209</v>
      </c>
      <c r="E385" s="41"/>
      <c r="F385" s="234" t="s">
        <v>4481</v>
      </c>
      <c r="G385" s="41"/>
      <c r="H385" s="41"/>
      <c r="I385" s="235"/>
      <c r="J385" s="41"/>
      <c r="K385" s="41"/>
      <c r="L385" s="45"/>
      <c r="M385" s="236"/>
      <c r="N385" s="23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209</v>
      </c>
      <c r="AU385" s="18" t="s">
        <v>90</v>
      </c>
    </row>
    <row r="386" s="2" customFormat="1">
      <c r="A386" s="39"/>
      <c r="B386" s="40"/>
      <c r="C386" s="41"/>
      <c r="D386" s="251" t="s">
        <v>355</v>
      </c>
      <c r="E386" s="41"/>
      <c r="F386" s="252" t="s">
        <v>4482</v>
      </c>
      <c r="G386" s="41"/>
      <c r="H386" s="41"/>
      <c r="I386" s="235"/>
      <c r="J386" s="41"/>
      <c r="K386" s="41"/>
      <c r="L386" s="45"/>
      <c r="M386" s="236"/>
      <c r="N386" s="237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355</v>
      </c>
      <c r="AU386" s="18" t="s">
        <v>90</v>
      </c>
    </row>
    <row r="387" s="2" customFormat="1" ht="21.75" customHeight="1">
      <c r="A387" s="39"/>
      <c r="B387" s="40"/>
      <c r="C387" s="220" t="s">
        <v>950</v>
      </c>
      <c r="D387" s="220" t="s">
        <v>204</v>
      </c>
      <c r="E387" s="221" t="s">
        <v>4483</v>
      </c>
      <c r="F387" s="222" t="s">
        <v>4484</v>
      </c>
      <c r="G387" s="223" t="s">
        <v>647</v>
      </c>
      <c r="H387" s="224">
        <v>4</v>
      </c>
      <c r="I387" s="225"/>
      <c r="J387" s="226">
        <f>ROUND(I387*H387,2)</f>
        <v>0</v>
      </c>
      <c r="K387" s="222" t="s">
        <v>352</v>
      </c>
      <c r="L387" s="45"/>
      <c r="M387" s="227" t="s">
        <v>1</v>
      </c>
      <c r="N387" s="228" t="s">
        <v>46</v>
      </c>
      <c r="O387" s="92"/>
      <c r="P387" s="229">
        <f>O387*H387</f>
        <v>0</v>
      </c>
      <c r="Q387" s="229">
        <v>0.00069999999999999999</v>
      </c>
      <c r="R387" s="229">
        <f>Q387*H387</f>
        <v>0.0028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279</v>
      </c>
      <c r="AT387" s="231" t="s">
        <v>204</v>
      </c>
      <c r="AU387" s="231" t="s">
        <v>90</v>
      </c>
      <c r="AY387" s="18" t="s">
        <v>203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88</v>
      </c>
      <c r="BK387" s="232">
        <f>ROUND(I387*H387,2)</f>
        <v>0</v>
      </c>
      <c r="BL387" s="18" t="s">
        <v>279</v>
      </c>
      <c r="BM387" s="231" t="s">
        <v>4485</v>
      </c>
    </row>
    <row r="388" s="2" customFormat="1">
      <c r="A388" s="39"/>
      <c r="B388" s="40"/>
      <c r="C388" s="41"/>
      <c r="D388" s="233" t="s">
        <v>209</v>
      </c>
      <c r="E388" s="41"/>
      <c r="F388" s="234" t="s">
        <v>4486</v>
      </c>
      <c r="G388" s="41"/>
      <c r="H388" s="41"/>
      <c r="I388" s="235"/>
      <c r="J388" s="41"/>
      <c r="K388" s="41"/>
      <c r="L388" s="45"/>
      <c r="M388" s="236"/>
      <c r="N388" s="237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209</v>
      </c>
      <c r="AU388" s="18" t="s">
        <v>90</v>
      </c>
    </row>
    <row r="389" s="2" customFormat="1">
      <c r="A389" s="39"/>
      <c r="B389" s="40"/>
      <c r="C389" s="41"/>
      <c r="D389" s="251" t="s">
        <v>355</v>
      </c>
      <c r="E389" s="41"/>
      <c r="F389" s="252" t="s">
        <v>4487</v>
      </c>
      <c r="G389" s="41"/>
      <c r="H389" s="41"/>
      <c r="I389" s="235"/>
      <c r="J389" s="41"/>
      <c r="K389" s="41"/>
      <c r="L389" s="45"/>
      <c r="M389" s="236"/>
      <c r="N389" s="237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355</v>
      </c>
      <c r="AU389" s="18" t="s">
        <v>90</v>
      </c>
    </row>
    <row r="390" s="2" customFormat="1" ht="24.15" customHeight="1">
      <c r="A390" s="39"/>
      <c r="B390" s="40"/>
      <c r="C390" s="220" t="s">
        <v>955</v>
      </c>
      <c r="D390" s="220" t="s">
        <v>204</v>
      </c>
      <c r="E390" s="221" t="s">
        <v>4488</v>
      </c>
      <c r="F390" s="222" t="s">
        <v>4489</v>
      </c>
      <c r="G390" s="223" t="s">
        <v>647</v>
      </c>
      <c r="H390" s="224">
        <v>1</v>
      </c>
      <c r="I390" s="225"/>
      <c r="J390" s="226">
        <f>ROUND(I390*H390,2)</f>
        <v>0</v>
      </c>
      <c r="K390" s="222" t="s">
        <v>352</v>
      </c>
      <c r="L390" s="45"/>
      <c r="M390" s="227" t="s">
        <v>1</v>
      </c>
      <c r="N390" s="228" t="s">
        <v>46</v>
      </c>
      <c r="O390" s="92"/>
      <c r="P390" s="229">
        <f>O390*H390</f>
        <v>0</v>
      </c>
      <c r="Q390" s="229">
        <v>0.00027</v>
      </c>
      <c r="R390" s="229">
        <f>Q390*H390</f>
        <v>0.00027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279</v>
      </c>
      <c r="AT390" s="231" t="s">
        <v>204</v>
      </c>
      <c r="AU390" s="231" t="s">
        <v>90</v>
      </c>
      <c r="AY390" s="18" t="s">
        <v>203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88</v>
      </c>
      <c r="BK390" s="232">
        <f>ROUND(I390*H390,2)</f>
        <v>0</v>
      </c>
      <c r="BL390" s="18" t="s">
        <v>279</v>
      </c>
      <c r="BM390" s="231" t="s">
        <v>4490</v>
      </c>
    </row>
    <row r="391" s="2" customFormat="1">
      <c r="A391" s="39"/>
      <c r="B391" s="40"/>
      <c r="C391" s="41"/>
      <c r="D391" s="233" t="s">
        <v>209</v>
      </c>
      <c r="E391" s="41"/>
      <c r="F391" s="234" t="s">
        <v>4491</v>
      </c>
      <c r="G391" s="41"/>
      <c r="H391" s="41"/>
      <c r="I391" s="235"/>
      <c r="J391" s="41"/>
      <c r="K391" s="41"/>
      <c r="L391" s="45"/>
      <c r="M391" s="236"/>
      <c r="N391" s="237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209</v>
      </c>
      <c r="AU391" s="18" t="s">
        <v>90</v>
      </c>
    </row>
    <row r="392" s="2" customFormat="1">
      <c r="A392" s="39"/>
      <c r="B392" s="40"/>
      <c r="C392" s="41"/>
      <c r="D392" s="251" t="s">
        <v>355</v>
      </c>
      <c r="E392" s="41"/>
      <c r="F392" s="252" t="s">
        <v>4492</v>
      </c>
      <c r="G392" s="41"/>
      <c r="H392" s="41"/>
      <c r="I392" s="235"/>
      <c r="J392" s="41"/>
      <c r="K392" s="41"/>
      <c r="L392" s="45"/>
      <c r="M392" s="236"/>
      <c r="N392" s="237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355</v>
      </c>
      <c r="AU392" s="18" t="s">
        <v>90</v>
      </c>
    </row>
    <row r="393" s="2" customFormat="1" ht="24.15" customHeight="1">
      <c r="A393" s="39"/>
      <c r="B393" s="40"/>
      <c r="C393" s="220" t="s">
        <v>963</v>
      </c>
      <c r="D393" s="220" t="s">
        <v>204</v>
      </c>
      <c r="E393" s="221" t="s">
        <v>4493</v>
      </c>
      <c r="F393" s="222" t="s">
        <v>4494</v>
      </c>
      <c r="G393" s="223" t="s">
        <v>647</v>
      </c>
      <c r="H393" s="224">
        <v>4</v>
      </c>
      <c r="I393" s="225"/>
      <c r="J393" s="226">
        <f>ROUND(I393*H393,2)</f>
        <v>0</v>
      </c>
      <c r="K393" s="222" t="s">
        <v>352</v>
      </c>
      <c r="L393" s="45"/>
      <c r="M393" s="227" t="s">
        <v>1</v>
      </c>
      <c r="N393" s="228" t="s">
        <v>46</v>
      </c>
      <c r="O393" s="92"/>
      <c r="P393" s="229">
        <f>O393*H393</f>
        <v>0</v>
      </c>
      <c r="Q393" s="229">
        <v>0.00040000000000000002</v>
      </c>
      <c r="R393" s="229">
        <f>Q393*H393</f>
        <v>0.0016000000000000001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279</v>
      </c>
      <c r="AT393" s="231" t="s">
        <v>204</v>
      </c>
      <c r="AU393" s="231" t="s">
        <v>90</v>
      </c>
      <c r="AY393" s="18" t="s">
        <v>203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88</v>
      </c>
      <c r="BK393" s="232">
        <f>ROUND(I393*H393,2)</f>
        <v>0</v>
      </c>
      <c r="BL393" s="18" t="s">
        <v>279</v>
      </c>
      <c r="BM393" s="231" t="s">
        <v>4495</v>
      </c>
    </row>
    <row r="394" s="2" customFormat="1">
      <c r="A394" s="39"/>
      <c r="B394" s="40"/>
      <c r="C394" s="41"/>
      <c r="D394" s="233" t="s">
        <v>209</v>
      </c>
      <c r="E394" s="41"/>
      <c r="F394" s="234" t="s">
        <v>4496</v>
      </c>
      <c r="G394" s="41"/>
      <c r="H394" s="41"/>
      <c r="I394" s="235"/>
      <c r="J394" s="41"/>
      <c r="K394" s="41"/>
      <c r="L394" s="45"/>
      <c r="M394" s="236"/>
      <c r="N394" s="237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209</v>
      </c>
      <c r="AU394" s="18" t="s">
        <v>90</v>
      </c>
    </row>
    <row r="395" s="2" customFormat="1">
      <c r="A395" s="39"/>
      <c r="B395" s="40"/>
      <c r="C395" s="41"/>
      <c r="D395" s="251" t="s">
        <v>355</v>
      </c>
      <c r="E395" s="41"/>
      <c r="F395" s="252" t="s">
        <v>4497</v>
      </c>
      <c r="G395" s="41"/>
      <c r="H395" s="41"/>
      <c r="I395" s="235"/>
      <c r="J395" s="41"/>
      <c r="K395" s="41"/>
      <c r="L395" s="45"/>
      <c r="M395" s="236"/>
      <c r="N395" s="237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355</v>
      </c>
      <c r="AU395" s="18" t="s">
        <v>90</v>
      </c>
    </row>
    <row r="396" s="2" customFormat="1" ht="24.15" customHeight="1">
      <c r="A396" s="39"/>
      <c r="B396" s="40"/>
      <c r="C396" s="220" t="s">
        <v>968</v>
      </c>
      <c r="D396" s="220" t="s">
        <v>204</v>
      </c>
      <c r="E396" s="221" t="s">
        <v>4498</v>
      </c>
      <c r="F396" s="222" t="s">
        <v>4499</v>
      </c>
      <c r="G396" s="223" t="s">
        <v>647</v>
      </c>
      <c r="H396" s="224">
        <v>1</v>
      </c>
      <c r="I396" s="225"/>
      <c r="J396" s="226">
        <f>ROUND(I396*H396,2)</f>
        <v>0</v>
      </c>
      <c r="K396" s="222" t="s">
        <v>352</v>
      </c>
      <c r="L396" s="45"/>
      <c r="M396" s="227" t="s">
        <v>1</v>
      </c>
      <c r="N396" s="228" t="s">
        <v>46</v>
      </c>
      <c r="O396" s="92"/>
      <c r="P396" s="229">
        <f>O396*H396</f>
        <v>0</v>
      </c>
      <c r="Q396" s="229">
        <v>0.00014999999999999999</v>
      </c>
      <c r="R396" s="229">
        <f>Q396*H396</f>
        <v>0.00014999999999999999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279</v>
      </c>
      <c r="AT396" s="231" t="s">
        <v>204</v>
      </c>
      <c r="AU396" s="231" t="s">
        <v>90</v>
      </c>
      <c r="AY396" s="18" t="s">
        <v>203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88</v>
      </c>
      <c r="BK396" s="232">
        <f>ROUND(I396*H396,2)</f>
        <v>0</v>
      </c>
      <c r="BL396" s="18" t="s">
        <v>279</v>
      </c>
      <c r="BM396" s="231" t="s">
        <v>4500</v>
      </c>
    </row>
    <row r="397" s="2" customFormat="1">
      <c r="A397" s="39"/>
      <c r="B397" s="40"/>
      <c r="C397" s="41"/>
      <c r="D397" s="233" t="s">
        <v>209</v>
      </c>
      <c r="E397" s="41"/>
      <c r="F397" s="234" t="s">
        <v>4501</v>
      </c>
      <c r="G397" s="41"/>
      <c r="H397" s="41"/>
      <c r="I397" s="235"/>
      <c r="J397" s="41"/>
      <c r="K397" s="41"/>
      <c r="L397" s="45"/>
      <c r="M397" s="236"/>
      <c r="N397" s="237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209</v>
      </c>
      <c r="AU397" s="18" t="s">
        <v>90</v>
      </c>
    </row>
    <row r="398" s="2" customFormat="1">
      <c r="A398" s="39"/>
      <c r="B398" s="40"/>
      <c r="C398" s="41"/>
      <c r="D398" s="251" t="s">
        <v>355</v>
      </c>
      <c r="E398" s="41"/>
      <c r="F398" s="252" t="s">
        <v>4502</v>
      </c>
      <c r="G398" s="41"/>
      <c r="H398" s="41"/>
      <c r="I398" s="235"/>
      <c r="J398" s="41"/>
      <c r="K398" s="41"/>
      <c r="L398" s="45"/>
      <c r="M398" s="236"/>
      <c r="N398" s="237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355</v>
      </c>
      <c r="AU398" s="18" t="s">
        <v>90</v>
      </c>
    </row>
    <row r="399" s="2" customFormat="1" ht="21.75" customHeight="1">
      <c r="A399" s="39"/>
      <c r="B399" s="40"/>
      <c r="C399" s="220" t="s">
        <v>973</v>
      </c>
      <c r="D399" s="220" t="s">
        <v>204</v>
      </c>
      <c r="E399" s="221" t="s">
        <v>4503</v>
      </c>
      <c r="F399" s="222" t="s">
        <v>4504</v>
      </c>
      <c r="G399" s="223" t="s">
        <v>647</v>
      </c>
      <c r="H399" s="224">
        <v>1</v>
      </c>
      <c r="I399" s="225"/>
      <c r="J399" s="226">
        <f>ROUND(I399*H399,2)</f>
        <v>0</v>
      </c>
      <c r="K399" s="222" t="s">
        <v>352</v>
      </c>
      <c r="L399" s="45"/>
      <c r="M399" s="227" t="s">
        <v>1</v>
      </c>
      <c r="N399" s="228" t="s">
        <v>46</v>
      </c>
      <c r="O399" s="92"/>
      <c r="P399" s="229">
        <f>O399*H399</f>
        <v>0</v>
      </c>
      <c r="Q399" s="229">
        <v>2.0000000000000002E-05</v>
      </c>
      <c r="R399" s="229">
        <f>Q399*H399</f>
        <v>2.0000000000000002E-05</v>
      </c>
      <c r="S399" s="229">
        <v>0</v>
      </c>
      <c r="T399" s="23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1" t="s">
        <v>279</v>
      </c>
      <c r="AT399" s="231" t="s">
        <v>204</v>
      </c>
      <c r="AU399" s="231" t="s">
        <v>90</v>
      </c>
      <c r="AY399" s="18" t="s">
        <v>203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88</v>
      </c>
      <c r="BK399" s="232">
        <f>ROUND(I399*H399,2)</f>
        <v>0</v>
      </c>
      <c r="BL399" s="18" t="s">
        <v>279</v>
      </c>
      <c r="BM399" s="231" t="s">
        <v>4505</v>
      </c>
    </row>
    <row r="400" s="2" customFormat="1">
      <c r="A400" s="39"/>
      <c r="B400" s="40"/>
      <c r="C400" s="41"/>
      <c r="D400" s="233" t="s">
        <v>209</v>
      </c>
      <c r="E400" s="41"/>
      <c r="F400" s="234" t="s">
        <v>4506</v>
      </c>
      <c r="G400" s="41"/>
      <c r="H400" s="41"/>
      <c r="I400" s="235"/>
      <c r="J400" s="41"/>
      <c r="K400" s="41"/>
      <c r="L400" s="45"/>
      <c r="M400" s="236"/>
      <c r="N400" s="237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209</v>
      </c>
      <c r="AU400" s="18" t="s">
        <v>90</v>
      </c>
    </row>
    <row r="401" s="2" customFormat="1">
      <c r="A401" s="39"/>
      <c r="B401" s="40"/>
      <c r="C401" s="41"/>
      <c r="D401" s="251" t="s">
        <v>355</v>
      </c>
      <c r="E401" s="41"/>
      <c r="F401" s="252" t="s">
        <v>4507</v>
      </c>
      <c r="G401" s="41"/>
      <c r="H401" s="41"/>
      <c r="I401" s="235"/>
      <c r="J401" s="41"/>
      <c r="K401" s="41"/>
      <c r="L401" s="45"/>
      <c r="M401" s="236"/>
      <c r="N401" s="237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355</v>
      </c>
      <c r="AU401" s="18" t="s">
        <v>90</v>
      </c>
    </row>
    <row r="402" s="2" customFormat="1" ht="37.8" customHeight="1">
      <c r="A402" s="39"/>
      <c r="B402" s="40"/>
      <c r="C402" s="296" t="s">
        <v>980</v>
      </c>
      <c r="D402" s="296" t="s">
        <v>553</v>
      </c>
      <c r="E402" s="297" t="s">
        <v>4508</v>
      </c>
      <c r="F402" s="298" t="s">
        <v>4509</v>
      </c>
      <c r="G402" s="299" t="s">
        <v>647</v>
      </c>
      <c r="H402" s="300">
        <v>1</v>
      </c>
      <c r="I402" s="301"/>
      <c r="J402" s="302">
        <f>ROUND(I402*H402,2)</f>
        <v>0</v>
      </c>
      <c r="K402" s="298" t="s">
        <v>352</v>
      </c>
      <c r="L402" s="303"/>
      <c r="M402" s="304" t="s">
        <v>1</v>
      </c>
      <c r="N402" s="305" t="s">
        <v>46</v>
      </c>
      <c r="O402" s="92"/>
      <c r="P402" s="229">
        <f>O402*H402</f>
        <v>0</v>
      </c>
      <c r="Q402" s="229">
        <v>0.0011999999999999999</v>
      </c>
      <c r="R402" s="229">
        <f>Q402*H402</f>
        <v>0.0011999999999999999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581</v>
      </c>
      <c r="AT402" s="231" t="s">
        <v>553</v>
      </c>
      <c r="AU402" s="231" t="s">
        <v>90</v>
      </c>
      <c r="AY402" s="18" t="s">
        <v>203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88</v>
      </c>
      <c r="BK402" s="232">
        <f>ROUND(I402*H402,2)</f>
        <v>0</v>
      </c>
      <c r="BL402" s="18" t="s">
        <v>279</v>
      </c>
      <c r="BM402" s="231" t="s">
        <v>4510</v>
      </c>
    </row>
    <row r="403" s="2" customFormat="1">
      <c r="A403" s="39"/>
      <c r="B403" s="40"/>
      <c r="C403" s="41"/>
      <c r="D403" s="233" t="s">
        <v>209</v>
      </c>
      <c r="E403" s="41"/>
      <c r="F403" s="234" t="s">
        <v>4511</v>
      </c>
      <c r="G403" s="41"/>
      <c r="H403" s="41"/>
      <c r="I403" s="235"/>
      <c r="J403" s="41"/>
      <c r="K403" s="41"/>
      <c r="L403" s="45"/>
      <c r="M403" s="236"/>
      <c r="N403" s="237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209</v>
      </c>
      <c r="AU403" s="18" t="s">
        <v>90</v>
      </c>
    </row>
    <row r="404" s="2" customFormat="1" ht="24.15" customHeight="1">
      <c r="A404" s="39"/>
      <c r="B404" s="40"/>
      <c r="C404" s="220" t="s">
        <v>990</v>
      </c>
      <c r="D404" s="220" t="s">
        <v>204</v>
      </c>
      <c r="E404" s="221" t="s">
        <v>4512</v>
      </c>
      <c r="F404" s="222" t="s">
        <v>4513</v>
      </c>
      <c r="G404" s="223" t="s">
        <v>272</v>
      </c>
      <c r="H404" s="224">
        <v>1</v>
      </c>
      <c r="I404" s="225"/>
      <c r="J404" s="226">
        <f>ROUND(I404*H404,2)</f>
        <v>0</v>
      </c>
      <c r="K404" s="222" t="s">
        <v>352</v>
      </c>
      <c r="L404" s="45"/>
      <c r="M404" s="227" t="s">
        <v>1</v>
      </c>
      <c r="N404" s="228" t="s">
        <v>46</v>
      </c>
      <c r="O404" s="92"/>
      <c r="P404" s="229">
        <f>O404*H404</f>
        <v>0</v>
      </c>
      <c r="Q404" s="229">
        <v>0.0292</v>
      </c>
      <c r="R404" s="229">
        <f>Q404*H404</f>
        <v>0.0292</v>
      </c>
      <c r="S404" s="229">
        <v>0</v>
      </c>
      <c r="T404" s="23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1" t="s">
        <v>279</v>
      </c>
      <c r="AT404" s="231" t="s">
        <v>204</v>
      </c>
      <c r="AU404" s="231" t="s">
        <v>90</v>
      </c>
      <c r="AY404" s="18" t="s">
        <v>203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88</v>
      </c>
      <c r="BK404" s="232">
        <f>ROUND(I404*H404,2)</f>
        <v>0</v>
      </c>
      <c r="BL404" s="18" t="s">
        <v>279</v>
      </c>
      <c r="BM404" s="231" t="s">
        <v>4514</v>
      </c>
    </row>
    <row r="405" s="2" customFormat="1">
      <c r="A405" s="39"/>
      <c r="B405" s="40"/>
      <c r="C405" s="41"/>
      <c r="D405" s="233" t="s">
        <v>209</v>
      </c>
      <c r="E405" s="41"/>
      <c r="F405" s="234" t="s">
        <v>4515</v>
      </c>
      <c r="G405" s="41"/>
      <c r="H405" s="41"/>
      <c r="I405" s="235"/>
      <c r="J405" s="41"/>
      <c r="K405" s="41"/>
      <c r="L405" s="45"/>
      <c r="M405" s="236"/>
      <c r="N405" s="237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209</v>
      </c>
      <c r="AU405" s="18" t="s">
        <v>90</v>
      </c>
    </row>
    <row r="406" s="2" customFormat="1">
      <c r="A406" s="39"/>
      <c r="B406" s="40"/>
      <c r="C406" s="41"/>
      <c r="D406" s="251" t="s">
        <v>355</v>
      </c>
      <c r="E406" s="41"/>
      <c r="F406" s="252" t="s">
        <v>4516</v>
      </c>
      <c r="G406" s="41"/>
      <c r="H406" s="41"/>
      <c r="I406" s="235"/>
      <c r="J406" s="41"/>
      <c r="K406" s="41"/>
      <c r="L406" s="45"/>
      <c r="M406" s="236"/>
      <c r="N406" s="237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355</v>
      </c>
      <c r="AU406" s="18" t="s">
        <v>90</v>
      </c>
    </row>
    <row r="407" s="2" customFormat="1" ht="24.15" customHeight="1">
      <c r="A407" s="39"/>
      <c r="B407" s="40"/>
      <c r="C407" s="220" t="s">
        <v>999</v>
      </c>
      <c r="D407" s="220" t="s">
        <v>204</v>
      </c>
      <c r="E407" s="221" t="s">
        <v>4517</v>
      </c>
      <c r="F407" s="222" t="s">
        <v>4518</v>
      </c>
      <c r="G407" s="223" t="s">
        <v>415</v>
      </c>
      <c r="H407" s="224">
        <v>190</v>
      </c>
      <c r="I407" s="225"/>
      <c r="J407" s="226">
        <f>ROUND(I407*H407,2)</f>
        <v>0</v>
      </c>
      <c r="K407" s="222" t="s">
        <v>352</v>
      </c>
      <c r="L407" s="45"/>
      <c r="M407" s="227" t="s">
        <v>1</v>
      </c>
      <c r="N407" s="228" t="s">
        <v>46</v>
      </c>
      <c r="O407" s="92"/>
      <c r="P407" s="229">
        <f>O407*H407</f>
        <v>0</v>
      </c>
      <c r="Q407" s="229">
        <v>0.00019000000000000001</v>
      </c>
      <c r="R407" s="229">
        <f>Q407*H407</f>
        <v>0.0361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279</v>
      </c>
      <c r="AT407" s="231" t="s">
        <v>204</v>
      </c>
      <c r="AU407" s="231" t="s">
        <v>90</v>
      </c>
      <c r="AY407" s="18" t="s">
        <v>203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88</v>
      </c>
      <c r="BK407" s="232">
        <f>ROUND(I407*H407,2)</f>
        <v>0</v>
      </c>
      <c r="BL407" s="18" t="s">
        <v>279</v>
      </c>
      <c r="BM407" s="231" t="s">
        <v>4519</v>
      </c>
    </row>
    <row r="408" s="2" customFormat="1">
      <c r="A408" s="39"/>
      <c r="B408" s="40"/>
      <c r="C408" s="41"/>
      <c r="D408" s="233" t="s">
        <v>209</v>
      </c>
      <c r="E408" s="41"/>
      <c r="F408" s="234" t="s">
        <v>4520</v>
      </c>
      <c r="G408" s="41"/>
      <c r="H408" s="41"/>
      <c r="I408" s="235"/>
      <c r="J408" s="41"/>
      <c r="K408" s="41"/>
      <c r="L408" s="45"/>
      <c r="M408" s="236"/>
      <c r="N408" s="237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209</v>
      </c>
      <c r="AU408" s="18" t="s">
        <v>90</v>
      </c>
    </row>
    <row r="409" s="2" customFormat="1">
      <c r="A409" s="39"/>
      <c r="B409" s="40"/>
      <c r="C409" s="41"/>
      <c r="D409" s="251" t="s">
        <v>355</v>
      </c>
      <c r="E409" s="41"/>
      <c r="F409" s="252" t="s">
        <v>4521</v>
      </c>
      <c r="G409" s="41"/>
      <c r="H409" s="41"/>
      <c r="I409" s="235"/>
      <c r="J409" s="41"/>
      <c r="K409" s="41"/>
      <c r="L409" s="45"/>
      <c r="M409" s="236"/>
      <c r="N409" s="237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355</v>
      </c>
      <c r="AU409" s="18" t="s">
        <v>90</v>
      </c>
    </row>
    <row r="410" s="14" customFormat="1">
      <c r="A410" s="14"/>
      <c r="B410" s="263"/>
      <c r="C410" s="264"/>
      <c r="D410" s="233" t="s">
        <v>357</v>
      </c>
      <c r="E410" s="265" t="s">
        <v>1</v>
      </c>
      <c r="F410" s="266" t="s">
        <v>4522</v>
      </c>
      <c r="G410" s="264"/>
      <c r="H410" s="267">
        <v>190</v>
      </c>
      <c r="I410" s="268"/>
      <c r="J410" s="264"/>
      <c r="K410" s="264"/>
      <c r="L410" s="269"/>
      <c r="M410" s="270"/>
      <c r="N410" s="271"/>
      <c r="O410" s="271"/>
      <c r="P410" s="271"/>
      <c r="Q410" s="271"/>
      <c r="R410" s="271"/>
      <c r="S410" s="271"/>
      <c r="T410" s="27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73" t="s">
        <v>357</v>
      </c>
      <c r="AU410" s="273" t="s">
        <v>90</v>
      </c>
      <c r="AV410" s="14" t="s">
        <v>90</v>
      </c>
      <c r="AW410" s="14" t="s">
        <v>36</v>
      </c>
      <c r="AX410" s="14" t="s">
        <v>88</v>
      </c>
      <c r="AY410" s="273" t="s">
        <v>203</v>
      </c>
    </row>
    <row r="411" s="2" customFormat="1" ht="21.75" customHeight="1">
      <c r="A411" s="39"/>
      <c r="B411" s="40"/>
      <c r="C411" s="220" t="s">
        <v>1010</v>
      </c>
      <c r="D411" s="220" t="s">
        <v>204</v>
      </c>
      <c r="E411" s="221" t="s">
        <v>4523</v>
      </c>
      <c r="F411" s="222" t="s">
        <v>4524</v>
      </c>
      <c r="G411" s="223" t="s">
        <v>415</v>
      </c>
      <c r="H411" s="224">
        <v>190</v>
      </c>
      <c r="I411" s="225"/>
      <c r="J411" s="226">
        <f>ROUND(I411*H411,2)</f>
        <v>0</v>
      </c>
      <c r="K411" s="222" t="s">
        <v>352</v>
      </c>
      <c r="L411" s="45"/>
      <c r="M411" s="227" t="s">
        <v>1</v>
      </c>
      <c r="N411" s="228" t="s">
        <v>46</v>
      </c>
      <c r="O411" s="92"/>
      <c r="P411" s="229">
        <f>O411*H411</f>
        <v>0</v>
      </c>
      <c r="Q411" s="229">
        <v>1.0000000000000001E-05</v>
      </c>
      <c r="R411" s="229">
        <f>Q411*H411</f>
        <v>0.0019000000000000002</v>
      </c>
      <c r="S411" s="229">
        <v>0</v>
      </c>
      <c r="T411" s="23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1" t="s">
        <v>279</v>
      </c>
      <c r="AT411" s="231" t="s">
        <v>204</v>
      </c>
      <c r="AU411" s="231" t="s">
        <v>90</v>
      </c>
      <c r="AY411" s="18" t="s">
        <v>203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88</v>
      </c>
      <c r="BK411" s="232">
        <f>ROUND(I411*H411,2)</f>
        <v>0</v>
      </c>
      <c r="BL411" s="18" t="s">
        <v>279</v>
      </c>
      <c r="BM411" s="231" t="s">
        <v>4525</v>
      </c>
    </row>
    <row r="412" s="2" customFormat="1">
      <c r="A412" s="39"/>
      <c r="B412" s="40"/>
      <c r="C412" s="41"/>
      <c r="D412" s="233" t="s">
        <v>209</v>
      </c>
      <c r="E412" s="41"/>
      <c r="F412" s="234" t="s">
        <v>4526</v>
      </c>
      <c r="G412" s="41"/>
      <c r="H412" s="41"/>
      <c r="I412" s="235"/>
      <c r="J412" s="41"/>
      <c r="K412" s="41"/>
      <c r="L412" s="45"/>
      <c r="M412" s="236"/>
      <c r="N412" s="237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209</v>
      </c>
      <c r="AU412" s="18" t="s">
        <v>90</v>
      </c>
    </row>
    <row r="413" s="2" customFormat="1">
      <c r="A413" s="39"/>
      <c r="B413" s="40"/>
      <c r="C413" s="41"/>
      <c r="D413" s="251" t="s">
        <v>355</v>
      </c>
      <c r="E413" s="41"/>
      <c r="F413" s="252" t="s">
        <v>4527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355</v>
      </c>
      <c r="AU413" s="18" t="s">
        <v>90</v>
      </c>
    </row>
    <row r="414" s="2" customFormat="1" ht="16.5" customHeight="1">
      <c r="A414" s="39"/>
      <c r="B414" s="40"/>
      <c r="C414" s="220" t="s">
        <v>1023</v>
      </c>
      <c r="D414" s="220" t="s">
        <v>204</v>
      </c>
      <c r="E414" s="221" t="s">
        <v>4528</v>
      </c>
      <c r="F414" s="222" t="s">
        <v>4529</v>
      </c>
      <c r="G414" s="223" t="s">
        <v>647</v>
      </c>
      <c r="H414" s="224">
        <v>7</v>
      </c>
      <c r="I414" s="225"/>
      <c r="J414" s="226">
        <f>ROUND(I414*H414,2)</f>
        <v>0</v>
      </c>
      <c r="K414" s="222" t="s">
        <v>1</v>
      </c>
      <c r="L414" s="45"/>
      <c r="M414" s="227" t="s">
        <v>1</v>
      </c>
      <c r="N414" s="228" t="s">
        <v>46</v>
      </c>
      <c r="O414" s="92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1" t="s">
        <v>279</v>
      </c>
      <c r="AT414" s="231" t="s">
        <v>204</v>
      </c>
      <c r="AU414" s="231" t="s">
        <v>90</v>
      </c>
      <c r="AY414" s="18" t="s">
        <v>203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8" t="s">
        <v>88</v>
      </c>
      <c r="BK414" s="232">
        <f>ROUND(I414*H414,2)</f>
        <v>0</v>
      </c>
      <c r="BL414" s="18" t="s">
        <v>279</v>
      </c>
      <c r="BM414" s="231" t="s">
        <v>4530</v>
      </c>
    </row>
    <row r="415" s="2" customFormat="1" ht="21.75" customHeight="1">
      <c r="A415" s="39"/>
      <c r="B415" s="40"/>
      <c r="C415" s="220" t="s">
        <v>1034</v>
      </c>
      <c r="D415" s="220" t="s">
        <v>204</v>
      </c>
      <c r="E415" s="221" t="s">
        <v>4531</v>
      </c>
      <c r="F415" s="222" t="s">
        <v>4532</v>
      </c>
      <c r="G415" s="223" t="s">
        <v>207</v>
      </c>
      <c r="H415" s="224">
        <v>1</v>
      </c>
      <c r="I415" s="225"/>
      <c r="J415" s="226">
        <f>ROUND(I415*H415,2)</f>
        <v>0</v>
      </c>
      <c r="K415" s="222" t="s">
        <v>1</v>
      </c>
      <c r="L415" s="45"/>
      <c r="M415" s="227" t="s">
        <v>1</v>
      </c>
      <c r="N415" s="228" t="s">
        <v>46</v>
      </c>
      <c r="O415" s="92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279</v>
      </c>
      <c r="AT415" s="231" t="s">
        <v>204</v>
      </c>
      <c r="AU415" s="231" t="s">
        <v>90</v>
      </c>
      <c r="AY415" s="18" t="s">
        <v>203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88</v>
      </c>
      <c r="BK415" s="232">
        <f>ROUND(I415*H415,2)</f>
        <v>0</v>
      </c>
      <c r="BL415" s="18" t="s">
        <v>279</v>
      </c>
      <c r="BM415" s="231" t="s">
        <v>4533</v>
      </c>
    </row>
    <row r="416" s="2" customFormat="1">
      <c r="A416" s="39"/>
      <c r="B416" s="40"/>
      <c r="C416" s="41"/>
      <c r="D416" s="233" t="s">
        <v>209</v>
      </c>
      <c r="E416" s="41"/>
      <c r="F416" s="234" t="s">
        <v>4534</v>
      </c>
      <c r="G416" s="41"/>
      <c r="H416" s="41"/>
      <c r="I416" s="235"/>
      <c r="J416" s="41"/>
      <c r="K416" s="41"/>
      <c r="L416" s="45"/>
      <c r="M416" s="236"/>
      <c r="N416" s="237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209</v>
      </c>
      <c r="AU416" s="18" t="s">
        <v>90</v>
      </c>
    </row>
    <row r="417" s="2" customFormat="1" ht="24.15" customHeight="1">
      <c r="A417" s="39"/>
      <c r="B417" s="40"/>
      <c r="C417" s="220" t="s">
        <v>1041</v>
      </c>
      <c r="D417" s="220" t="s">
        <v>204</v>
      </c>
      <c r="E417" s="221" t="s">
        <v>4535</v>
      </c>
      <c r="F417" s="222" t="s">
        <v>4536</v>
      </c>
      <c r="G417" s="223" t="s">
        <v>493</v>
      </c>
      <c r="H417" s="224">
        <v>0.376</v>
      </c>
      <c r="I417" s="225"/>
      <c r="J417" s="226">
        <f>ROUND(I417*H417,2)</f>
        <v>0</v>
      </c>
      <c r="K417" s="222" t="s">
        <v>352</v>
      </c>
      <c r="L417" s="45"/>
      <c r="M417" s="227" t="s">
        <v>1</v>
      </c>
      <c r="N417" s="228" t="s">
        <v>46</v>
      </c>
      <c r="O417" s="92"/>
      <c r="P417" s="229">
        <f>O417*H417</f>
        <v>0</v>
      </c>
      <c r="Q417" s="229">
        <v>0</v>
      </c>
      <c r="R417" s="229">
        <f>Q417*H417</f>
        <v>0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279</v>
      </c>
      <c r="AT417" s="231" t="s">
        <v>204</v>
      </c>
      <c r="AU417" s="231" t="s">
        <v>90</v>
      </c>
      <c r="AY417" s="18" t="s">
        <v>203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88</v>
      </c>
      <c r="BK417" s="232">
        <f>ROUND(I417*H417,2)</f>
        <v>0</v>
      </c>
      <c r="BL417" s="18" t="s">
        <v>279</v>
      </c>
      <c r="BM417" s="231" t="s">
        <v>4537</v>
      </c>
    </row>
    <row r="418" s="2" customFormat="1">
      <c r="A418" s="39"/>
      <c r="B418" s="40"/>
      <c r="C418" s="41"/>
      <c r="D418" s="233" t="s">
        <v>209</v>
      </c>
      <c r="E418" s="41"/>
      <c r="F418" s="234" t="s">
        <v>4538</v>
      </c>
      <c r="G418" s="41"/>
      <c r="H418" s="41"/>
      <c r="I418" s="235"/>
      <c r="J418" s="41"/>
      <c r="K418" s="41"/>
      <c r="L418" s="45"/>
      <c r="M418" s="236"/>
      <c r="N418" s="237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209</v>
      </c>
      <c r="AU418" s="18" t="s">
        <v>90</v>
      </c>
    </row>
    <row r="419" s="2" customFormat="1">
      <c r="A419" s="39"/>
      <c r="B419" s="40"/>
      <c r="C419" s="41"/>
      <c r="D419" s="251" t="s">
        <v>355</v>
      </c>
      <c r="E419" s="41"/>
      <c r="F419" s="252" t="s">
        <v>4539</v>
      </c>
      <c r="G419" s="41"/>
      <c r="H419" s="41"/>
      <c r="I419" s="235"/>
      <c r="J419" s="41"/>
      <c r="K419" s="41"/>
      <c r="L419" s="45"/>
      <c r="M419" s="236"/>
      <c r="N419" s="237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355</v>
      </c>
      <c r="AU419" s="18" t="s">
        <v>90</v>
      </c>
    </row>
    <row r="420" s="11" customFormat="1" ht="22.8" customHeight="1">
      <c r="A420" s="11"/>
      <c r="B420" s="206"/>
      <c r="C420" s="207"/>
      <c r="D420" s="208" t="s">
        <v>80</v>
      </c>
      <c r="E420" s="249" t="s">
        <v>4540</v>
      </c>
      <c r="F420" s="249" t="s">
        <v>4541</v>
      </c>
      <c r="G420" s="207"/>
      <c r="H420" s="207"/>
      <c r="I420" s="210"/>
      <c r="J420" s="250">
        <f>BK420</f>
        <v>0</v>
      </c>
      <c r="K420" s="207"/>
      <c r="L420" s="212"/>
      <c r="M420" s="213"/>
      <c r="N420" s="214"/>
      <c r="O420" s="214"/>
      <c r="P420" s="215">
        <f>SUM(P421:P429)</f>
        <v>0</v>
      </c>
      <c r="Q420" s="214"/>
      <c r="R420" s="215">
        <f>SUM(R421:R429)</f>
        <v>0.0048300000000000001</v>
      </c>
      <c r="S420" s="214"/>
      <c r="T420" s="216">
        <f>SUM(T421:T429)</f>
        <v>0</v>
      </c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R420" s="217" t="s">
        <v>90</v>
      </c>
      <c r="AT420" s="218" t="s">
        <v>80</v>
      </c>
      <c r="AU420" s="218" t="s">
        <v>88</v>
      </c>
      <c r="AY420" s="217" t="s">
        <v>203</v>
      </c>
      <c r="BK420" s="219">
        <f>SUM(BK421:BK429)</f>
        <v>0</v>
      </c>
    </row>
    <row r="421" s="2" customFormat="1" ht="24.15" customHeight="1">
      <c r="A421" s="39"/>
      <c r="B421" s="40"/>
      <c r="C421" s="220" t="s">
        <v>1051</v>
      </c>
      <c r="D421" s="220" t="s">
        <v>204</v>
      </c>
      <c r="E421" s="221" t="s">
        <v>4542</v>
      </c>
      <c r="F421" s="222" t="s">
        <v>4543</v>
      </c>
      <c r="G421" s="223" t="s">
        <v>272</v>
      </c>
      <c r="H421" s="224">
        <v>1</v>
      </c>
      <c r="I421" s="225"/>
      <c r="J421" s="226">
        <f>ROUND(I421*H421,2)</f>
        <v>0</v>
      </c>
      <c r="K421" s="222" t="s">
        <v>352</v>
      </c>
      <c r="L421" s="45"/>
      <c r="M421" s="227" t="s">
        <v>1</v>
      </c>
      <c r="N421" s="228" t="s">
        <v>46</v>
      </c>
      <c r="O421" s="92"/>
      <c r="P421" s="229">
        <f>O421*H421</f>
        <v>0</v>
      </c>
      <c r="Q421" s="229">
        <v>0.00125</v>
      </c>
      <c r="R421" s="229">
        <f>Q421*H421</f>
        <v>0.00125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279</v>
      </c>
      <c r="AT421" s="231" t="s">
        <v>204</v>
      </c>
      <c r="AU421" s="231" t="s">
        <v>90</v>
      </c>
      <c r="AY421" s="18" t="s">
        <v>203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88</v>
      </c>
      <c r="BK421" s="232">
        <f>ROUND(I421*H421,2)</f>
        <v>0</v>
      </c>
      <c r="BL421" s="18" t="s">
        <v>279</v>
      </c>
      <c r="BM421" s="231" t="s">
        <v>4544</v>
      </c>
    </row>
    <row r="422" s="2" customFormat="1">
      <c r="A422" s="39"/>
      <c r="B422" s="40"/>
      <c r="C422" s="41"/>
      <c r="D422" s="233" t="s">
        <v>209</v>
      </c>
      <c r="E422" s="41"/>
      <c r="F422" s="234" t="s">
        <v>4545</v>
      </c>
      <c r="G422" s="41"/>
      <c r="H422" s="41"/>
      <c r="I422" s="235"/>
      <c r="J422" s="41"/>
      <c r="K422" s="41"/>
      <c r="L422" s="45"/>
      <c r="M422" s="236"/>
      <c r="N422" s="237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209</v>
      </c>
      <c r="AU422" s="18" t="s">
        <v>90</v>
      </c>
    </row>
    <row r="423" s="2" customFormat="1">
      <c r="A423" s="39"/>
      <c r="B423" s="40"/>
      <c r="C423" s="41"/>
      <c r="D423" s="251" t="s">
        <v>355</v>
      </c>
      <c r="E423" s="41"/>
      <c r="F423" s="252" t="s">
        <v>4546</v>
      </c>
      <c r="G423" s="41"/>
      <c r="H423" s="41"/>
      <c r="I423" s="235"/>
      <c r="J423" s="41"/>
      <c r="K423" s="41"/>
      <c r="L423" s="45"/>
      <c r="M423" s="236"/>
      <c r="N423" s="23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355</v>
      </c>
      <c r="AU423" s="18" t="s">
        <v>90</v>
      </c>
    </row>
    <row r="424" s="2" customFormat="1" ht="37.8" customHeight="1">
      <c r="A424" s="39"/>
      <c r="B424" s="40"/>
      <c r="C424" s="220" t="s">
        <v>1061</v>
      </c>
      <c r="D424" s="220" t="s">
        <v>204</v>
      </c>
      <c r="E424" s="221" t="s">
        <v>4547</v>
      </c>
      <c r="F424" s="222" t="s">
        <v>4548</v>
      </c>
      <c r="G424" s="223" t="s">
        <v>272</v>
      </c>
      <c r="H424" s="224">
        <v>1</v>
      </c>
      <c r="I424" s="225"/>
      <c r="J424" s="226">
        <f>ROUND(I424*H424,2)</f>
        <v>0</v>
      </c>
      <c r="K424" s="222" t="s">
        <v>352</v>
      </c>
      <c r="L424" s="45"/>
      <c r="M424" s="227" t="s">
        <v>1</v>
      </c>
      <c r="N424" s="228" t="s">
        <v>46</v>
      </c>
      <c r="O424" s="92"/>
      <c r="P424" s="229">
        <f>O424*H424</f>
        <v>0</v>
      </c>
      <c r="Q424" s="229">
        <v>0.0035799999999999998</v>
      </c>
      <c r="R424" s="229">
        <f>Q424*H424</f>
        <v>0.0035799999999999998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279</v>
      </c>
      <c r="AT424" s="231" t="s">
        <v>204</v>
      </c>
      <c r="AU424" s="231" t="s">
        <v>90</v>
      </c>
      <c r="AY424" s="18" t="s">
        <v>203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88</v>
      </c>
      <c r="BK424" s="232">
        <f>ROUND(I424*H424,2)</f>
        <v>0</v>
      </c>
      <c r="BL424" s="18" t="s">
        <v>279</v>
      </c>
      <c r="BM424" s="231" t="s">
        <v>4549</v>
      </c>
    </row>
    <row r="425" s="2" customFormat="1">
      <c r="A425" s="39"/>
      <c r="B425" s="40"/>
      <c r="C425" s="41"/>
      <c r="D425" s="233" t="s">
        <v>209</v>
      </c>
      <c r="E425" s="41"/>
      <c r="F425" s="234" t="s">
        <v>4550</v>
      </c>
      <c r="G425" s="41"/>
      <c r="H425" s="41"/>
      <c r="I425" s="235"/>
      <c r="J425" s="41"/>
      <c r="K425" s="41"/>
      <c r="L425" s="45"/>
      <c r="M425" s="236"/>
      <c r="N425" s="237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209</v>
      </c>
      <c r="AU425" s="18" t="s">
        <v>90</v>
      </c>
    </row>
    <row r="426" s="2" customFormat="1">
      <c r="A426" s="39"/>
      <c r="B426" s="40"/>
      <c r="C426" s="41"/>
      <c r="D426" s="251" t="s">
        <v>355</v>
      </c>
      <c r="E426" s="41"/>
      <c r="F426" s="252" t="s">
        <v>4551</v>
      </c>
      <c r="G426" s="41"/>
      <c r="H426" s="41"/>
      <c r="I426" s="235"/>
      <c r="J426" s="41"/>
      <c r="K426" s="41"/>
      <c r="L426" s="45"/>
      <c r="M426" s="236"/>
      <c r="N426" s="237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355</v>
      </c>
      <c r="AU426" s="18" t="s">
        <v>90</v>
      </c>
    </row>
    <row r="427" s="2" customFormat="1" ht="24.15" customHeight="1">
      <c r="A427" s="39"/>
      <c r="B427" s="40"/>
      <c r="C427" s="220" t="s">
        <v>1070</v>
      </c>
      <c r="D427" s="220" t="s">
        <v>204</v>
      </c>
      <c r="E427" s="221" t="s">
        <v>4552</v>
      </c>
      <c r="F427" s="222" t="s">
        <v>4553</v>
      </c>
      <c r="G427" s="223" t="s">
        <v>493</v>
      </c>
      <c r="H427" s="224">
        <v>0.0050000000000000001</v>
      </c>
      <c r="I427" s="225"/>
      <c r="J427" s="226">
        <f>ROUND(I427*H427,2)</f>
        <v>0</v>
      </c>
      <c r="K427" s="222" t="s">
        <v>352</v>
      </c>
      <c r="L427" s="45"/>
      <c r="M427" s="227" t="s">
        <v>1</v>
      </c>
      <c r="N427" s="228" t="s">
        <v>46</v>
      </c>
      <c r="O427" s="92"/>
      <c r="P427" s="229">
        <f>O427*H427</f>
        <v>0</v>
      </c>
      <c r="Q427" s="229">
        <v>0</v>
      </c>
      <c r="R427" s="229">
        <f>Q427*H427</f>
        <v>0</v>
      </c>
      <c r="S427" s="229">
        <v>0</v>
      </c>
      <c r="T427" s="23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1" t="s">
        <v>279</v>
      </c>
      <c r="AT427" s="231" t="s">
        <v>204</v>
      </c>
      <c r="AU427" s="231" t="s">
        <v>90</v>
      </c>
      <c r="AY427" s="18" t="s">
        <v>203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8" t="s">
        <v>88</v>
      </c>
      <c r="BK427" s="232">
        <f>ROUND(I427*H427,2)</f>
        <v>0</v>
      </c>
      <c r="BL427" s="18" t="s">
        <v>279</v>
      </c>
      <c r="BM427" s="231" t="s">
        <v>4554</v>
      </c>
    </row>
    <row r="428" s="2" customFormat="1">
      <c r="A428" s="39"/>
      <c r="B428" s="40"/>
      <c r="C428" s="41"/>
      <c r="D428" s="233" t="s">
        <v>209</v>
      </c>
      <c r="E428" s="41"/>
      <c r="F428" s="234" t="s">
        <v>4555</v>
      </c>
      <c r="G428" s="41"/>
      <c r="H428" s="41"/>
      <c r="I428" s="235"/>
      <c r="J428" s="41"/>
      <c r="K428" s="41"/>
      <c r="L428" s="45"/>
      <c r="M428" s="236"/>
      <c r="N428" s="237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209</v>
      </c>
      <c r="AU428" s="18" t="s">
        <v>90</v>
      </c>
    </row>
    <row r="429" s="2" customFormat="1">
      <c r="A429" s="39"/>
      <c r="B429" s="40"/>
      <c r="C429" s="41"/>
      <c r="D429" s="251" t="s">
        <v>355</v>
      </c>
      <c r="E429" s="41"/>
      <c r="F429" s="252" t="s">
        <v>4556</v>
      </c>
      <c r="G429" s="41"/>
      <c r="H429" s="41"/>
      <c r="I429" s="235"/>
      <c r="J429" s="41"/>
      <c r="K429" s="41"/>
      <c r="L429" s="45"/>
      <c r="M429" s="236"/>
      <c r="N429" s="237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355</v>
      </c>
      <c r="AU429" s="18" t="s">
        <v>90</v>
      </c>
    </row>
    <row r="430" s="11" customFormat="1" ht="22.8" customHeight="1">
      <c r="A430" s="11"/>
      <c r="B430" s="206"/>
      <c r="C430" s="207"/>
      <c r="D430" s="208" t="s">
        <v>80</v>
      </c>
      <c r="E430" s="249" t="s">
        <v>2185</v>
      </c>
      <c r="F430" s="249" t="s">
        <v>2186</v>
      </c>
      <c r="G430" s="207"/>
      <c r="H430" s="207"/>
      <c r="I430" s="210"/>
      <c r="J430" s="250">
        <f>BK430</f>
        <v>0</v>
      </c>
      <c r="K430" s="207"/>
      <c r="L430" s="212"/>
      <c r="M430" s="213"/>
      <c r="N430" s="214"/>
      <c r="O430" s="214"/>
      <c r="P430" s="215">
        <f>SUM(P431:P511)</f>
        <v>0</v>
      </c>
      <c r="Q430" s="214"/>
      <c r="R430" s="215">
        <f>SUM(R431:R511)</f>
        <v>0.21426000000000003</v>
      </c>
      <c r="S430" s="214"/>
      <c r="T430" s="216">
        <f>SUM(T431:T511)</f>
        <v>0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R430" s="217" t="s">
        <v>90</v>
      </c>
      <c r="AT430" s="218" t="s">
        <v>80</v>
      </c>
      <c r="AU430" s="218" t="s">
        <v>88</v>
      </c>
      <c r="AY430" s="217" t="s">
        <v>203</v>
      </c>
      <c r="BK430" s="219">
        <f>SUM(BK431:BK511)</f>
        <v>0</v>
      </c>
    </row>
    <row r="431" s="2" customFormat="1" ht="24.15" customHeight="1">
      <c r="A431" s="39"/>
      <c r="B431" s="40"/>
      <c r="C431" s="220" t="s">
        <v>1076</v>
      </c>
      <c r="D431" s="220" t="s">
        <v>204</v>
      </c>
      <c r="E431" s="221" t="s">
        <v>4557</v>
      </c>
      <c r="F431" s="222" t="s">
        <v>4558</v>
      </c>
      <c r="G431" s="223" t="s">
        <v>272</v>
      </c>
      <c r="H431" s="224">
        <v>1</v>
      </c>
      <c r="I431" s="225"/>
      <c r="J431" s="226">
        <f>ROUND(I431*H431,2)</f>
        <v>0</v>
      </c>
      <c r="K431" s="222" t="s">
        <v>352</v>
      </c>
      <c r="L431" s="45"/>
      <c r="M431" s="227" t="s">
        <v>1</v>
      </c>
      <c r="N431" s="228" t="s">
        <v>46</v>
      </c>
      <c r="O431" s="92"/>
      <c r="P431" s="229">
        <f>O431*H431</f>
        <v>0</v>
      </c>
      <c r="Q431" s="229">
        <v>0.010789999999999999</v>
      </c>
      <c r="R431" s="229">
        <f>Q431*H431</f>
        <v>0.010789999999999999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279</v>
      </c>
      <c r="AT431" s="231" t="s">
        <v>204</v>
      </c>
      <c r="AU431" s="231" t="s">
        <v>90</v>
      </c>
      <c r="AY431" s="18" t="s">
        <v>203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88</v>
      </c>
      <c r="BK431" s="232">
        <f>ROUND(I431*H431,2)</f>
        <v>0</v>
      </c>
      <c r="BL431" s="18" t="s">
        <v>279</v>
      </c>
      <c r="BM431" s="231" t="s">
        <v>4559</v>
      </c>
    </row>
    <row r="432" s="2" customFormat="1">
      <c r="A432" s="39"/>
      <c r="B432" s="40"/>
      <c r="C432" s="41"/>
      <c r="D432" s="233" t="s">
        <v>209</v>
      </c>
      <c r="E432" s="41"/>
      <c r="F432" s="234" t="s">
        <v>4560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209</v>
      </c>
      <c r="AU432" s="18" t="s">
        <v>90</v>
      </c>
    </row>
    <row r="433" s="2" customFormat="1">
      <c r="A433" s="39"/>
      <c r="B433" s="40"/>
      <c r="C433" s="41"/>
      <c r="D433" s="251" t="s">
        <v>355</v>
      </c>
      <c r="E433" s="41"/>
      <c r="F433" s="252" t="s">
        <v>4561</v>
      </c>
      <c r="G433" s="41"/>
      <c r="H433" s="41"/>
      <c r="I433" s="235"/>
      <c r="J433" s="41"/>
      <c r="K433" s="41"/>
      <c r="L433" s="45"/>
      <c r="M433" s="236"/>
      <c r="N433" s="237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355</v>
      </c>
      <c r="AU433" s="18" t="s">
        <v>90</v>
      </c>
    </row>
    <row r="434" s="2" customFormat="1" ht="21.75" customHeight="1">
      <c r="A434" s="39"/>
      <c r="B434" s="40"/>
      <c r="C434" s="220" t="s">
        <v>1084</v>
      </c>
      <c r="D434" s="220" t="s">
        <v>204</v>
      </c>
      <c r="E434" s="221" t="s">
        <v>4562</v>
      </c>
      <c r="F434" s="222" t="s">
        <v>4563</v>
      </c>
      <c r="G434" s="223" t="s">
        <v>647</v>
      </c>
      <c r="H434" s="224">
        <v>2</v>
      </c>
      <c r="I434" s="225"/>
      <c r="J434" s="226">
        <f>ROUND(I434*H434,2)</f>
        <v>0</v>
      </c>
      <c r="K434" s="222" t="s">
        <v>352</v>
      </c>
      <c r="L434" s="45"/>
      <c r="M434" s="227" t="s">
        <v>1</v>
      </c>
      <c r="N434" s="228" t="s">
        <v>46</v>
      </c>
      <c r="O434" s="92"/>
      <c r="P434" s="229">
        <f>O434*H434</f>
        <v>0</v>
      </c>
      <c r="Q434" s="229">
        <v>0.0011900000000000001</v>
      </c>
      <c r="R434" s="229">
        <f>Q434*H434</f>
        <v>0.0023800000000000002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279</v>
      </c>
      <c r="AT434" s="231" t="s">
        <v>204</v>
      </c>
      <c r="AU434" s="231" t="s">
        <v>90</v>
      </c>
      <c r="AY434" s="18" t="s">
        <v>203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88</v>
      </c>
      <c r="BK434" s="232">
        <f>ROUND(I434*H434,2)</f>
        <v>0</v>
      </c>
      <c r="BL434" s="18" t="s">
        <v>279</v>
      </c>
      <c r="BM434" s="231" t="s">
        <v>4564</v>
      </c>
    </row>
    <row r="435" s="2" customFormat="1">
      <c r="A435" s="39"/>
      <c r="B435" s="40"/>
      <c r="C435" s="41"/>
      <c r="D435" s="233" t="s">
        <v>209</v>
      </c>
      <c r="E435" s="41"/>
      <c r="F435" s="234" t="s">
        <v>4565</v>
      </c>
      <c r="G435" s="41"/>
      <c r="H435" s="41"/>
      <c r="I435" s="235"/>
      <c r="J435" s="41"/>
      <c r="K435" s="41"/>
      <c r="L435" s="45"/>
      <c r="M435" s="236"/>
      <c r="N435" s="23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209</v>
      </c>
      <c r="AU435" s="18" t="s">
        <v>90</v>
      </c>
    </row>
    <row r="436" s="2" customFormat="1">
      <c r="A436" s="39"/>
      <c r="B436" s="40"/>
      <c r="C436" s="41"/>
      <c r="D436" s="251" t="s">
        <v>355</v>
      </c>
      <c r="E436" s="41"/>
      <c r="F436" s="252" t="s">
        <v>4566</v>
      </c>
      <c r="G436" s="41"/>
      <c r="H436" s="41"/>
      <c r="I436" s="235"/>
      <c r="J436" s="41"/>
      <c r="K436" s="41"/>
      <c r="L436" s="45"/>
      <c r="M436" s="236"/>
      <c r="N436" s="237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355</v>
      </c>
      <c r="AU436" s="18" t="s">
        <v>90</v>
      </c>
    </row>
    <row r="437" s="2" customFormat="1" ht="33" customHeight="1">
      <c r="A437" s="39"/>
      <c r="B437" s="40"/>
      <c r="C437" s="296" t="s">
        <v>1092</v>
      </c>
      <c r="D437" s="296" t="s">
        <v>553</v>
      </c>
      <c r="E437" s="297" t="s">
        <v>4567</v>
      </c>
      <c r="F437" s="298" t="s">
        <v>4568</v>
      </c>
      <c r="G437" s="299" t="s">
        <v>647</v>
      </c>
      <c r="H437" s="300">
        <v>2</v>
      </c>
      <c r="I437" s="301"/>
      <c r="J437" s="302">
        <f>ROUND(I437*H437,2)</f>
        <v>0</v>
      </c>
      <c r="K437" s="298" t="s">
        <v>352</v>
      </c>
      <c r="L437" s="303"/>
      <c r="M437" s="304" t="s">
        <v>1</v>
      </c>
      <c r="N437" s="305" t="s">
        <v>46</v>
      </c>
      <c r="O437" s="92"/>
      <c r="P437" s="229">
        <f>O437*H437</f>
        <v>0</v>
      </c>
      <c r="Q437" s="229">
        <v>0.014999999999999999</v>
      </c>
      <c r="R437" s="229">
        <f>Q437*H437</f>
        <v>0.029999999999999999</v>
      </c>
      <c r="S437" s="229">
        <v>0</v>
      </c>
      <c r="T437" s="23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1" t="s">
        <v>581</v>
      </c>
      <c r="AT437" s="231" t="s">
        <v>553</v>
      </c>
      <c r="AU437" s="231" t="s">
        <v>90</v>
      </c>
      <c r="AY437" s="18" t="s">
        <v>203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8" t="s">
        <v>88</v>
      </c>
      <c r="BK437" s="232">
        <f>ROUND(I437*H437,2)</f>
        <v>0</v>
      </c>
      <c r="BL437" s="18" t="s">
        <v>279</v>
      </c>
      <c r="BM437" s="231" t="s">
        <v>4569</v>
      </c>
    </row>
    <row r="438" s="2" customFormat="1" ht="16.5" customHeight="1">
      <c r="A438" s="39"/>
      <c r="B438" s="40"/>
      <c r="C438" s="220" t="s">
        <v>1099</v>
      </c>
      <c r="D438" s="220" t="s">
        <v>204</v>
      </c>
      <c r="E438" s="221" t="s">
        <v>4570</v>
      </c>
      <c r="F438" s="222" t="s">
        <v>4571</v>
      </c>
      <c r="G438" s="223" t="s">
        <v>647</v>
      </c>
      <c r="H438" s="224">
        <v>2</v>
      </c>
      <c r="I438" s="225"/>
      <c r="J438" s="226">
        <f>ROUND(I438*H438,2)</f>
        <v>0</v>
      </c>
      <c r="K438" s="222" t="s">
        <v>352</v>
      </c>
      <c r="L438" s="45"/>
      <c r="M438" s="227" t="s">
        <v>1</v>
      </c>
      <c r="N438" s="228" t="s">
        <v>46</v>
      </c>
      <c r="O438" s="92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1" t="s">
        <v>279</v>
      </c>
      <c r="AT438" s="231" t="s">
        <v>204</v>
      </c>
      <c r="AU438" s="231" t="s">
        <v>90</v>
      </c>
      <c r="AY438" s="18" t="s">
        <v>203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8" t="s">
        <v>88</v>
      </c>
      <c r="BK438" s="232">
        <f>ROUND(I438*H438,2)</f>
        <v>0</v>
      </c>
      <c r="BL438" s="18" t="s">
        <v>279</v>
      </c>
      <c r="BM438" s="231" t="s">
        <v>4572</v>
      </c>
    </row>
    <row r="439" s="2" customFormat="1">
      <c r="A439" s="39"/>
      <c r="B439" s="40"/>
      <c r="C439" s="41"/>
      <c r="D439" s="233" t="s">
        <v>209</v>
      </c>
      <c r="E439" s="41"/>
      <c r="F439" s="234" t="s">
        <v>4573</v>
      </c>
      <c r="G439" s="41"/>
      <c r="H439" s="41"/>
      <c r="I439" s="235"/>
      <c r="J439" s="41"/>
      <c r="K439" s="41"/>
      <c r="L439" s="45"/>
      <c r="M439" s="236"/>
      <c r="N439" s="237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209</v>
      </c>
      <c r="AU439" s="18" t="s">
        <v>90</v>
      </c>
    </row>
    <row r="440" s="2" customFormat="1">
      <c r="A440" s="39"/>
      <c r="B440" s="40"/>
      <c r="C440" s="41"/>
      <c r="D440" s="251" t="s">
        <v>355</v>
      </c>
      <c r="E440" s="41"/>
      <c r="F440" s="252" t="s">
        <v>4574</v>
      </c>
      <c r="G440" s="41"/>
      <c r="H440" s="41"/>
      <c r="I440" s="235"/>
      <c r="J440" s="41"/>
      <c r="K440" s="41"/>
      <c r="L440" s="45"/>
      <c r="M440" s="236"/>
      <c r="N440" s="237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355</v>
      </c>
      <c r="AU440" s="18" t="s">
        <v>90</v>
      </c>
    </row>
    <row r="441" s="2" customFormat="1" ht="24.15" customHeight="1">
      <c r="A441" s="39"/>
      <c r="B441" s="40"/>
      <c r="C441" s="296" t="s">
        <v>1109</v>
      </c>
      <c r="D441" s="296" t="s">
        <v>553</v>
      </c>
      <c r="E441" s="297" t="s">
        <v>4575</v>
      </c>
      <c r="F441" s="298" t="s">
        <v>4576</v>
      </c>
      <c r="G441" s="299" t="s">
        <v>647</v>
      </c>
      <c r="H441" s="300">
        <v>2</v>
      </c>
      <c r="I441" s="301"/>
      <c r="J441" s="302">
        <f>ROUND(I441*H441,2)</f>
        <v>0</v>
      </c>
      <c r="K441" s="298" t="s">
        <v>352</v>
      </c>
      <c r="L441" s="303"/>
      <c r="M441" s="304" t="s">
        <v>1</v>
      </c>
      <c r="N441" s="305" t="s">
        <v>46</v>
      </c>
      <c r="O441" s="92"/>
      <c r="P441" s="229">
        <f>O441*H441</f>
        <v>0</v>
      </c>
      <c r="Q441" s="229">
        <v>0.0022000000000000001</v>
      </c>
      <c r="R441" s="229">
        <f>Q441*H441</f>
        <v>0.0044000000000000003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581</v>
      </c>
      <c r="AT441" s="231" t="s">
        <v>553</v>
      </c>
      <c r="AU441" s="231" t="s">
        <v>90</v>
      </c>
      <c r="AY441" s="18" t="s">
        <v>203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88</v>
      </c>
      <c r="BK441" s="232">
        <f>ROUND(I441*H441,2)</f>
        <v>0</v>
      </c>
      <c r="BL441" s="18" t="s">
        <v>279</v>
      </c>
      <c r="BM441" s="231" t="s">
        <v>4577</v>
      </c>
    </row>
    <row r="442" s="2" customFormat="1" ht="16.5" customHeight="1">
      <c r="A442" s="39"/>
      <c r="B442" s="40"/>
      <c r="C442" s="220" t="s">
        <v>1114</v>
      </c>
      <c r="D442" s="220" t="s">
        <v>204</v>
      </c>
      <c r="E442" s="221" t="s">
        <v>4578</v>
      </c>
      <c r="F442" s="222" t="s">
        <v>4579</v>
      </c>
      <c r="G442" s="223" t="s">
        <v>647</v>
      </c>
      <c r="H442" s="224">
        <v>1</v>
      </c>
      <c r="I442" s="225"/>
      <c r="J442" s="226">
        <f>ROUND(I442*H442,2)</f>
        <v>0</v>
      </c>
      <c r="K442" s="222" t="s">
        <v>352</v>
      </c>
      <c r="L442" s="45"/>
      <c r="M442" s="227" t="s">
        <v>1</v>
      </c>
      <c r="N442" s="228" t="s">
        <v>46</v>
      </c>
      <c r="O442" s="92"/>
      <c r="P442" s="229">
        <f>O442*H442</f>
        <v>0</v>
      </c>
      <c r="Q442" s="229">
        <v>0.00064000000000000005</v>
      </c>
      <c r="R442" s="229">
        <f>Q442*H442</f>
        <v>0.00064000000000000005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279</v>
      </c>
      <c r="AT442" s="231" t="s">
        <v>204</v>
      </c>
      <c r="AU442" s="231" t="s">
        <v>90</v>
      </c>
      <c r="AY442" s="18" t="s">
        <v>203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88</v>
      </c>
      <c r="BK442" s="232">
        <f>ROUND(I442*H442,2)</f>
        <v>0</v>
      </c>
      <c r="BL442" s="18" t="s">
        <v>279</v>
      </c>
      <c r="BM442" s="231" t="s">
        <v>4580</v>
      </c>
    </row>
    <row r="443" s="2" customFormat="1">
      <c r="A443" s="39"/>
      <c r="B443" s="40"/>
      <c r="C443" s="41"/>
      <c r="D443" s="233" t="s">
        <v>209</v>
      </c>
      <c r="E443" s="41"/>
      <c r="F443" s="234" t="s">
        <v>4581</v>
      </c>
      <c r="G443" s="41"/>
      <c r="H443" s="41"/>
      <c r="I443" s="235"/>
      <c r="J443" s="41"/>
      <c r="K443" s="41"/>
      <c r="L443" s="45"/>
      <c r="M443" s="236"/>
      <c r="N443" s="237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209</v>
      </c>
      <c r="AU443" s="18" t="s">
        <v>90</v>
      </c>
    </row>
    <row r="444" s="2" customFormat="1">
      <c r="A444" s="39"/>
      <c r="B444" s="40"/>
      <c r="C444" s="41"/>
      <c r="D444" s="251" t="s">
        <v>355</v>
      </c>
      <c r="E444" s="41"/>
      <c r="F444" s="252" t="s">
        <v>4582</v>
      </c>
      <c r="G444" s="41"/>
      <c r="H444" s="41"/>
      <c r="I444" s="235"/>
      <c r="J444" s="41"/>
      <c r="K444" s="41"/>
      <c r="L444" s="45"/>
      <c r="M444" s="236"/>
      <c r="N444" s="237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355</v>
      </c>
      <c r="AU444" s="18" t="s">
        <v>90</v>
      </c>
    </row>
    <row r="445" s="2" customFormat="1" ht="37.8" customHeight="1">
      <c r="A445" s="39"/>
      <c r="B445" s="40"/>
      <c r="C445" s="296" t="s">
        <v>1120</v>
      </c>
      <c r="D445" s="296" t="s">
        <v>553</v>
      </c>
      <c r="E445" s="297" t="s">
        <v>4583</v>
      </c>
      <c r="F445" s="298" t="s">
        <v>4584</v>
      </c>
      <c r="G445" s="299" t="s">
        <v>647</v>
      </c>
      <c r="H445" s="300">
        <v>1</v>
      </c>
      <c r="I445" s="301"/>
      <c r="J445" s="302">
        <f>ROUND(I445*H445,2)</f>
        <v>0</v>
      </c>
      <c r="K445" s="298" t="s">
        <v>1</v>
      </c>
      <c r="L445" s="303"/>
      <c r="M445" s="304" t="s">
        <v>1</v>
      </c>
      <c r="N445" s="305" t="s">
        <v>46</v>
      </c>
      <c r="O445" s="92"/>
      <c r="P445" s="229">
        <f>O445*H445</f>
        <v>0</v>
      </c>
      <c r="Q445" s="229">
        <v>0.010500000000000001</v>
      </c>
      <c r="R445" s="229">
        <f>Q445*H445</f>
        <v>0.010500000000000001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581</v>
      </c>
      <c r="AT445" s="231" t="s">
        <v>553</v>
      </c>
      <c r="AU445" s="231" t="s">
        <v>90</v>
      </c>
      <c r="AY445" s="18" t="s">
        <v>203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88</v>
      </c>
      <c r="BK445" s="232">
        <f>ROUND(I445*H445,2)</f>
        <v>0</v>
      </c>
      <c r="BL445" s="18" t="s">
        <v>279</v>
      </c>
      <c r="BM445" s="231" t="s">
        <v>4585</v>
      </c>
    </row>
    <row r="446" s="2" customFormat="1">
      <c r="A446" s="39"/>
      <c r="B446" s="40"/>
      <c r="C446" s="41"/>
      <c r="D446" s="233" t="s">
        <v>209</v>
      </c>
      <c r="E446" s="41"/>
      <c r="F446" s="234" t="s">
        <v>4586</v>
      </c>
      <c r="G446" s="41"/>
      <c r="H446" s="41"/>
      <c r="I446" s="235"/>
      <c r="J446" s="41"/>
      <c r="K446" s="41"/>
      <c r="L446" s="45"/>
      <c r="M446" s="236"/>
      <c r="N446" s="23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209</v>
      </c>
      <c r="AU446" s="18" t="s">
        <v>90</v>
      </c>
    </row>
    <row r="447" s="2" customFormat="1" ht="24.15" customHeight="1">
      <c r="A447" s="39"/>
      <c r="B447" s="40"/>
      <c r="C447" s="296" t="s">
        <v>1125</v>
      </c>
      <c r="D447" s="296" t="s">
        <v>553</v>
      </c>
      <c r="E447" s="297" t="s">
        <v>4587</v>
      </c>
      <c r="F447" s="298" t="s">
        <v>4588</v>
      </c>
      <c r="G447" s="299" t="s">
        <v>647</v>
      </c>
      <c r="H447" s="300">
        <v>1</v>
      </c>
      <c r="I447" s="301"/>
      <c r="J447" s="302">
        <f>ROUND(I447*H447,2)</f>
        <v>0</v>
      </c>
      <c r="K447" s="298" t="s">
        <v>1</v>
      </c>
      <c r="L447" s="303"/>
      <c r="M447" s="304" t="s">
        <v>1</v>
      </c>
      <c r="N447" s="305" t="s">
        <v>46</v>
      </c>
      <c r="O447" s="92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581</v>
      </c>
      <c r="AT447" s="231" t="s">
        <v>553</v>
      </c>
      <c r="AU447" s="231" t="s">
        <v>90</v>
      </c>
      <c r="AY447" s="18" t="s">
        <v>203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88</v>
      </c>
      <c r="BK447" s="232">
        <f>ROUND(I447*H447,2)</f>
        <v>0</v>
      </c>
      <c r="BL447" s="18" t="s">
        <v>279</v>
      </c>
      <c r="BM447" s="231" t="s">
        <v>4589</v>
      </c>
    </row>
    <row r="448" s="2" customFormat="1" ht="16.5" customHeight="1">
      <c r="A448" s="39"/>
      <c r="B448" s="40"/>
      <c r="C448" s="220" t="s">
        <v>1133</v>
      </c>
      <c r="D448" s="220" t="s">
        <v>204</v>
      </c>
      <c r="E448" s="221" t="s">
        <v>4590</v>
      </c>
      <c r="F448" s="222" t="s">
        <v>4591</v>
      </c>
      <c r="G448" s="223" t="s">
        <v>272</v>
      </c>
      <c r="H448" s="224">
        <v>4</v>
      </c>
      <c r="I448" s="225"/>
      <c r="J448" s="226">
        <f>ROUND(I448*H448,2)</f>
        <v>0</v>
      </c>
      <c r="K448" s="222" t="s">
        <v>352</v>
      </c>
      <c r="L448" s="45"/>
      <c r="M448" s="227" t="s">
        <v>1</v>
      </c>
      <c r="N448" s="228" t="s">
        <v>46</v>
      </c>
      <c r="O448" s="92"/>
      <c r="P448" s="229">
        <f>O448*H448</f>
        <v>0</v>
      </c>
      <c r="Q448" s="229">
        <v>0.0032599999999999999</v>
      </c>
      <c r="R448" s="229">
        <f>Q448*H448</f>
        <v>0.01304</v>
      </c>
      <c r="S448" s="229">
        <v>0</v>
      </c>
      <c r="T448" s="23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279</v>
      </c>
      <c r="AT448" s="231" t="s">
        <v>204</v>
      </c>
      <c r="AU448" s="231" t="s">
        <v>90</v>
      </c>
      <c r="AY448" s="18" t="s">
        <v>203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88</v>
      </c>
      <c r="BK448" s="232">
        <f>ROUND(I448*H448,2)</f>
        <v>0</v>
      </c>
      <c r="BL448" s="18" t="s">
        <v>279</v>
      </c>
      <c r="BM448" s="231" t="s">
        <v>4592</v>
      </c>
    </row>
    <row r="449" s="2" customFormat="1">
      <c r="A449" s="39"/>
      <c r="B449" s="40"/>
      <c r="C449" s="41"/>
      <c r="D449" s="233" t="s">
        <v>209</v>
      </c>
      <c r="E449" s="41"/>
      <c r="F449" s="234" t="s">
        <v>4593</v>
      </c>
      <c r="G449" s="41"/>
      <c r="H449" s="41"/>
      <c r="I449" s="235"/>
      <c r="J449" s="41"/>
      <c r="K449" s="41"/>
      <c r="L449" s="45"/>
      <c r="M449" s="236"/>
      <c r="N449" s="237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209</v>
      </c>
      <c r="AU449" s="18" t="s">
        <v>90</v>
      </c>
    </row>
    <row r="450" s="2" customFormat="1">
      <c r="A450" s="39"/>
      <c r="B450" s="40"/>
      <c r="C450" s="41"/>
      <c r="D450" s="251" t="s">
        <v>355</v>
      </c>
      <c r="E450" s="41"/>
      <c r="F450" s="252" t="s">
        <v>4594</v>
      </c>
      <c r="G450" s="41"/>
      <c r="H450" s="41"/>
      <c r="I450" s="235"/>
      <c r="J450" s="41"/>
      <c r="K450" s="41"/>
      <c r="L450" s="45"/>
      <c r="M450" s="236"/>
      <c r="N450" s="237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355</v>
      </c>
      <c r="AU450" s="18" t="s">
        <v>90</v>
      </c>
    </row>
    <row r="451" s="2" customFormat="1" ht="24.15" customHeight="1">
      <c r="A451" s="39"/>
      <c r="B451" s="40"/>
      <c r="C451" s="296" t="s">
        <v>1139</v>
      </c>
      <c r="D451" s="296" t="s">
        <v>553</v>
      </c>
      <c r="E451" s="297" t="s">
        <v>4595</v>
      </c>
      <c r="F451" s="298" t="s">
        <v>4596</v>
      </c>
      <c r="G451" s="299" t="s">
        <v>647</v>
      </c>
      <c r="H451" s="300">
        <v>4</v>
      </c>
      <c r="I451" s="301"/>
      <c r="J451" s="302">
        <f>ROUND(I451*H451,2)</f>
        <v>0</v>
      </c>
      <c r="K451" s="298" t="s">
        <v>352</v>
      </c>
      <c r="L451" s="303"/>
      <c r="M451" s="304" t="s">
        <v>1</v>
      </c>
      <c r="N451" s="305" t="s">
        <v>46</v>
      </c>
      <c r="O451" s="92"/>
      <c r="P451" s="229">
        <f>O451*H451</f>
        <v>0</v>
      </c>
      <c r="Q451" s="229">
        <v>0.012</v>
      </c>
      <c r="R451" s="229">
        <f>Q451*H451</f>
        <v>0.048000000000000001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581</v>
      </c>
      <c r="AT451" s="231" t="s">
        <v>553</v>
      </c>
      <c r="AU451" s="231" t="s">
        <v>90</v>
      </c>
      <c r="AY451" s="18" t="s">
        <v>203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88</v>
      </c>
      <c r="BK451" s="232">
        <f>ROUND(I451*H451,2)</f>
        <v>0</v>
      </c>
      <c r="BL451" s="18" t="s">
        <v>279</v>
      </c>
      <c r="BM451" s="231" t="s">
        <v>4597</v>
      </c>
    </row>
    <row r="452" s="2" customFormat="1" ht="16.5" customHeight="1">
      <c r="A452" s="39"/>
      <c r="B452" s="40"/>
      <c r="C452" s="220" t="s">
        <v>1146</v>
      </c>
      <c r="D452" s="220" t="s">
        <v>204</v>
      </c>
      <c r="E452" s="221" t="s">
        <v>4598</v>
      </c>
      <c r="F452" s="222" t="s">
        <v>4599</v>
      </c>
      <c r="G452" s="223" t="s">
        <v>647</v>
      </c>
      <c r="H452" s="224">
        <v>1</v>
      </c>
      <c r="I452" s="225"/>
      <c r="J452" s="226">
        <f>ROUND(I452*H452,2)</f>
        <v>0</v>
      </c>
      <c r="K452" s="222" t="s">
        <v>352</v>
      </c>
      <c r="L452" s="45"/>
      <c r="M452" s="227" t="s">
        <v>1</v>
      </c>
      <c r="N452" s="228" t="s">
        <v>46</v>
      </c>
      <c r="O452" s="92"/>
      <c r="P452" s="229">
        <f>O452*H452</f>
        <v>0</v>
      </c>
      <c r="Q452" s="229">
        <v>0.00139</v>
      </c>
      <c r="R452" s="229">
        <f>Q452*H452</f>
        <v>0.00139</v>
      </c>
      <c r="S452" s="229">
        <v>0</v>
      </c>
      <c r="T452" s="23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1" t="s">
        <v>279</v>
      </c>
      <c r="AT452" s="231" t="s">
        <v>204</v>
      </c>
      <c r="AU452" s="231" t="s">
        <v>90</v>
      </c>
      <c r="AY452" s="18" t="s">
        <v>203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8" t="s">
        <v>88</v>
      </c>
      <c r="BK452" s="232">
        <f>ROUND(I452*H452,2)</f>
        <v>0</v>
      </c>
      <c r="BL452" s="18" t="s">
        <v>279</v>
      </c>
      <c r="BM452" s="231" t="s">
        <v>4600</v>
      </c>
    </row>
    <row r="453" s="2" customFormat="1">
      <c r="A453" s="39"/>
      <c r="B453" s="40"/>
      <c r="C453" s="41"/>
      <c r="D453" s="233" t="s">
        <v>209</v>
      </c>
      <c r="E453" s="41"/>
      <c r="F453" s="234" t="s">
        <v>4601</v>
      </c>
      <c r="G453" s="41"/>
      <c r="H453" s="41"/>
      <c r="I453" s="235"/>
      <c r="J453" s="41"/>
      <c r="K453" s="41"/>
      <c r="L453" s="45"/>
      <c r="M453" s="236"/>
      <c r="N453" s="237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209</v>
      </c>
      <c r="AU453" s="18" t="s">
        <v>90</v>
      </c>
    </row>
    <row r="454" s="2" customFormat="1">
      <c r="A454" s="39"/>
      <c r="B454" s="40"/>
      <c r="C454" s="41"/>
      <c r="D454" s="251" t="s">
        <v>355</v>
      </c>
      <c r="E454" s="41"/>
      <c r="F454" s="252" t="s">
        <v>4602</v>
      </c>
      <c r="G454" s="41"/>
      <c r="H454" s="41"/>
      <c r="I454" s="235"/>
      <c r="J454" s="41"/>
      <c r="K454" s="41"/>
      <c r="L454" s="45"/>
      <c r="M454" s="236"/>
      <c r="N454" s="237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355</v>
      </c>
      <c r="AU454" s="18" t="s">
        <v>90</v>
      </c>
    </row>
    <row r="455" s="2" customFormat="1" ht="24.15" customHeight="1">
      <c r="A455" s="39"/>
      <c r="B455" s="40"/>
      <c r="C455" s="296" t="s">
        <v>1154</v>
      </c>
      <c r="D455" s="296" t="s">
        <v>553</v>
      </c>
      <c r="E455" s="297" t="s">
        <v>4603</v>
      </c>
      <c r="F455" s="298" t="s">
        <v>4604</v>
      </c>
      <c r="G455" s="299" t="s">
        <v>647</v>
      </c>
      <c r="H455" s="300">
        <v>1</v>
      </c>
      <c r="I455" s="301"/>
      <c r="J455" s="302">
        <f>ROUND(I455*H455,2)</f>
        <v>0</v>
      </c>
      <c r="K455" s="298" t="s">
        <v>352</v>
      </c>
      <c r="L455" s="303"/>
      <c r="M455" s="304" t="s">
        <v>1</v>
      </c>
      <c r="N455" s="305" t="s">
        <v>46</v>
      </c>
      <c r="O455" s="92"/>
      <c r="P455" s="229">
        <f>O455*H455</f>
        <v>0</v>
      </c>
      <c r="Q455" s="229">
        <v>0.016</v>
      </c>
      <c r="R455" s="229">
        <f>Q455*H455</f>
        <v>0.016</v>
      </c>
      <c r="S455" s="229">
        <v>0</v>
      </c>
      <c r="T455" s="23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1" t="s">
        <v>581</v>
      </c>
      <c r="AT455" s="231" t="s">
        <v>553</v>
      </c>
      <c r="AU455" s="231" t="s">
        <v>90</v>
      </c>
      <c r="AY455" s="18" t="s">
        <v>203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8" t="s">
        <v>88</v>
      </c>
      <c r="BK455" s="232">
        <f>ROUND(I455*H455,2)</f>
        <v>0</v>
      </c>
      <c r="BL455" s="18" t="s">
        <v>279</v>
      </c>
      <c r="BM455" s="231" t="s">
        <v>4605</v>
      </c>
    </row>
    <row r="456" s="2" customFormat="1" ht="16.5" customHeight="1">
      <c r="A456" s="39"/>
      <c r="B456" s="40"/>
      <c r="C456" s="220" t="s">
        <v>1171</v>
      </c>
      <c r="D456" s="220" t="s">
        <v>204</v>
      </c>
      <c r="E456" s="221" t="s">
        <v>4606</v>
      </c>
      <c r="F456" s="222" t="s">
        <v>4607</v>
      </c>
      <c r="G456" s="223" t="s">
        <v>272</v>
      </c>
      <c r="H456" s="224">
        <v>2</v>
      </c>
      <c r="I456" s="225"/>
      <c r="J456" s="226">
        <f>ROUND(I456*H456,2)</f>
        <v>0</v>
      </c>
      <c r="K456" s="222" t="s">
        <v>352</v>
      </c>
      <c r="L456" s="45"/>
      <c r="M456" s="227" t="s">
        <v>1</v>
      </c>
      <c r="N456" s="228" t="s">
        <v>46</v>
      </c>
      <c r="O456" s="92"/>
      <c r="P456" s="229">
        <f>O456*H456</f>
        <v>0</v>
      </c>
      <c r="Q456" s="229">
        <v>0.00017000000000000001</v>
      </c>
      <c r="R456" s="229">
        <f>Q456*H456</f>
        <v>0.00034000000000000002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279</v>
      </c>
      <c r="AT456" s="231" t="s">
        <v>204</v>
      </c>
      <c r="AU456" s="231" t="s">
        <v>90</v>
      </c>
      <c r="AY456" s="18" t="s">
        <v>203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88</v>
      </c>
      <c r="BK456" s="232">
        <f>ROUND(I456*H456,2)</f>
        <v>0</v>
      </c>
      <c r="BL456" s="18" t="s">
        <v>279</v>
      </c>
      <c r="BM456" s="231" t="s">
        <v>4608</v>
      </c>
    </row>
    <row r="457" s="2" customFormat="1">
      <c r="A457" s="39"/>
      <c r="B457" s="40"/>
      <c r="C457" s="41"/>
      <c r="D457" s="233" t="s">
        <v>209</v>
      </c>
      <c r="E457" s="41"/>
      <c r="F457" s="234" t="s">
        <v>4609</v>
      </c>
      <c r="G457" s="41"/>
      <c r="H457" s="41"/>
      <c r="I457" s="235"/>
      <c r="J457" s="41"/>
      <c r="K457" s="41"/>
      <c r="L457" s="45"/>
      <c r="M457" s="236"/>
      <c r="N457" s="237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209</v>
      </c>
      <c r="AU457" s="18" t="s">
        <v>90</v>
      </c>
    </row>
    <row r="458" s="2" customFormat="1">
      <c r="A458" s="39"/>
      <c r="B458" s="40"/>
      <c r="C458" s="41"/>
      <c r="D458" s="251" t="s">
        <v>355</v>
      </c>
      <c r="E458" s="41"/>
      <c r="F458" s="252" t="s">
        <v>4610</v>
      </c>
      <c r="G458" s="41"/>
      <c r="H458" s="41"/>
      <c r="I458" s="235"/>
      <c r="J458" s="41"/>
      <c r="K458" s="41"/>
      <c r="L458" s="45"/>
      <c r="M458" s="236"/>
      <c r="N458" s="237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355</v>
      </c>
      <c r="AU458" s="18" t="s">
        <v>90</v>
      </c>
    </row>
    <row r="459" s="2" customFormat="1" ht="24.15" customHeight="1">
      <c r="A459" s="39"/>
      <c r="B459" s="40"/>
      <c r="C459" s="296" t="s">
        <v>1179</v>
      </c>
      <c r="D459" s="296" t="s">
        <v>553</v>
      </c>
      <c r="E459" s="297" t="s">
        <v>4611</v>
      </c>
      <c r="F459" s="298" t="s">
        <v>4612</v>
      </c>
      <c r="G459" s="299" t="s">
        <v>647</v>
      </c>
      <c r="H459" s="300">
        <v>2</v>
      </c>
      <c r="I459" s="301"/>
      <c r="J459" s="302">
        <f>ROUND(I459*H459,2)</f>
        <v>0</v>
      </c>
      <c r="K459" s="298" t="s">
        <v>1</v>
      </c>
      <c r="L459" s="303"/>
      <c r="M459" s="304" t="s">
        <v>1</v>
      </c>
      <c r="N459" s="305" t="s">
        <v>46</v>
      </c>
      <c r="O459" s="92"/>
      <c r="P459" s="229">
        <f>O459*H459</f>
        <v>0</v>
      </c>
      <c r="Q459" s="229">
        <v>0.017000000000000001</v>
      </c>
      <c r="R459" s="229">
        <f>Q459*H459</f>
        <v>0.034000000000000002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581</v>
      </c>
      <c r="AT459" s="231" t="s">
        <v>553</v>
      </c>
      <c r="AU459" s="231" t="s">
        <v>90</v>
      </c>
      <c r="AY459" s="18" t="s">
        <v>203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88</v>
      </c>
      <c r="BK459" s="232">
        <f>ROUND(I459*H459,2)</f>
        <v>0</v>
      </c>
      <c r="BL459" s="18" t="s">
        <v>279</v>
      </c>
      <c r="BM459" s="231" t="s">
        <v>4613</v>
      </c>
    </row>
    <row r="460" s="2" customFormat="1">
      <c r="A460" s="39"/>
      <c r="B460" s="40"/>
      <c r="C460" s="41"/>
      <c r="D460" s="233" t="s">
        <v>209</v>
      </c>
      <c r="E460" s="41"/>
      <c r="F460" s="234" t="s">
        <v>4614</v>
      </c>
      <c r="G460" s="41"/>
      <c r="H460" s="41"/>
      <c r="I460" s="235"/>
      <c r="J460" s="41"/>
      <c r="K460" s="41"/>
      <c r="L460" s="45"/>
      <c r="M460" s="236"/>
      <c r="N460" s="237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209</v>
      </c>
      <c r="AU460" s="18" t="s">
        <v>90</v>
      </c>
    </row>
    <row r="461" s="2" customFormat="1" ht="16.5" customHeight="1">
      <c r="A461" s="39"/>
      <c r="B461" s="40"/>
      <c r="C461" s="220" t="s">
        <v>1185</v>
      </c>
      <c r="D461" s="220" t="s">
        <v>204</v>
      </c>
      <c r="E461" s="221" t="s">
        <v>4615</v>
      </c>
      <c r="F461" s="222" t="s">
        <v>4616</v>
      </c>
      <c r="G461" s="223" t="s">
        <v>272</v>
      </c>
      <c r="H461" s="224">
        <v>1</v>
      </c>
      <c r="I461" s="225"/>
      <c r="J461" s="226">
        <f>ROUND(I461*H461,2)</f>
        <v>0</v>
      </c>
      <c r="K461" s="222" t="s">
        <v>352</v>
      </c>
      <c r="L461" s="45"/>
      <c r="M461" s="227" t="s">
        <v>1</v>
      </c>
      <c r="N461" s="228" t="s">
        <v>46</v>
      </c>
      <c r="O461" s="92"/>
      <c r="P461" s="229">
        <f>O461*H461</f>
        <v>0</v>
      </c>
      <c r="Q461" s="229">
        <v>0.00042999999999999999</v>
      </c>
      <c r="R461" s="229">
        <f>Q461*H461</f>
        <v>0.00042999999999999999</v>
      </c>
      <c r="S461" s="229">
        <v>0</v>
      </c>
      <c r="T461" s="23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1" t="s">
        <v>279</v>
      </c>
      <c r="AT461" s="231" t="s">
        <v>204</v>
      </c>
      <c r="AU461" s="231" t="s">
        <v>90</v>
      </c>
      <c r="AY461" s="18" t="s">
        <v>203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8" t="s">
        <v>88</v>
      </c>
      <c r="BK461" s="232">
        <f>ROUND(I461*H461,2)</f>
        <v>0</v>
      </c>
      <c r="BL461" s="18" t="s">
        <v>279</v>
      </c>
      <c r="BM461" s="231" t="s">
        <v>4617</v>
      </c>
    </row>
    <row r="462" s="2" customFormat="1">
      <c r="A462" s="39"/>
      <c r="B462" s="40"/>
      <c r="C462" s="41"/>
      <c r="D462" s="233" t="s">
        <v>209</v>
      </c>
      <c r="E462" s="41"/>
      <c r="F462" s="234" t="s">
        <v>4618</v>
      </c>
      <c r="G462" s="41"/>
      <c r="H462" s="41"/>
      <c r="I462" s="235"/>
      <c r="J462" s="41"/>
      <c r="K462" s="41"/>
      <c r="L462" s="45"/>
      <c r="M462" s="236"/>
      <c r="N462" s="237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209</v>
      </c>
      <c r="AU462" s="18" t="s">
        <v>90</v>
      </c>
    </row>
    <row r="463" s="2" customFormat="1">
      <c r="A463" s="39"/>
      <c r="B463" s="40"/>
      <c r="C463" s="41"/>
      <c r="D463" s="251" t="s">
        <v>355</v>
      </c>
      <c r="E463" s="41"/>
      <c r="F463" s="252" t="s">
        <v>4619</v>
      </c>
      <c r="G463" s="41"/>
      <c r="H463" s="41"/>
      <c r="I463" s="235"/>
      <c r="J463" s="41"/>
      <c r="K463" s="41"/>
      <c r="L463" s="45"/>
      <c r="M463" s="236"/>
      <c r="N463" s="237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355</v>
      </c>
      <c r="AU463" s="18" t="s">
        <v>90</v>
      </c>
    </row>
    <row r="464" s="2" customFormat="1" ht="24.15" customHeight="1">
      <c r="A464" s="39"/>
      <c r="B464" s="40"/>
      <c r="C464" s="296" t="s">
        <v>1199</v>
      </c>
      <c r="D464" s="296" t="s">
        <v>553</v>
      </c>
      <c r="E464" s="297" t="s">
        <v>4620</v>
      </c>
      <c r="F464" s="298" t="s">
        <v>4621</v>
      </c>
      <c r="G464" s="299" t="s">
        <v>647</v>
      </c>
      <c r="H464" s="300">
        <v>1</v>
      </c>
      <c r="I464" s="301"/>
      <c r="J464" s="302">
        <f>ROUND(I464*H464,2)</f>
        <v>0</v>
      </c>
      <c r="K464" s="298" t="s">
        <v>1</v>
      </c>
      <c r="L464" s="303"/>
      <c r="M464" s="304" t="s">
        <v>1</v>
      </c>
      <c r="N464" s="305" t="s">
        <v>46</v>
      </c>
      <c r="O464" s="92"/>
      <c r="P464" s="229">
        <f>O464*H464</f>
        <v>0</v>
      </c>
      <c r="Q464" s="229">
        <v>0.0032000000000000002</v>
      </c>
      <c r="R464" s="229">
        <f>Q464*H464</f>
        <v>0.0032000000000000002</v>
      </c>
      <c r="S464" s="229">
        <v>0</v>
      </c>
      <c r="T464" s="23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1" t="s">
        <v>581</v>
      </c>
      <c r="AT464" s="231" t="s">
        <v>553</v>
      </c>
      <c r="AU464" s="231" t="s">
        <v>90</v>
      </c>
      <c r="AY464" s="18" t="s">
        <v>203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8" t="s">
        <v>88</v>
      </c>
      <c r="BK464" s="232">
        <f>ROUND(I464*H464,2)</f>
        <v>0</v>
      </c>
      <c r="BL464" s="18" t="s">
        <v>279</v>
      </c>
      <c r="BM464" s="231" t="s">
        <v>4622</v>
      </c>
    </row>
    <row r="465" s="2" customFormat="1">
      <c r="A465" s="39"/>
      <c r="B465" s="40"/>
      <c r="C465" s="41"/>
      <c r="D465" s="233" t="s">
        <v>209</v>
      </c>
      <c r="E465" s="41"/>
      <c r="F465" s="234" t="s">
        <v>4623</v>
      </c>
      <c r="G465" s="41"/>
      <c r="H465" s="41"/>
      <c r="I465" s="235"/>
      <c r="J465" s="41"/>
      <c r="K465" s="41"/>
      <c r="L465" s="45"/>
      <c r="M465" s="236"/>
      <c r="N465" s="237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209</v>
      </c>
      <c r="AU465" s="18" t="s">
        <v>90</v>
      </c>
    </row>
    <row r="466" s="2" customFormat="1" ht="16.5" customHeight="1">
      <c r="A466" s="39"/>
      <c r="B466" s="40"/>
      <c r="C466" s="220" t="s">
        <v>1210</v>
      </c>
      <c r="D466" s="220" t="s">
        <v>204</v>
      </c>
      <c r="E466" s="221" t="s">
        <v>4624</v>
      </c>
      <c r="F466" s="222" t="s">
        <v>4625</v>
      </c>
      <c r="G466" s="223" t="s">
        <v>272</v>
      </c>
      <c r="H466" s="224">
        <v>1</v>
      </c>
      <c r="I466" s="225"/>
      <c r="J466" s="226">
        <f>ROUND(I466*H466,2)</f>
        <v>0</v>
      </c>
      <c r="K466" s="222" t="s">
        <v>352</v>
      </c>
      <c r="L466" s="45"/>
      <c r="M466" s="227" t="s">
        <v>1</v>
      </c>
      <c r="N466" s="228" t="s">
        <v>46</v>
      </c>
      <c r="O466" s="92"/>
      <c r="P466" s="229">
        <f>O466*H466</f>
        <v>0</v>
      </c>
      <c r="Q466" s="229">
        <v>0.00064000000000000005</v>
      </c>
      <c r="R466" s="229">
        <f>Q466*H466</f>
        <v>0.00064000000000000005</v>
      </c>
      <c r="S466" s="229">
        <v>0</v>
      </c>
      <c r="T466" s="23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1" t="s">
        <v>279</v>
      </c>
      <c r="AT466" s="231" t="s">
        <v>204</v>
      </c>
      <c r="AU466" s="231" t="s">
        <v>90</v>
      </c>
      <c r="AY466" s="18" t="s">
        <v>203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8" t="s">
        <v>88</v>
      </c>
      <c r="BK466" s="232">
        <f>ROUND(I466*H466,2)</f>
        <v>0</v>
      </c>
      <c r="BL466" s="18" t="s">
        <v>279</v>
      </c>
      <c r="BM466" s="231" t="s">
        <v>4626</v>
      </c>
    </row>
    <row r="467" s="2" customFormat="1">
      <c r="A467" s="39"/>
      <c r="B467" s="40"/>
      <c r="C467" s="41"/>
      <c r="D467" s="233" t="s">
        <v>209</v>
      </c>
      <c r="E467" s="41"/>
      <c r="F467" s="234" t="s">
        <v>4627</v>
      </c>
      <c r="G467" s="41"/>
      <c r="H467" s="41"/>
      <c r="I467" s="235"/>
      <c r="J467" s="41"/>
      <c r="K467" s="41"/>
      <c r="L467" s="45"/>
      <c r="M467" s="236"/>
      <c r="N467" s="237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209</v>
      </c>
      <c r="AU467" s="18" t="s">
        <v>90</v>
      </c>
    </row>
    <row r="468" s="2" customFormat="1">
      <c r="A468" s="39"/>
      <c r="B468" s="40"/>
      <c r="C468" s="41"/>
      <c r="D468" s="251" t="s">
        <v>355</v>
      </c>
      <c r="E468" s="41"/>
      <c r="F468" s="252" t="s">
        <v>4628</v>
      </c>
      <c r="G468" s="41"/>
      <c r="H468" s="41"/>
      <c r="I468" s="235"/>
      <c r="J468" s="41"/>
      <c r="K468" s="41"/>
      <c r="L468" s="45"/>
      <c r="M468" s="236"/>
      <c r="N468" s="237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355</v>
      </c>
      <c r="AU468" s="18" t="s">
        <v>90</v>
      </c>
    </row>
    <row r="469" s="2" customFormat="1" ht="16.5" customHeight="1">
      <c r="A469" s="39"/>
      <c r="B469" s="40"/>
      <c r="C469" s="296" t="s">
        <v>1220</v>
      </c>
      <c r="D469" s="296" t="s">
        <v>553</v>
      </c>
      <c r="E469" s="297" t="s">
        <v>4629</v>
      </c>
      <c r="F469" s="298" t="s">
        <v>4630</v>
      </c>
      <c r="G469" s="299" t="s">
        <v>647</v>
      </c>
      <c r="H469" s="300">
        <v>1</v>
      </c>
      <c r="I469" s="301"/>
      <c r="J469" s="302">
        <f>ROUND(I469*H469,2)</f>
        <v>0</v>
      </c>
      <c r="K469" s="298" t="s">
        <v>352</v>
      </c>
      <c r="L469" s="303"/>
      <c r="M469" s="304" t="s">
        <v>1</v>
      </c>
      <c r="N469" s="305" t="s">
        <v>46</v>
      </c>
      <c r="O469" s="92"/>
      <c r="P469" s="229">
        <f>O469*H469</f>
        <v>0</v>
      </c>
      <c r="Q469" s="229">
        <v>0.014</v>
      </c>
      <c r="R469" s="229">
        <f>Q469*H469</f>
        <v>0.014</v>
      </c>
      <c r="S469" s="229">
        <v>0</v>
      </c>
      <c r="T469" s="23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1" t="s">
        <v>581</v>
      </c>
      <c r="AT469" s="231" t="s">
        <v>553</v>
      </c>
      <c r="AU469" s="231" t="s">
        <v>90</v>
      </c>
      <c r="AY469" s="18" t="s">
        <v>203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8" t="s">
        <v>88</v>
      </c>
      <c r="BK469" s="232">
        <f>ROUND(I469*H469,2)</f>
        <v>0</v>
      </c>
      <c r="BL469" s="18" t="s">
        <v>279</v>
      </c>
      <c r="BM469" s="231" t="s">
        <v>4631</v>
      </c>
    </row>
    <row r="470" s="2" customFormat="1" ht="24.15" customHeight="1">
      <c r="A470" s="39"/>
      <c r="B470" s="40"/>
      <c r="C470" s="220" t="s">
        <v>1226</v>
      </c>
      <c r="D470" s="220" t="s">
        <v>204</v>
      </c>
      <c r="E470" s="221" t="s">
        <v>4632</v>
      </c>
      <c r="F470" s="222" t="s">
        <v>4633</v>
      </c>
      <c r="G470" s="223" t="s">
        <v>272</v>
      </c>
      <c r="H470" s="224">
        <v>12</v>
      </c>
      <c r="I470" s="225"/>
      <c r="J470" s="226">
        <f>ROUND(I470*H470,2)</f>
        <v>0</v>
      </c>
      <c r="K470" s="222" t="s">
        <v>352</v>
      </c>
      <c r="L470" s="45"/>
      <c r="M470" s="227" t="s">
        <v>1</v>
      </c>
      <c r="N470" s="228" t="s">
        <v>46</v>
      </c>
      <c r="O470" s="92"/>
      <c r="P470" s="229">
        <f>O470*H470</f>
        <v>0</v>
      </c>
      <c r="Q470" s="229">
        <v>0.00024000000000000001</v>
      </c>
      <c r="R470" s="229">
        <f>Q470*H470</f>
        <v>0.0028800000000000002</v>
      </c>
      <c r="S470" s="229">
        <v>0</v>
      </c>
      <c r="T470" s="23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1" t="s">
        <v>279</v>
      </c>
      <c r="AT470" s="231" t="s">
        <v>204</v>
      </c>
      <c r="AU470" s="231" t="s">
        <v>90</v>
      </c>
      <c r="AY470" s="18" t="s">
        <v>203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88</v>
      </c>
      <c r="BK470" s="232">
        <f>ROUND(I470*H470,2)</f>
        <v>0</v>
      </c>
      <c r="BL470" s="18" t="s">
        <v>279</v>
      </c>
      <c r="BM470" s="231" t="s">
        <v>4634</v>
      </c>
    </row>
    <row r="471" s="2" customFormat="1">
      <c r="A471" s="39"/>
      <c r="B471" s="40"/>
      <c r="C471" s="41"/>
      <c r="D471" s="251" t="s">
        <v>355</v>
      </c>
      <c r="E471" s="41"/>
      <c r="F471" s="252" t="s">
        <v>4635</v>
      </c>
      <c r="G471" s="41"/>
      <c r="H471" s="41"/>
      <c r="I471" s="235"/>
      <c r="J471" s="41"/>
      <c r="K471" s="41"/>
      <c r="L471" s="45"/>
      <c r="M471" s="236"/>
      <c r="N471" s="237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355</v>
      </c>
      <c r="AU471" s="18" t="s">
        <v>90</v>
      </c>
    </row>
    <row r="472" s="14" customFormat="1">
      <c r="A472" s="14"/>
      <c r="B472" s="263"/>
      <c r="C472" s="264"/>
      <c r="D472" s="233" t="s">
        <v>357</v>
      </c>
      <c r="E472" s="265" t="s">
        <v>1</v>
      </c>
      <c r="F472" s="266" t="s">
        <v>4636</v>
      </c>
      <c r="G472" s="264"/>
      <c r="H472" s="267">
        <v>12</v>
      </c>
      <c r="I472" s="268"/>
      <c r="J472" s="264"/>
      <c r="K472" s="264"/>
      <c r="L472" s="269"/>
      <c r="M472" s="270"/>
      <c r="N472" s="271"/>
      <c r="O472" s="271"/>
      <c r="P472" s="271"/>
      <c r="Q472" s="271"/>
      <c r="R472" s="271"/>
      <c r="S472" s="271"/>
      <c r="T472" s="27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73" t="s">
        <v>357</v>
      </c>
      <c r="AU472" s="273" t="s">
        <v>90</v>
      </c>
      <c r="AV472" s="14" t="s">
        <v>90</v>
      </c>
      <c r="AW472" s="14" t="s">
        <v>36</v>
      </c>
      <c r="AX472" s="14" t="s">
        <v>88</v>
      </c>
      <c r="AY472" s="273" t="s">
        <v>203</v>
      </c>
    </row>
    <row r="473" s="2" customFormat="1" ht="21.75" customHeight="1">
      <c r="A473" s="39"/>
      <c r="B473" s="40"/>
      <c r="C473" s="220" t="s">
        <v>1270</v>
      </c>
      <c r="D473" s="220" t="s">
        <v>204</v>
      </c>
      <c r="E473" s="221" t="s">
        <v>4637</v>
      </c>
      <c r="F473" s="222" t="s">
        <v>4638</v>
      </c>
      <c r="G473" s="223" t="s">
        <v>647</v>
      </c>
      <c r="H473" s="224">
        <v>2</v>
      </c>
      <c r="I473" s="225"/>
      <c r="J473" s="226">
        <f>ROUND(I473*H473,2)</f>
        <v>0</v>
      </c>
      <c r="K473" s="222" t="s">
        <v>352</v>
      </c>
      <c r="L473" s="45"/>
      <c r="M473" s="227" t="s">
        <v>1</v>
      </c>
      <c r="N473" s="228" t="s">
        <v>46</v>
      </c>
      <c r="O473" s="92"/>
      <c r="P473" s="229">
        <f>O473*H473</f>
        <v>0</v>
      </c>
      <c r="Q473" s="229">
        <v>0.00016000000000000001</v>
      </c>
      <c r="R473" s="229">
        <f>Q473*H473</f>
        <v>0.00032000000000000003</v>
      </c>
      <c r="S473" s="229">
        <v>0</v>
      </c>
      <c r="T473" s="23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1" t="s">
        <v>279</v>
      </c>
      <c r="AT473" s="231" t="s">
        <v>204</v>
      </c>
      <c r="AU473" s="231" t="s">
        <v>90</v>
      </c>
      <c r="AY473" s="18" t="s">
        <v>203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8" t="s">
        <v>88</v>
      </c>
      <c r="BK473" s="232">
        <f>ROUND(I473*H473,2)</f>
        <v>0</v>
      </c>
      <c r="BL473" s="18" t="s">
        <v>279</v>
      </c>
      <c r="BM473" s="231" t="s">
        <v>4639</v>
      </c>
    </row>
    <row r="474" s="2" customFormat="1">
      <c r="A474" s="39"/>
      <c r="B474" s="40"/>
      <c r="C474" s="41"/>
      <c r="D474" s="233" t="s">
        <v>209</v>
      </c>
      <c r="E474" s="41"/>
      <c r="F474" s="234" t="s">
        <v>4640</v>
      </c>
      <c r="G474" s="41"/>
      <c r="H474" s="41"/>
      <c r="I474" s="235"/>
      <c r="J474" s="41"/>
      <c r="K474" s="41"/>
      <c r="L474" s="45"/>
      <c r="M474" s="236"/>
      <c r="N474" s="237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209</v>
      </c>
      <c r="AU474" s="18" t="s">
        <v>90</v>
      </c>
    </row>
    <row r="475" s="2" customFormat="1">
      <c r="A475" s="39"/>
      <c r="B475" s="40"/>
      <c r="C475" s="41"/>
      <c r="D475" s="251" t="s">
        <v>355</v>
      </c>
      <c r="E475" s="41"/>
      <c r="F475" s="252" t="s">
        <v>4641</v>
      </c>
      <c r="G475" s="41"/>
      <c r="H475" s="41"/>
      <c r="I475" s="235"/>
      <c r="J475" s="41"/>
      <c r="K475" s="41"/>
      <c r="L475" s="45"/>
      <c r="M475" s="236"/>
      <c r="N475" s="237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355</v>
      </c>
      <c r="AU475" s="18" t="s">
        <v>90</v>
      </c>
    </row>
    <row r="476" s="2" customFormat="1" ht="24.15" customHeight="1">
      <c r="A476" s="39"/>
      <c r="B476" s="40"/>
      <c r="C476" s="296" t="s">
        <v>1274</v>
      </c>
      <c r="D476" s="296" t="s">
        <v>553</v>
      </c>
      <c r="E476" s="297" t="s">
        <v>4642</v>
      </c>
      <c r="F476" s="298" t="s">
        <v>4643</v>
      </c>
      <c r="G476" s="299" t="s">
        <v>647</v>
      </c>
      <c r="H476" s="300">
        <v>1</v>
      </c>
      <c r="I476" s="301"/>
      <c r="J476" s="302">
        <f>ROUND(I476*H476,2)</f>
        <v>0</v>
      </c>
      <c r="K476" s="298" t="s">
        <v>1</v>
      </c>
      <c r="L476" s="303"/>
      <c r="M476" s="304" t="s">
        <v>1</v>
      </c>
      <c r="N476" s="305" t="s">
        <v>46</v>
      </c>
      <c r="O476" s="92"/>
      <c r="P476" s="229">
        <f>O476*H476</f>
        <v>0</v>
      </c>
      <c r="Q476" s="229">
        <v>0.00156</v>
      </c>
      <c r="R476" s="229">
        <f>Q476*H476</f>
        <v>0.00156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581</v>
      </c>
      <c r="AT476" s="231" t="s">
        <v>553</v>
      </c>
      <c r="AU476" s="231" t="s">
        <v>90</v>
      </c>
      <c r="AY476" s="18" t="s">
        <v>203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88</v>
      </c>
      <c r="BK476" s="232">
        <f>ROUND(I476*H476,2)</f>
        <v>0</v>
      </c>
      <c r="BL476" s="18" t="s">
        <v>279</v>
      </c>
      <c r="BM476" s="231" t="s">
        <v>4644</v>
      </c>
    </row>
    <row r="477" s="2" customFormat="1">
      <c r="A477" s="39"/>
      <c r="B477" s="40"/>
      <c r="C477" s="41"/>
      <c r="D477" s="233" t="s">
        <v>209</v>
      </c>
      <c r="E477" s="41"/>
      <c r="F477" s="234" t="s">
        <v>4645</v>
      </c>
      <c r="G477" s="41"/>
      <c r="H477" s="41"/>
      <c r="I477" s="235"/>
      <c r="J477" s="41"/>
      <c r="K477" s="41"/>
      <c r="L477" s="45"/>
      <c r="M477" s="236"/>
      <c r="N477" s="237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209</v>
      </c>
      <c r="AU477" s="18" t="s">
        <v>90</v>
      </c>
    </row>
    <row r="478" s="2" customFormat="1" ht="24.15" customHeight="1">
      <c r="A478" s="39"/>
      <c r="B478" s="40"/>
      <c r="C478" s="296" t="s">
        <v>1281</v>
      </c>
      <c r="D478" s="296" t="s">
        <v>553</v>
      </c>
      <c r="E478" s="297" t="s">
        <v>4646</v>
      </c>
      <c r="F478" s="298" t="s">
        <v>4647</v>
      </c>
      <c r="G478" s="299" t="s">
        <v>647</v>
      </c>
      <c r="H478" s="300">
        <v>1</v>
      </c>
      <c r="I478" s="301"/>
      <c r="J478" s="302">
        <f>ROUND(I478*H478,2)</f>
        <v>0</v>
      </c>
      <c r="K478" s="298" t="s">
        <v>1</v>
      </c>
      <c r="L478" s="303"/>
      <c r="M478" s="304" t="s">
        <v>1</v>
      </c>
      <c r="N478" s="305" t="s">
        <v>46</v>
      </c>
      <c r="O478" s="92"/>
      <c r="P478" s="229">
        <f>O478*H478</f>
        <v>0</v>
      </c>
      <c r="Q478" s="229">
        <v>0.0018</v>
      </c>
      <c r="R478" s="229">
        <f>Q478*H478</f>
        <v>0.0018</v>
      </c>
      <c r="S478" s="229">
        <v>0</v>
      </c>
      <c r="T478" s="23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1" t="s">
        <v>581</v>
      </c>
      <c r="AT478" s="231" t="s">
        <v>553</v>
      </c>
      <c r="AU478" s="231" t="s">
        <v>90</v>
      </c>
      <c r="AY478" s="18" t="s">
        <v>203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8" t="s">
        <v>88</v>
      </c>
      <c r="BK478" s="232">
        <f>ROUND(I478*H478,2)</f>
        <v>0</v>
      </c>
      <c r="BL478" s="18" t="s">
        <v>279</v>
      </c>
      <c r="BM478" s="231" t="s">
        <v>4648</v>
      </c>
    </row>
    <row r="479" s="2" customFormat="1">
      <c r="A479" s="39"/>
      <c r="B479" s="40"/>
      <c r="C479" s="41"/>
      <c r="D479" s="233" t="s">
        <v>209</v>
      </c>
      <c r="E479" s="41"/>
      <c r="F479" s="234" t="s">
        <v>4645</v>
      </c>
      <c r="G479" s="41"/>
      <c r="H479" s="41"/>
      <c r="I479" s="235"/>
      <c r="J479" s="41"/>
      <c r="K479" s="41"/>
      <c r="L479" s="45"/>
      <c r="M479" s="236"/>
      <c r="N479" s="237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209</v>
      </c>
      <c r="AU479" s="18" t="s">
        <v>90</v>
      </c>
    </row>
    <row r="480" s="2" customFormat="1" ht="16.5" customHeight="1">
      <c r="A480" s="39"/>
      <c r="B480" s="40"/>
      <c r="C480" s="220" t="s">
        <v>1286</v>
      </c>
      <c r="D480" s="220" t="s">
        <v>204</v>
      </c>
      <c r="E480" s="221" t="s">
        <v>4649</v>
      </c>
      <c r="F480" s="222" t="s">
        <v>4650</v>
      </c>
      <c r="G480" s="223" t="s">
        <v>647</v>
      </c>
      <c r="H480" s="224">
        <v>1</v>
      </c>
      <c r="I480" s="225"/>
      <c r="J480" s="226">
        <f>ROUND(I480*H480,2)</f>
        <v>0</v>
      </c>
      <c r="K480" s="222" t="s">
        <v>352</v>
      </c>
      <c r="L480" s="45"/>
      <c r="M480" s="227" t="s">
        <v>1</v>
      </c>
      <c r="N480" s="228" t="s">
        <v>46</v>
      </c>
      <c r="O480" s="92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1" t="s">
        <v>279</v>
      </c>
      <c r="AT480" s="231" t="s">
        <v>204</v>
      </c>
      <c r="AU480" s="231" t="s">
        <v>90</v>
      </c>
      <c r="AY480" s="18" t="s">
        <v>203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8" t="s">
        <v>88</v>
      </c>
      <c r="BK480" s="232">
        <f>ROUND(I480*H480,2)</f>
        <v>0</v>
      </c>
      <c r="BL480" s="18" t="s">
        <v>279</v>
      </c>
      <c r="BM480" s="231" t="s">
        <v>4651</v>
      </c>
    </row>
    <row r="481" s="2" customFormat="1">
      <c r="A481" s="39"/>
      <c r="B481" s="40"/>
      <c r="C481" s="41"/>
      <c r="D481" s="233" t="s">
        <v>209</v>
      </c>
      <c r="E481" s="41"/>
      <c r="F481" s="234" t="s">
        <v>4652</v>
      </c>
      <c r="G481" s="41"/>
      <c r="H481" s="41"/>
      <c r="I481" s="235"/>
      <c r="J481" s="41"/>
      <c r="K481" s="41"/>
      <c r="L481" s="45"/>
      <c r="M481" s="236"/>
      <c r="N481" s="237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209</v>
      </c>
      <c r="AU481" s="18" t="s">
        <v>90</v>
      </c>
    </row>
    <row r="482" s="2" customFormat="1">
      <c r="A482" s="39"/>
      <c r="B482" s="40"/>
      <c r="C482" s="41"/>
      <c r="D482" s="251" t="s">
        <v>355</v>
      </c>
      <c r="E482" s="41"/>
      <c r="F482" s="252" t="s">
        <v>4653</v>
      </c>
      <c r="G482" s="41"/>
      <c r="H482" s="41"/>
      <c r="I482" s="235"/>
      <c r="J482" s="41"/>
      <c r="K482" s="41"/>
      <c r="L482" s="45"/>
      <c r="M482" s="236"/>
      <c r="N482" s="237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355</v>
      </c>
      <c r="AU482" s="18" t="s">
        <v>90</v>
      </c>
    </row>
    <row r="483" s="2" customFormat="1" ht="24.15" customHeight="1">
      <c r="A483" s="39"/>
      <c r="B483" s="40"/>
      <c r="C483" s="296" t="s">
        <v>1292</v>
      </c>
      <c r="D483" s="296" t="s">
        <v>553</v>
      </c>
      <c r="E483" s="297" t="s">
        <v>4654</v>
      </c>
      <c r="F483" s="298" t="s">
        <v>4655</v>
      </c>
      <c r="G483" s="299" t="s">
        <v>647</v>
      </c>
      <c r="H483" s="300">
        <v>1</v>
      </c>
      <c r="I483" s="301"/>
      <c r="J483" s="302">
        <f>ROUND(I483*H483,2)</f>
        <v>0</v>
      </c>
      <c r="K483" s="298" t="s">
        <v>1</v>
      </c>
      <c r="L483" s="303"/>
      <c r="M483" s="304" t="s">
        <v>1</v>
      </c>
      <c r="N483" s="305" t="s">
        <v>46</v>
      </c>
      <c r="O483" s="92"/>
      <c r="P483" s="229">
        <f>O483*H483</f>
        <v>0</v>
      </c>
      <c r="Q483" s="229">
        <v>0.0018</v>
      </c>
      <c r="R483" s="229">
        <f>Q483*H483</f>
        <v>0.0018</v>
      </c>
      <c r="S483" s="229">
        <v>0</v>
      </c>
      <c r="T483" s="23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581</v>
      </c>
      <c r="AT483" s="231" t="s">
        <v>553</v>
      </c>
      <c r="AU483" s="231" t="s">
        <v>90</v>
      </c>
      <c r="AY483" s="18" t="s">
        <v>203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88</v>
      </c>
      <c r="BK483" s="232">
        <f>ROUND(I483*H483,2)</f>
        <v>0</v>
      </c>
      <c r="BL483" s="18" t="s">
        <v>279</v>
      </c>
      <c r="BM483" s="231" t="s">
        <v>4656</v>
      </c>
    </row>
    <row r="484" s="2" customFormat="1">
      <c r="A484" s="39"/>
      <c r="B484" s="40"/>
      <c r="C484" s="41"/>
      <c r="D484" s="233" t="s">
        <v>209</v>
      </c>
      <c r="E484" s="41"/>
      <c r="F484" s="234" t="s">
        <v>4645</v>
      </c>
      <c r="G484" s="41"/>
      <c r="H484" s="41"/>
      <c r="I484" s="235"/>
      <c r="J484" s="41"/>
      <c r="K484" s="41"/>
      <c r="L484" s="45"/>
      <c r="M484" s="236"/>
      <c r="N484" s="237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209</v>
      </c>
      <c r="AU484" s="18" t="s">
        <v>90</v>
      </c>
    </row>
    <row r="485" s="2" customFormat="1" ht="24.15" customHeight="1">
      <c r="A485" s="39"/>
      <c r="B485" s="40"/>
      <c r="C485" s="220" t="s">
        <v>1299</v>
      </c>
      <c r="D485" s="220" t="s">
        <v>204</v>
      </c>
      <c r="E485" s="221" t="s">
        <v>4657</v>
      </c>
      <c r="F485" s="222" t="s">
        <v>4658</v>
      </c>
      <c r="G485" s="223" t="s">
        <v>647</v>
      </c>
      <c r="H485" s="224">
        <v>4</v>
      </c>
      <c r="I485" s="225"/>
      <c r="J485" s="226">
        <f>ROUND(I485*H485,2)</f>
        <v>0</v>
      </c>
      <c r="K485" s="222" t="s">
        <v>352</v>
      </c>
      <c r="L485" s="45"/>
      <c r="M485" s="227" t="s">
        <v>1</v>
      </c>
      <c r="N485" s="228" t="s">
        <v>46</v>
      </c>
      <c r="O485" s="92"/>
      <c r="P485" s="229">
        <f>O485*H485</f>
        <v>0</v>
      </c>
      <c r="Q485" s="229">
        <v>4.0000000000000003E-05</v>
      </c>
      <c r="R485" s="229">
        <f>Q485*H485</f>
        <v>0.00016000000000000001</v>
      </c>
      <c r="S485" s="229">
        <v>0</v>
      </c>
      <c r="T485" s="23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1" t="s">
        <v>279</v>
      </c>
      <c r="AT485" s="231" t="s">
        <v>204</v>
      </c>
      <c r="AU485" s="231" t="s">
        <v>90</v>
      </c>
      <c r="AY485" s="18" t="s">
        <v>203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8" t="s">
        <v>88</v>
      </c>
      <c r="BK485" s="232">
        <f>ROUND(I485*H485,2)</f>
        <v>0</v>
      </c>
      <c r="BL485" s="18" t="s">
        <v>279</v>
      </c>
      <c r="BM485" s="231" t="s">
        <v>4659</v>
      </c>
    </row>
    <row r="486" s="2" customFormat="1">
      <c r="A486" s="39"/>
      <c r="B486" s="40"/>
      <c r="C486" s="41"/>
      <c r="D486" s="233" t="s">
        <v>209</v>
      </c>
      <c r="E486" s="41"/>
      <c r="F486" s="234" t="s">
        <v>4660</v>
      </c>
      <c r="G486" s="41"/>
      <c r="H486" s="41"/>
      <c r="I486" s="235"/>
      <c r="J486" s="41"/>
      <c r="K486" s="41"/>
      <c r="L486" s="45"/>
      <c r="M486" s="236"/>
      <c r="N486" s="237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209</v>
      </c>
      <c r="AU486" s="18" t="s">
        <v>90</v>
      </c>
    </row>
    <row r="487" s="2" customFormat="1">
      <c r="A487" s="39"/>
      <c r="B487" s="40"/>
      <c r="C487" s="41"/>
      <c r="D487" s="251" t="s">
        <v>355</v>
      </c>
      <c r="E487" s="41"/>
      <c r="F487" s="252" t="s">
        <v>4661</v>
      </c>
      <c r="G487" s="41"/>
      <c r="H487" s="41"/>
      <c r="I487" s="235"/>
      <c r="J487" s="41"/>
      <c r="K487" s="41"/>
      <c r="L487" s="45"/>
      <c r="M487" s="236"/>
      <c r="N487" s="237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355</v>
      </c>
      <c r="AU487" s="18" t="s">
        <v>90</v>
      </c>
    </row>
    <row r="488" s="2" customFormat="1" ht="24.15" customHeight="1">
      <c r="A488" s="39"/>
      <c r="B488" s="40"/>
      <c r="C488" s="296" t="s">
        <v>1307</v>
      </c>
      <c r="D488" s="296" t="s">
        <v>553</v>
      </c>
      <c r="E488" s="297" t="s">
        <v>4662</v>
      </c>
      <c r="F488" s="298" t="s">
        <v>4663</v>
      </c>
      <c r="G488" s="299" t="s">
        <v>647</v>
      </c>
      <c r="H488" s="300">
        <v>4</v>
      </c>
      <c r="I488" s="301"/>
      <c r="J488" s="302">
        <f>ROUND(I488*H488,2)</f>
        <v>0</v>
      </c>
      <c r="K488" s="298" t="s">
        <v>1</v>
      </c>
      <c r="L488" s="303"/>
      <c r="M488" s="304" t="s">
        <v>1</v>
      </c>
      <c r="N488" s="305" t="s">
        <v>46</v>
      </c>
      <c r="O488" s="92"/>
      <c r="P488" s="229">
        <f>O488*H488</f>
        <v>0</v>
      </c>
      <c r="Q488" s="229">
        <v>0.00147</v>
      </c>
      <c r="R488" s="229">
        <f>Q488*H488</f>
        <v>0.0058799999999999998</v>
      </c>
      <c r="S488" s="229">
        <v>0</v>
      </c>
      <c r="T488" s="23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1" t="s">
        <v>581</v>
      </c>
      <c r="AT488" s="231" t="s">
        <v>553</v>
      </c>
      <c r="AU488" s="231" t="s">
        <v>90</v>
      </c>
      <c r="AY488" s="18" t="s">
        <v>203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8" t="s">
        <v>88</v>
      </c>
      <c r="BK488" s="232">
        <f>ROUND(I488*H488,2)</f>
        <v>0</v>
      </c>
      <c r="BL488" s="18" t="s">
        <v>279</v>
      </c>
      <c r="BM488" s="231" t="s">
        <v>4664</v>
      </c>
    </row>
    <row r="489" s="2" customFormat="1">
      <c r="A489" s="39"/>
      <c r="B489" s="40"/>
      <c r="C489" s="41"/>
      <c r="D489" s="233" t="s">
        <v>209</v>
      </c>
      <c r="E489" s="41"/>
      <c r="F489" s="234" t="s">
        <v>4665</v>
      </c>
      <c r="G489" s="41"/>
      <c r="H489" s="41"/>
      <c r="I489" s="235"/>
      <c r="J489" s="41"/>
      <c r="K489" s="41"/>
      <c r="L489" s="45"/>
      <c r="M489" s="236"/>
      <c r="N489" s="237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209</v>
      </c>
      <c r="AU489" s="18" t="s">
        <v>90</v>
      </c>
    </row>
    <row r="490" s="2" customFormat="1" ht="24.15" customHeight="1">
      <c r="A490" s="39"/>
      <c r="B490" s="40"/>
      <c r="C490" s="220" t="s">
        <v>1319</v>
      </c>
      <c r="D490" s="220" t="s">
        <v>204</v>
      </c>
      <c r="E490" s="221" t="s">
        <v>4666</v>
      </c>
      <c r="F490" s="222" t="s">
        <v>4667</v>
      </c>
      <c r="G490" s="223" t="s">
        <v>647</v>
      </c>
      <c r="H490" s="224">
        <v>1</v>
      </c>
      <c r="I490" s="225"/>
      <c r="J490" s="226">
        <f>ROUND(I490*H490,2)</f>
        <v>0</v>
      </c>
      <c r="K490" s="222" t="s">
        <v>352</v>
      </c>
      <c r="L490" s="45"/>
      <c r="M490" s="227" t="s">
        <v>1</v>
      </c>
      <c r="N490" s="228" t="s">
        <v>46</v>
      </c>
      <c r="O490" s="92"/>
      <c r="P490" s="229">
        <f>O490*H490</f>
        <v>0</v>
      </c>
      <c r="Q490" s="229">
        <v>4.0000000000000003E-05</v>
      </c>
      <c r="R490" s="229">
        <f>Q490*H490</f>
        <v>4.0000000000000003E-05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279</v>
      </c>
      <c r="AT490" s="231" t="s">
        <v>204</v>
      </c>
      <c r="AU490" s="231" t="s">
        <v>90</v>
      </c>
      <c r="AY490" s="18" t="s">
        <v>203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88</v>
      </c>
      <c r="BK490" s="232">
        <f>ROUND(I490*H490,2)</f>
        <v>0</v>
      </c>
      <c r="BL490" s="18" t="s">
        <v>279</v>
      </c>
      <c r="BM490" s="231" t="s">
        <v>4668</v>
      </c>
    </row>
    <row r="491" s="2" customFormat="1">
      <c r="A491" s="39"/>
      <c r="B491" s="40"/>
      <c r="C491" s="41"/>
      <c r="D491" s="233" t="s">
        <v>209</v>
      </c>
      <c r="E491" s="41"/>
      <c r="F491" s="234" t="s">
        <v>4669</v>
      </c>
      <c r="G491" s="41"/>
      <c r="H491" s="41"/>
      <c r="I491" s="235"/>
      <c r="J491" s="41"/>
      <c r="K491" s="41"/>
      <c r="L491" s="45"/>
      <c r="M491" s="236"/>
      <c r="N491" s="237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209</v>
      </c>
      <c r="AU491" s="18" t="s">
        <v>90</v>
      </c>
    </row>
    <row r="492" s="2" customFormat="1">
      <c r="A492" s="39"/>
      <c r="B492" s="40"/>
      <c r="C492" s="41"/>
      <c r="D492" s="251" t="s">
        <v>355</v>
      </c>
      <c r="E492" s="41"/>
      <c r="F492" s="252" t="s">
        <v>4670</v>
      </c>
      <c r="G492" s="41"/>
      <c r="H492" s="41"/>
      <c r="I492" s="235"/>
      <c r="J492" s="41"/>
      <c r="K492" s="41"/>
      <c r="L492" s="45"/>
      <c r="M492" s="236"/>
      <c r="N492" s="237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355</v>
      </c>
      <c r="AU492" s="18" t="s">
        <v>90</v>
      </c>
    </row>
    <row r="493" s="2" customFormat="1" ht="24.15" customHeight="1">
      <c r="A493" s="39"/>
      <c r="B493" s="40"/>
      <c r="C493" s="296" t="s">
        <v>1324</v>
      </c>
      <c r="D493" s="296" t="s">
        <v>553</v>
      </c>
      <c r="E493" s="297" t="s">
        <v>4671</v>
      </c>
      <c r="F493" s="298" t="s">
        <v>4672</v>
      </c>
      <c r="G493" s="299" t="s">
        <v>647</v>
      </c>
      <c r="H493" s="300">
        <v>1</v>
      </c>
      <c r="I493" s="301"/>
      <c r="J493" s="302">
        <f>ROUND(I493*H493,2)</f>
        <v>0</v>
      </c>
      <c r="K493" s="298" t="s">
        <v>1</v>
      </c>
      <c r="L493" s="303"/>
      <c r="M493" s="304" t="s">
        <v>1</v>
      </c>
      <c r="N493" s="305" t="s">
        <v>46</v>
      </c>
      <c r="O493" s="92"/>
      <c r="P493" s="229">
        <f>O493*H493</f>
        <v>0</v>
      </c>
      <c r="Q493" s="229">
        <v>0.0016299999999999999</v>
      </c>
      <c r="R493" s="229">
        <f>Q493*H493</f>
        <v>0.0016299999999999999</v>
      </c>
      <c r="S493" s="229">
        <v>0</v>
      </c>
      <c r="T493" s="23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1" t="s">
        <v>581</v>
      </c>
      <c r="AT493" s="231" t="s">
        <v>553</v>
      </c>
      <c r="AU493" s="231" t="s">
        <v>90</v>
      </c>
      <c r="AY493" s="18" t="s">
        <v>203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8" t="s">
        <v>88</v>
      </c>
      <c r="BK493" s="232">
        <f>ROUND(I493*H493,2)</f>
        <v>0</v>
      </c>
      <c r="BL493" s="18" t="s">
        <v>279</v>
      </c>
      <c r="BM493" s="231" t="s">
        <v>4673</v>
      </c>
    </row>
    <row r="494" s="2" customFormat="1">
      <c r="A494" s="39"/>
      <c r="B494" s="40"/>
      <c r="C494" s="41"/>
      <c r="D494" s="233" t="s">
        <v>209</v>
      </c>
      <c r="E494" s="41"/>
      <c r="F494" s="234" t="s">
        <v>4645</v>
      </c>
      <c r="G494" s="41"/>
      <c r="H494" s="41"/>
      <c r="I494" s="235"/>
      <c r="J494" s="41"/>
      <c r="K494" s="41"/>
      <c r="L494" s="45"/>
      <c r="M494" s="236"/>
      <c r="N494" s="237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209</v>
      </c>
      <c r="AU494" s="18" t="s">
        <v>90</v>
      </c>
    </row>
    <row r="495" s="2" customFormat="1" ht="24.15" customHeight="1">
      <c r="A495" s="39"/>
      <c r="B495" s="40"/>
      <c r="C495" s="220" t="s">
        <v>1342</v>
      </c>
      <c r="D495" s="220" t="s">
        <v>204</v>
      </c>
      <c r="E495" s="221" t="s">
        <v>4674</v>
      </c>
      <c r="F495" s="222" t="s">
        <v>4675</v>
      </c>
      <c r="G495" s="223" t="s">
        <v>647</v>
      </c>
      <c r="H495" s="224">
        <v>2</v>
      </c>
      <c r="I495" s="225"/>
      <c r="J495" s="226">
        <f>ROUND(I495*H495,2)</f>
        <v>0</v>
      </c>
      <c r="K495" s="222" t="s">
        <v>352</v>
      </c>
      <c r="L495" s="45"/>
      <c r="M495" s="227" t="s">
        <v>1</v>
      </c>
      <c r="N495" s="228" t="s">
        <v>46</v>
      </c>
      <c r="O495" s="92"/>
      <c r="P495" s="229">
        <f>O495*H495</f>
        <v>0</v>
      </c>
      <c r="Q495" s="229">
        <v>0.00012</v>
      </c>
      <c r="R495" s="229">
        <f>Q495*H495</f>
        <v>0.00024000000000000001</v>
      </c>
      <c r="S495" s="229">
        <v>0</v>
      </c>
      <c r="T495" s="23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1" t="s">
        <v>279</v>
      </c>
      <c r="AT495" s="231" t="s">
        <v>204</v>
      </c>
      <c r="AU495" s="231" t="s">
        <v>90</v>
      </c>
      <c r="AY495" s="18" t="s">
        <v>203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8" t="s">
        <v>88</v>
      </c>
      <c r="BK495" s="232">
        <f>ROUND(I495*H495,2)</f>
        <v>0</v>
      </c>
      <c r="BL495" s="18" t="s">
        <v>279</v>
      </c>
      <c r="BM495" s="231" t="s">
        <v>4676</v>
      </c>
    </row>
    <row r="496" s="2" customFormat="1">
      <c r="A496" s="39"/>
      <c r="B496" s="40"/>
      <c r="C496" s="41"/>
      <c r="D496" s="233" t="s">
        <v>209</v>
      </c>
      <c r="E496" s="41"/>
      <c r="F496" s="234" t="s">
        <v>4677</v>
      </c>
      <c r="G496" s="41"/>
      <c r="H496" s="41"/>
      <c r="I496" s="235"/>
      <c r="J496" s="41"/>
      <c r="K496" s="41"/>
      <c r="L496" s="45"/>
      <c r="M496" s="236"/>
      <c r="N496" s="237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209</v>
      </c>
      <c r="AU496" s="18" t="s">
        <v>90</v>
      </c>
    </row>
    <row r="497" s="2" customFormat="1">
      <c r="A497" s="39"/>
      <c r="B497" s="40"/>
      <c r="C497" s="41"/>
      <c r="D497" s="251" t="s">
        <v>355</v>
      </c>
      <c r="E497" s="41"/>
      <c r="F497" s="252" t="s">
        <v>4678</v>
      </c>
      <c r="G497" s="41"/>
      <c r="H497" s="41"/>
      <c r="I497" s="235"/>
      <c r="J497" s="41"/>
      <c r="K497" s="41"/>
      <c r="L497" s="45"/>
      <c r="M497" s="236"/>
      <c r="N497" s="237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355</v>
      </c>
      <c r="AU497" s="18" t="s">
        <v>90</v>
      </c>
    </row>
    <row r="498" s="2" customFormat="1" ht="24.15" customHeight="1">
      <c r="A498" s="39"/>
      <c r="B498" s="40"/>
      <c r="C498" s="296" t="s">
        <v>1349</v>
      </c>
      <c r="D498" s="296" t="s">
        <v>553</v>
      </c>
      <c r="E498" s="297" t="s">
        <v>4679</v>
      </c>
      <c r="F498" s="298" t="s">
        <v>4680</v>
      </c>
      <c r="G498" s="299" t="s">
        <v>647</v>
      </c>
      <c r="H498" s="300">
        <v>2</v>
      </c>
      <c r="I498" s="301"/>
      <c r="J498" s="302">
        <f>ROUND(I498*H498,2)</f>
        <v>0</v>
      </c>
      <c r="K498" s="298" t="s">
        <v>1</v>
      </c>
      <c r="L498" s="303"/>
      <c r="M498" s="304" t="s">
        <v>1</v>
      </c>
      <c r="N498" s="305" t="s">
        <v>46</v>
      </c>
      <c r="O498" s="92"/>
      <c r="P498" s="229">
        <f>O498*H498</f>
        <v>0</v>
      </c>
      <c r="Q498" s="229">
        <v>0.0018</v>
      </c>
      <c r="R498" s="229">
        <f>Q498*H498</f>
        <v>0.0035999999999999999</v>
      </c>
      <c r="S498" s="229">
        <v>0</v>
      </c>
      <c r="T498" s="23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1" t="s">
        <v>581</v>
      </c>
      <c r="AT498" s="231" t="s">
        <v>553</v>
      </c>
      <c r="AU498" s="231" t="s">
        <v>90</v>
      </c>
      <c r="AY498" s="18" t="s">
        <v>203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88</v>
      </c>
      <c r="BK498" s="232">
        <f>ROUND(I498*H498,2)</f>
        <v>0</v>
      </c>
      <c r="BL498" s="18" t="s">
        <v>279</v>
      </c>
      <c r="BM498" s="231" t="s">
        <v>4681</v>
      </c>
    </row>
    <row r="499" s="2" customFormat="1">
      <c r="A499" s="39"/>
      <c r="B499" s="40"/>
      <c r="C499" s="41"/>
      <c r="D499" s="233" t="s">
        <v>209</v>
      </c>
      <c r="E499" s="41"/>
      <c r="F499" s="234" t="s">
        <v>4682</v>
      </c>
      <c r="G499" s="41"/>
      <c r="H499" s="41"/>
      <c r="I499" s="235"/>
      <c r="J499" s="41"/>
      <c r="K499" s="41"/>
      <c r="L499" s="45"/>
      <c r="M499" s="236"/>
      <c r="N499" s="237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209</v>
      </c>
      <c r="AU499" s="18" t="s">
        <v>90</v>
      </c>
    </row>
    <row r="500" s="2" customFormat="1" ht="21.75" customHeight="1">
      <c r="A500" s="39"/>
      <c r="B500" s="40"/>
      <c r="C500" s="220" t="s">
        <v>1354</v>
      </c>
      <c r="D500" s="220" t="s">
        <v>204</v>
      </c>
      <c r="E500" s="221" t="s">
        <v>4683</v>
      </c>
      <c r="F500" s="222" t="s">
        <v>4684</v>
      </c>
      <c r="G500" s="223" t="s">
        <v>647</v>
      </c>
      <c r="H500" s="224">
        <v>4</v>
      </c>
      <c r="I500" s="225"/>
      <c r="J500" s="226">
        <f>ROUND(I500*H500,2)</f>
        <v>0</v>
      </c>
      <c r="K500" s="222" t="s">
        <v>352</v>
      </c>
      <c r="L500" s="45"/>
      <c r="M500" s="227" t="s">
        <v>1</v>
      </c>
      <c r="N500" s="228" t="s">
        <v>46</v>
      </c>
      <c r="O500" s="92"/>
      <c r="P500" s="229">
        <f>O500*H500</f>
        <v>0</v>
      </c>
      <c r="Q500" s="229">
        <v>0.00014999999999999999</v>
      </c>
      <c r="R500" s="229">
        <f>Q500*H500</f>
        <v>0.00059999999999999995</v>
      </c>
      <c r="S500" s="229">
        <v>0</v>
      </c>
      <c r="T500" s="23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1" t="s">
        <v>279</v>
      </c>
      <c r="AT500" s="231" t="s">
        <v>204</v>
      </c>
      <c r="AU500" s="231" t="s">
        <v>90</v>
      </c>
      <c r="AY500" s="18" t="s">
        <v>203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8" t="s">
        <v>88</v>
      </c>
      <c r="BK500" s="232">
        <f>ROUND(I500*H500,2)</f>
        <v>0</v>
      </c>
      <c r="BL500" s="18" t="s">
        <v>279</v>
      </c>
      <c r="BM500" s="231" t="s">
        <v>4685</v>
      </c>
    </row>
    <row r="501" s="2" customFormat="1">
      <c r="A501" s="39"/>
      <c r="B501" s="40"/>
      <c r="C501" s="41"/>
      <c r="D501" s="233" t="s">
        <v>209</v>
      </c>
      <c r="E501" s="41"/>
      <c r="F501" s="234" t="s">
        <v>4686</v>
      </c>
      <c r="G501" s="41"/>
      <c r="H501" s="41"/>
      <c r="I501" s="235"/>
      <c r="J501" s="41"/>
      <c r="K501" s="41"/>
      <c r="L501" s="45"/>
      <c r="M501" s="236"/>
      <c r="N501" s="237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209</v>
      </c>
      <c r="AU501" s="18" t="s">
        <v>90</v>
      </c>
    </row>
    <row r="502" s="2" customFormat="1">
      <c r="A502" s="39"/>
      <c r="B502" s="40"/>
      <c r="C502" s="41"/>
      <c r="D502" s="251" t="s">
        <v>355</v>
      </c>
      <c r="E502" s="41"/>
      <c r="F502" s="252" t="s">
        <v>4687</v>
      </c>
      <c r="G502" s="41"/>
      <c r="H502" s="41"/>
      <c r="I502" s="235"/>
      <c r="J502" s="41"/>
      <c r="K502" s="41"/>
      <c r="L502" s="45"/>
      <c r="M502" s="236"/>
      <c r="N502" s="237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355</v>
      </c>
      <c r="AU502" s="18" t="s">
        <v>90</v>
      </c>
    </row>
    <row r="503" s="2" customFormat="1" ht="33" customHeight="1">
      <c r="A503" s="39"/>
      <c r="B503" s="40"/>
      <c r="C503" s="296" t="s">
        <v>1358</v>
      </c>
      <c r="D503" s="296" t="s">
        <v>553</v>
      </c>
      <c r="E503" s="297" t="s">
        <v>4688</v>
      </c>
      <c r="F503" s="298" t="s">
        <v>4689</v>
      </c>
      <c r="G503" s="299" t="s">
        <v>647</v>
      </c>
      <c r="H503" s="300">
        <v>4</v>
      </c>
      <c r="I503" s="301"/>
      <c r="J503" s="302">
        <f>ROUND(I503*H503,2)</f>
        <v>0</v>
      </c>
      <c r="K503" s="298" t="s">
        <v>352</v>
      </c>
      <c r="L503" s="303"/>
      <c r="M503" s="304" t="s">
        <v>1</v>
      </c>
      <c r="N503" s="305" t="s">
        <v>46</v>
      </c>
      <c r="O503" s="92"/>
      <c r="P503" s="229">
        <f>O503*H503</f>
        <v>0</v>
      </c>
      <c r="Q503" s="229">
        <v>0.00089999999999999998</v>
      </c>
      <c r="R503" s="229">
        <f>Q503*H503</f>
        <v>0.0035999999999999999</v>
      </c>
      <c r="S503" s="229">
        <v>0</v>
      </c>
      <c r="T503" s="23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1" t="s">
        <v>581</v>
      </c>
      <c r="AT503" s="231" t="s">
        <v>553</v>
      </c>
      <c r="AU503" s="231" t="s">
        <v>90</v>
      </c>
      <c r="AY503" s="18" t="s">
        <v>203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8" t="s">
        <v>88</v>
      </c>
      <c r="BK503" s="232">
        <f>ROUND(I503*H503,2)</f>
        <v>0</v>
      </c>
      <c r="BL503" s="18" t="s">
        <v>279</v>
      </c>
      <c r="BM503" s="231" t="s">
        <v>4690</v>
      </c>
    </row>
    <row r="504" s="2" customFormat="1" ht="24.15" customHeight="1">
      <c r="A504" s="39"/>
      <c r="B504" s="40"/>
      <c r="C504" s="220" t="s">
        <v>1360</v>
      </c>
      <c r="D504" s="220" t="s">
        <v>204</v>
      </c>
      <c r="E504" s="221" t="s">
        <v>4691</v>
      </c>
      <c r="F504" s="222" t="s">
        <v>4692</v>
      </c>
      <c r="G504" s="223" t="s">
        <v>647</v>
      </c>
      <c r="H504" s="224">
        <v>1</v>
      </c>
      <c r="I504" s="225"/>
      <c r="J504" s="226">
        <f>ROUND(I504*H504,2)</f>
        <v>0</v>
      </c>
      <c r="K504" s="222" t="s">
        <v>352</v>
      </c>
      <c r="L504" s="45"/>
      <c r="M504" s="227" t="s">
        <v>1</v>
      </c>
      <c r="N504" s="228" t="s">
        <v>46</v>
      </c>
      <c r="O504" s="92"/>
      <c r="P504" s="229">
        <f>O504*H504</f>
        <v>0</v>
      </c>
      <c r="Q504" s="229">
        <v>0.00017000000000000001</v>
      </c>
      <c r="R504" s="229">
        <f>Q504*H504</f>
        <v>0.00017000000000000001</v>
      </c>
      <c r="S504" s="229">
        <v>0</v>
      </c>
      <c r="T504" s="23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1" t="s">
        <v>279</v>
      </c>
      <c r="AT504" s="231" t="s">
        <v>204</v>
      </c>
      <c r="AU504" s="231" t="s">
        <v>90</v>
      </c>
      <c r="AY504" s="18" t="s">
        <v>203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8" t="s">
        <v>88</v>
      </c>
      <c r="BK504" s="232">
        <f>ROUND(I504*H504,2)</f>
        <v>0</v>
      </c>
      <c r="BL504" s="18" t="s">
        <v>279</v>
      </c>
      <c r="BM504" s="231" t="s">
        <v>4693</v>
      </c>
    </row>
    <row r="505" s="2" customFormat="1">
      <c r="A505" s="39"/>
      <c r="B505" s="40"/>
      <c r="C505" s="41"/>
      <c r="D505" s="233" t="s">
        <v>209</v>
      </c>
      <c r="E505" s="41"/>
      <c r="F505" s="234" t="s">
        <v>4694</v>
      </c>
      <c r="G505" s="41"/>
      <c r="H505" s="41"/>
      <c r="I505" s="235"/>
      <c r="J505" s="41"/>
      <c r="K505" s="41"/>
      <c r="L505" s="45"/>
      <c r="M505" s="236"/>
      <c r="N505" s="237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209</v>
      </c>
      <c r="AU505" s="18" t="s">
        <v>90</v>
      </c>
    </row>
    <row r="506" s="2" customFormat="1">
      <c r="A506" s="39"/>
      <c r="B506" s="40"/>
      <c r="C506" s="41"/>
      <c r="D506" s="251" t="s">
        <v>355</v>
      </c>
      <c r="E506" s="41"/>
      <c r="F506" s="252" t="s">
        <v>4695</v>
      </c>
      <c r="G506" s="41"/>
      <c r="H506" s="41"/>
      <c r="I506" s="235"/>
      <c r="J506" s="41"/>
      <c r="K506" s="41"/>
      <c r="L506" s="45"/>
      <c r="M506" s="236"/>
      <c r="N506" s="237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355</v>
      </c>
      <c r="AU506" s="18" t="s">
        <v>90</v>
      </c>
    </row>
    <row r="507" s="2" customFormat="1" ht="21.75" customHeight="1">
      <c r="A507" s="39"/>
      <c r="B507" s="40"/>
      <c r="C507" s="296" t="s">
        <v>1368</v>
      </c>
      <c r="D507" s="296" t="s">
        <v>553</v>
      </c>
      <c r="E507" s="297" t="s">
        <v>4696</v>
      </c>
      <c r="F507" s="298" t="s">
        <v>4697</v>
      </c>
      <c r="G507" s="299" t="s">
        <v>647</v>
      </c>
      <c r="H507" s="300">
        <v>1</v>
      </c>
      <c r="I507" s="301"/>
      <c r="J507" s="302">
        <f>ROUND(I507*H507,2)</f>
        <v>0</v>
      </c>
      <c r="K507" s="298" t="s">
        <v>352</v>
      </c>
      <c r="L507" s="303"/>
      <c r="M507" s="304" t="s">
        <v>1</v>
      </c>
      <c r="N507" s="305" t="s">
        <v>46</v>
      </c>
      <c r="O507" s="92"/>
      <c r="P507" s="229">
        <f>O507*H507</f>
        <v>0</v>
      </c>
      <c r="Q507" s="229">
        <v>0.00023000000000000001</v>
      </c>
      <c r="R507" s="229">
        <f>Q507*H507</f>
        <v>0.00023000000000000001</v>
      </c>
      <c r="S507" s="229">
        <v>0</v>
      </c>
      <c r="T507" s="23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1" t="s">
        <v>581</v>
      </c>
      <c r="AT507" s="231" t="s">
        <v>553</v>
      </c>
      <c r="AU507" s="231" t="s">
        <v>90</v>
      </c>
      <c r="AY507" s="18" t="s">
        <v>203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8" t="s">
        <v>88</v>
      </c>
      <c r="BK507" s="232">
        <f>ROUND(I507*H507,2)</f>
        <v>0</v>
      </c>
      <c r="BL507" s="18" t="s">
        <v>279</v>
      </c>
      <c r="BM507" s="231" t="s">
        <v>4698</v>
      </c>
    </row>
    <row r="508" s="2" customFormat="1">
      <c r="A508" s="39"/>
      <c r="B508" s="40"/>
      <c r="C508" s="41"/>
      <c r="D508" s="233" t="s">
        <v>209</v>
      </c>
      <c r="E508" s="41"/>
      <c r="F508" s="234" t="s">
        <v>4697</v>
      </c>
      <c r="G508" s="41"/>
      <c r="H508" s="41"/>
      <c r="I508" s="235"/>
      <c r="J508" s="41"/>
      <c r="K508" s="41"/>
      <c r="L508" s="45"/>
      <c r="M508" s="236"/>
      <c r="N508" s="237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209</v>
      </c>
      <c r="AU508" s="18" t="s">
        <v>90</v>
      </c>
    </row>
    <row r="509" s="2" customFormat="1" ht="24.15" customHeight="1">
      <c r="A509" s="39"/>
      <c r="B509" s="40"/>
      <c r="C509" s="220" t="s">
        <v>1381</v>
      </c>
      <c r="D509" s="220" t="s">
        <v>204</v>
      </c>
      <c r="E509" s="221" t="s">
        <v>2204</v>
      </c>
      <c r="F509" s="222" t="s">
        <v>2205</v>
      </c>
      <c r="G509" s="223" t="s">
        <v>493</v>
      </c>
      <c r="H509" s="224">
        <v>0.214</v>
      </c>
      <c r="I509" s="225"/>
      <c r="J509" s="226">
        <f>ROUND(I509*H509,2)</f>
        <v>0</v>
      </c>
      <c r="K509" s="222" t="s">
        <v>352</v>
      </c>
      <c r="L509" s="45"/>
      <c r="M509" s="227" t="s">
        <v>1</v>
      </c>
      <c r="N509" s="228" t="s">
        <v>46</v>
      </c>
      <c r="O509" s="92"/>
      <c r="P509" s="229">
        <f>O509*H509</f>
        <v>0</v>
      </c>
      <c r="Q509" s="229">
        <v>0</v>
      </c>
      <c r="R509" s="229">
        <f>Q509*H509</f>
        <v>0</v>
      </c>
      <c r="S509" s="229">
        <v>0</v>
      </c>
      <c r="T509" s="23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1" t="s">
        <v>279</v>
      </c>
      <c r="AT509" s="231" t="s">
        <v>204</v>
      </c>
      <c r="AU509" s="231" t="s">
        <v>90</v>
      </c>
      <c r="AY509" s="18" t="s">
        <v>203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8" t="s">
        <v>88</v>
      </c>
      <c r="BK509" s="232">
        <f>ROUND(I509*H509,2)</f>
        <v>0</v>
      </c>
      <c r="BL509" s="18" t="s">
        <v>279</v>
      </c>
      <c r="BM509" s="231" t="s">
        <v>4699</v>
      </c>
    </row>
    <row r="510" s="2" customFormat="1">
      <c r="A510" s="39"/>
      <c r="B510" s="40"/>
      <c r="C510" s="41"/>
      <c r="D510" s="233" t="s">
        <v>209</v>
      </c>
      <c r="E510" s="41"/>
      <c r="F510" s="234" t="s">
        <v>2207</v>
      </c>
      <c r="G510" s="41"/>
      <c r="H510" s="41"/>
      <c r="I510" s="235"/>
      <c r="J510" s="41"/>
      <c r="K510" s="41"/>
      <c r="L510" s="45"/>
      <c r="M510" s="236"/>
      <c r="N510" s="237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209</v>
      </c>
      <c r="AU510" s="18" t="s">
        <v>90</v>
      </c>
    </row>
    <row r="511" s="2" customFormat="1">
      <c r="A511" s="39"/>
      <c r="B511" s="40"/>
      <c r="C511" s="41"/>
      <c r="D511" s="251" t="s">
        <v>355</v>
      </c>
      <c r="E511" s="41"/>
      <c r="F511" s="252" t="s">
        <v>2208</v>
      </c>
      <c r="G511" s="41"/>
      <c r="H511" s="41"/>
      <c r="I511" s="235"/>
      <c r="J511" s="41"/>
      <c r="K511" s="41"/>
      <c r="L511" s="45"/>
      <c r="M511" s="236"/>
      <c r="N511" s="237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355</v>
      </c>
      <c r="AU511" s="18" t="s">
        <v>90</v>
      </c>
    </row>
    <row r="512" s="11" customFormat="1" ht="22.8" customHeight="1">
      <c r="A512" s="11"/>
      <c r="B512" s="206"/>
      <c r="C512" s="207"/>
      <c r="D512" s="208" t="s">
        <v>80</v>
      </c>
      <c r="E512" s="249" t="s">
        <v>4700</v>
      </c>
      <c r="F512" s="249" t="s">
        <v>4701</v>
      </c>
      <c r="G512" s="207"/>
      <c r="H512" s="207"/>
      <c r="I512" s="210"/>
      <c r="J512" s="250">
        <f>BK512</f>
        <v>0</v>
      </c>
      <c r="K512" s="207"/>
      <c r="L512" s="212"/>
      <c r="M512" s="213"/>
      <c r="N512" s="214"/>
      <c r="O512" s="214"/>
      <c r="P512" s="215">
        <f>SUM(P513:P525)</f>
        <v>0</v>
      </c>
      <c r="Q512" s="214"/>
      <c r="R512" s="215">
        <f>SUM(R513:R525)</f>
        <v>0.021299999999999999</v>
      </c>
      <c r="S512" s="214"/>
      <c r="T512" s="216">
        <f>SUM(T513:T525)</f>
        <v>0</v>
      </c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R512" s="217" t="s">
        <v>90</v>
      </c>
      <c r="AT512" s="218" t="s">
        <v>80</v>
      </c>
      <c r="AU512" s="218" t="s">
        <v>88</v>
      </c>
      <c r="AY512" s="217" t="s">
        <v>203</v>
      </c>
      <c r="BK512" s="219">
        <f>SUM(BK513:BK525)</f>
        <v>0</v>
      </c>
    </row>
    <row r="513" s="2" customFormat="1" ht="24.15" customHeight="1">
      <c r="A513" s="39"/>
      <c r="B513" s="40"/>
      <c r="C513" s="220" t="s">
        <v>1395</v>
      </c>
      <c r="D513" s="220" t="s">
        <v>204</v>
      </c>
      <c r="E513" s="221" t="s">
        <v>4702</v>
      </c>
      <c r="F513" s="222" t="s">
        <v>4703</v>
      </c>
      <c r="G513" s="223" t="s">
        <v>272</v>
      </c>
      <c r="H513" s="224">
        <v>1</v>
      </c>
      <c r="I513" s="225"/>
      <c r="J513" s="226">
        <f>ROUND(I513*H513,2)</f>
        <v>0</v>
      </c>
      <c r="K513" s="222" t="s">
        <v>352</v>
      </c>
      <c r="L513" s="45"/>
      <c r="M513" s="227" t="s">
        <v>1</v>
      </c>
      <c r="N513" s="228" t="s">
        <v>46</v>
      </c>
      <c r="O513" s="92"/>
      <c r="P513" s="229">
        <f>O513*H513</f>
        <v>0</v>
      </c>
      <c r="Q513" s="229">
        <v>0</v>
      </c>
      <c r="R513" s="229">
        <f>Q513*H513</f>
        <v>0</v>
      </c>
      <c r="S513" s="229">
        <v>0</v>
      </c>
      <c r="T513" s="23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1" t="s">
        <v>279</v>
      </c>
      <c r="AT513" s="231" t="s">
        <v>204</v>
      </c>
      <c r="AU513" s="231" t="s">
        <v>90</v>
      </c>
      <c r="AY513" s="18" t="s">
        <v>203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8" t="s">
        <v>88</v>
      </c>
      <c r="BK513" s="232">
        <f>ROUND(I513*H513,2)</f>
        <v>0</v>
      </c>
      <c r="BL513" s="18" t="s">
        <v>279</v>
      </c>
      <c r="BM513" s="231" t="s">
        <v>4704</v>
      </c>
    </row>
    <row r="514" s="2" customFormat="1">
      <c r="A514" s="39"/>
      <c r="B514" s="40"/>
      <c r="C514" s="41"/>
      <c r="D514" s="233" t="s">
        <v>209</v>
      </c>
      <c r="E514" s="41"/>
      <c r="F514" s="234" t="s">
        <v>4705</v>
      </c>
      <c r="G514" s="41"/>
      <c r="H514" s="41"/>
      <c r="I514" s="235"/>
      <c r="J514" s="41"/>
      <c r="K514" s="41"/>
      <c r="L514" s="45"/>
      <c r="M514" s="236"/>
      <c r="N514" s="237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209</v>
      </c>
      <c r="AU514" s="18" t="s">
        <v>90</v>
      </c>
    </row>
    <row r="515" s="2" customFormat="1">
      <c r="A515" s="39"/>
      <c r="B515" s="40"/>
      <c r="C515" s="41"/>
      <c r="D515" s="251" t="s">
        <v>355</v>
      </c>
      <c r="E515" s="41"/>
      <c r="F515" s="252" t="s">
        <v>4706</v>
      </c>
      <c r="G515" s="41"/>
      <c r="H515" s="41"/>
      <c r="I515" s="235"/>
      <c r="J515" s="41"/>
      <c r="K515" s="41"/>
      <c r="L515" s="45"/>
      <c r="M515" s="236"/>
      <c r="N515" s="237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355</v>
      </c>
      <c r="AU515" s="18" t="s">
        <v>90</v>
      </c>
    </row>
    <row r="516" s="2" customFormat="1" ht="24.15" customHeight="1">
      <c r="A516" s="39"/>
      <c r="B516" s="40"/>
      <c r="C516" s="296" t="s">
        <v>1400</v>
      </c>
      <c r="D516" s="296" t="s">
        <v>553</v>
      </c>
      <c r="E516" s="297" t="s">
        <v>4707</v>
      </c>
      <c r="F516" s="298" t="s">
        <v>4708</v>
      </c>
      <c r="G516" s="299" t="s">
        <v>647</v>
      </c>
      <c r="H516" s="300">
        <v>1</v>
      </c>
      <c r="I516" s="301"/>
      <c r="J516" s="302">
        <f>ROUND(I516*H516,2)</f>
        <v>0</v>
      </c>
      <c r="K516" s="298" t="s">
        <v>352</v>
      </c>
      <c r="L516" s="303"/>
      <c r="M516" s="304" t="s">
        <v>1</v>
      </c>
      <c r="N516" s="305" t="s">
        <v>46</v>
      </c>
      <c r="O516" s="92"/>
      <c r="P516" s="229">
        <f>O516*H516</f>
        <v>0</v>
      </c>
      <c r="Q516" s="229">
        <v>0.0038999999999999998</v>
      </c>
      <c r="R516" s="229">
        <f>Q516*H516</f>
        <v>0.0038999999999999998</v>
      </c>
      <c r="S516" s="229">
        <v>0</v>
      </c>
      <c r="T516" s="23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1" t="s">
        <v>581</v>
      </c>
      <c r="AT516" s="231" t="s">
        <v>553</v>
      </c>
      <c r="AU516" s="231" t="s">
        <v>90</v>
      </c>
      <c r="AY516" s="18" t="s">
        <v>203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8" t="s">
        <v>88</v>
      </c>
      <c r="BK516" s="232">
        <f>ROUND(I516*H516,2)</f>
        <v>0</v>
      </c>
      <c r="BL516" s="18" t="s">
        <v>279</v>
      </c>
      <c r="BM516" s="231" t="s">
        <v>4709</v>
      </c>
    </row>
    <row r="517" s="2" customFormat="1">
      <c r="A517" s="39"/>
      <c r="B517" s="40"/>
      <c r="C517" s="41"/>
      <c r="D517" s="233" t="s">
        <v>209</v>
      </c>
      <c r="E517" s="41"/>
      <c r="F517" s="234" t="s">
        <v>4708</v>
      </c>
      <c r="G517" s="41"/>
      <c r="H517" s="41"/>
      <c r="I517" s="235"/>
      <c r="J517" s="41"/>
      <c r="K517" s="41"/>
      <c r="L517" s="45"/>
      <c r="M517" s="236"/>
      <c r="N517" s="237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209</v>
      </c>
      <c r="AU517" s="18" t="s">
        <v>90</v>
      </c>
    </row>
    <row r="518" s="2" customFormat="1" ht="24.15" customHeight="1">
      <c r="A518" s="39"/>
      <c r="B518" s="40"/>
      <c r="C518" s="220" t="s">
        <v>1417</v>
      </c>
      <c r="D518" s="220" t="s">
        <v>204</v>
      </c>
      <c r="E518" s="221" t="s">
        <v>4710</v>
      </c>
      <c r="F518" s="222" t="s">
        <v>4711</v>
      </c>
      <c r="G518" s="223" t="s">
        <v>272</v>
      </c>
      <c r="H518" s="224">
        <v>2</v>
      </c>
      <c r="I518" s="225"/>
      <c r="J518" s="226">
        <f>ROUND(I518*H518,2)</f>
        <v>0</v>
      </c>
      <c r="K518" s="222" t="s">
        <v>352</v>
      </c>
      <c r="L518" s="45"/>
      <c r="M518" s="227" t="s">
        <v>1</v>
      </c>
      <c r="N518" s="228" t="s">
        <v>46</v>
      </c>
      <c r="O518" s="92"/>
      <c r="P518" s="229">
        <f>O518*H518</f>
        <v>0</v>
      </c>
      <c r="Q518" s="229">
        <v>0</v>
      </c>
      <c r="R518" s="229">
        <f>Q518*H518</f>
        <v>0</v>
      </c>
      <c r="S518" s="229">
        <v>0</v>
      </c>
      <c r="T518" s="23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1" t="s">
        <v>279</v>
      </c>
      <c r="AT518" s="231" t="s">
        <v>204</v>
      </c>
      <c r="AU518" s="231" t="s">
        <v>90</v>
      </c>
      <c r="AY518" s="18" t="s">
        <v>203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8" t="s">
        <v>88</v>
      </c>
      <c r="BK518" s="232">
        <f>ROUND(I518*H518,2)</f>
        <v>0</v>
      </c>
      <c r="BL518" s="18" t="s">
        <v>279</v>
      </c>
      <c r="BM518" s="231" t="s">
        <v>4712</v>
      </c>
    </row>
    <row r="519" s="2" customFormat="1">
      <c r="A519" s="39"/>
      <c r="B519" s="40"/>
      <c r="C519" s="41"/>
      <c r="D519" s="233" t="s">
        <v>209</v>
      </c>
      <c r="E519" s="41"/>
      <c r="F519" s="234" t="s">
        <v>4713</v>
      </c>
      <c r="G519" s="41"/>
      <c r="H519" s="41"/>
      <c r="I519" s="235"/>
      <c r="J519" s="41"/>
      <c r="K519" s="41"/>
      <c r="L519" s="45"/>
      <c r="M519" s="236"/>
      <c r="N519" s="237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209</v>
      </c>
      <c r="AU519" s="18" t="s">
        <v>90</v>
      </c>
    </row>
    <row r="520" s="2" customFormat="1">
      <c r="A520" s="39"/>
      <c r="B520" s="40"/>
      <c r="C520" s="41"/>
      <c r="D520" s="251" t="s">
        <v>355</v>
      </c>
      <c r="E520" s="41"/>
      <c r="F520" s="252" t="s">
        <v>4714</v>
      </c>
      <c r="G520" s="41"/>
      <c r="H520" s="41"/>
      <c r="I520" s="235"/>
      <c r="J520" s="41"/>
      <c r="K520" s="41"/>
      <c r="L520" s="45"/>
      <c r="M520" s="236"/>
      <c r="N520" s="237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355</v>
      </c>
      <c r="AU520" s="18" t="s">
        <v>90</v>
      </c>
    </row>
    <row r="521" s="2" customFormat="1" ht="44.25" customHeight="1">
      <c r="A521" s="39"/>
      <c r="B521" s="40"/>
      <c r="C521" s="296" t="s">
        <v>1423</v>
      </c>
      <c r="D521" s="296" t="s">
        <v>553</v>
      </c>
      <c r="E521" s="297" t="s">
        <v>4715</v>
      </c>
      <c r="F521" s="298" t="s">
        <v>4716</v>
      </c>
      <c r="G521" s="299" t="s">
        <v>647</v>
      </c>
      <c r="H521" s="300">
        <v>2</v>
      </c>
      <c r="I521" s="301"/>
      <c r="J521" s="302">
        <f>ROUND(I521*H521,2)</f>
        <v>0</v>
      </c>
      <c r="K521" s="298" t="s">
        <v>352</v>
      </c>
      <c r="L521" s="303"/>
      <c r="M521" s="304" t="s">
        <v>1</v>
      </c>
      <c r="N521" s="305" t="s">
        <v>46</v>
      </c>
      <c r="O521" s="92"/>
      <c r="P521" s="229">
        <f>O521*H521</f>
        <v>0</v>
      </c>
      <c r="Q521" s="229">
        <v>0.0086999999999999994</v>
      </c>
      <c r="R521" s="229">
        <f>Q521*H521</f>
        <v>0.017399999999999999</v>
      </c>
      <c r="S521" s="229">
        <v>0</v>
      </c>
      <c r="T521" s="23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1" t="s">
        <v>581</v>
      </c>
      <c r="AT521" s="231" t="s">
        <v>553</v>
      </c>
      <c r="AU521" s="231" t="s">
        <v>90</v>
      </c>
      <c r="AY521" s="18" t="s">
        <v>203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8" t="s">
        <v>88</v>
      </c>
      <c r="BK521" s="232">
        <f>ROUND(I521*H521,2)</f>
        <v>0</v>
      </c>
      <c r="BL521" s="18" t="s">
        <v>279</v>
      </c>
      <c r="BM521" s="231" t="s">
        <v>4717</v>
      </c>
    </row>
    <row r="522" s="2" customFormat="1">
      <c r="A522" s="39"/>
      <c r="B522" s="40"/>
      <c r="C522" s="41"/>
      <c r="D522" s="233" t="s">
        <v>209</v>
      </c>
      <c r="E522" s="41"/>
      <c r="F522" s="234" t="s">
        <v>4718</v>
      </c>
      <c r="G522" s="41"/>
      <c r="H522" s="41"/>
      <c r="I522" s="235"/>
      <c r="J522" s="41"/>
      <c r="K522" s="41"/>
      <c r="L522" s="45"/>
      <c r="M522" s="236"/>
      <c r="N522" s="237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209</v>
      </c>
      <c r="AU522" s="18" t="s">
        <v>90</v>
      </c>
    </row>
    <row r="523" s="2" customFormat="1" ht="24.15" customHeight="1">
      <c r="A523" s="39"/>
      <c r="B523" s="40"/>
      <c r="C523" s="220" t="s">
        <v>1429</v>
      </c>
      <c r="D523" s="220" t="s">
        <v>204</v>
      </c>
      <c r="E523" s="221" t="s">
        <v>4719</v>
      </c>
      <c r="F523" s="222" t="s">
        <v>4720</v>
      </c>
      <c r="G523" s="223" t="s">
        <v>493</v>
      </c>
      <c r="H523" s="224">
        <v>0.021000000000000001</v>
      </c>
      <c r="I523" s="225"/>
      <c r="J523" s="226">
        <f>ROUND(I523*H523,2)</f>
        <v>0</v>
      </c>
      <c r="K523" s="222" t="s">
        <v>352</v>
      </c>
      <c r="L523" s="45"/>
      <c r="M523" s="227" t="s">
        <v>1</v>
      </c>
      <c r="N523" s="228" t="s">
        <v>46</v>
      </c>
      <c r="O523" s="92"/>
      <c r="P523" s="229">
        <f>O523*H523</f>
        <v>0</v>
      </c>
      <c r="Q523" s="229">
        <v>0</v>
      </c>
      <c r="R523" s="229">
        <f>Q523*H523</f>
        <v>0</v>
      </c>
      <c r="S523" s="229">
        <v>0</v>
      </c>
      <c r="T523" s="23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1" t="s">
        <v>279</v>
      </c>
      <c r="AT523" s="231" t="s">
        <v>204</v>
      </c>
      <c r="AU523" s="231" t="s">
        <v>90</v>
      </c>
      <c r="AY523" s="18" t="s">
        <v>203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8" t="s">
        <v>88</v>
      </c>
      <c r="BK523" s="232">
        <f>ROUND(I523*H523,2)</f>
        <v>0</v>
      </c>
      <c r="BL523" s="18" t="s">
        <v>279</v>
      </c>
      <c r="BM523" s="231" t="s">
        <v>4721</v>
      </c>
    </row>
    <row r="524" s="2" customFormat="1">
      <c r="A524" s="39"/>
      <c r="B524" s="40"/>
      <c r="C524" s="41"/>
      <c r="D524" s="233" t="s">
        <v>209</v>
      </c>
      <c r="E524" s="41"/>
      <c r="F524" s="234" t="s">
        <v>4722</v>
      </c>
      <c r="G524" s="41"/>
      <c r="H524" s="41"/>
      <c r="I524" s="235"/>
      <c r="J524" s="41"/>
      <c r="K524" s="41"/>
      <c r="L524" s="45"/>
      <c r="M524" s="236"/>
      <c r="N524" s="237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209</v>
      </c>
      <c r="AU524" s="18" t="s">
        <v>90</v>
      </c>
    </row>
    <row r="525" s="2" customFormat="1">
      <c r="A525" s="39"/>
      <c r="B525" s="40"/>
      <c r="C525" s="41"/>
      <c r="D525" s="251" t="s">
        <v>355</v>
      </c>
      <c r="E525" s="41"/>
      <c r="F525" s="252" t="s">
        <v>4723</v>
      </c>
      <c r="G525" s="41"/>
      <c r="H525" s="41"/>
      <c r="I525" s="235"/>
      <c r="J525" s="41"/>
      <c r="K525" s="41"/>
      <c r="L525" s="45"/>
      <c r="M525" s="306"/>
      <c r="N525" s="307"/>
      <c r="O525" s="240"/>
      <c r="P525" s="240"/>
      <c r="Q525" s="240"/>
      <c r="R525" s="240"/>
      <c r="S525" s="240"/>
      <c r="T525" s="308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355</v>
      </c>
      <c r="AU525" s="18" t="s">
        <v>90</v>
      </c>
    </row>
    <row r="526" s="2" customFormat="1" ht="6.96" customHeight="1">
      <c r="A526" s="39"/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45"/>
      <c r="M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</row>
  </sheetData>
  <sheetProtection sheet="1" autoFilter="0" formatColumns="0" formatRows="0" objects="1" scenarios="1" spinCount="100000" saltValue="sWbNDyL41wQJhCOLr6j+xfWyGAqTDoOJDJU0os/fS7ZVb6xbwmJU2mmk7L35igN58P2tszIS/C5jiz5KFQHh4Q==" hashValue="9nPSF4bp0/Odo5Vzy/8CwPX1tEaJFTnKE52N1yzbHsiWCqGPAtVFNsDxa1cs5TWMEMmBoyzg7yjRQrMpF1FDFg==" algorithmName="SHA-512" password="CC35"/>
  <autoFilter ref="C130:K5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6" r:id="rId1" display="https://podminky.urs.cz/item/CS_URS_2023_02/132251103"/>
    <hyperlink ref="F140" r:id="rId2" display="https://podminky.urs.cz/item/CS_URS_2023_02/162751117"/>
    <hyperlink ref="F144" r:id="rId3" display="https://podminky.urs.cz/item/CS_URS_2023_02/162751119"/>
    <hyperlink ref="F148" r:id="rId4" display="https://podminky.urs.cz/item/CS_URS_2023_02/171201231"/>
    <hyperlink ref="F152" r:id="rId5" display="https://podminky.urs.cz/item/CS_URS_2023_02/174151101"/>
    <hyperlink ref="F156" r:id="rId6" display="https://podminky.urs.cz/item/CS_URS_2023_02/175151101"/>
    <hyperlink ref="F167" r:id="rId7" display="https://podminky.urs.cz/item/CS_URS_2023_02/451572111"/>
    <hyperlink ref="F179" r:id="rId8" display="https://podminky.urs.cz/item/CS_URS_2023_02/713463311"/>
    <hyperlink ref="F192" r:id="rId9" display="https://podminky.urs.cz/item/CS_URS_2023_02/713463313"/>
    <hyperlink ref="F201" r:id="rId10" display="https://podminky.urs.cz/item/CS_URS_2023_02/721173401"/>
    <hyperlink ref="F206" r:id="rId11" display="https://podminky.urs.cz/item/CS_URS_2023_02/721173402"/>
    <hyperlink ref="F210" r:id="rId12" display="https://podminky.urs.cz/item/CS_URS_2023_02/721173403"/>
    <hyperlink ref="F220" r:id="rId13" display="https://podminky.urs.cz/item/CS_URS_2023_02/721174041"/>
    <hyperlink ref="F224" r:id="rId14" display="https://podminky.urs.cz/item/CS_URS_2023_02/721174042"/>
    <hyperlink ref="F228" r:id="rId15" display="https://podminky.urs.cz/item/CS_URS_2023_02/721174043"/>
    <hyperlink ref="F232" r:id="rId16" display="https://podminky.urs.cz/item/CS_URS_2023_02/721174045"/>
    <hyperlink ref="F236" r:id="rId17" display="https://podminky.urs.cz/item/CS_URS_2023_02/721174055"/>
    <hyperlink ref="F240" r:id="rId18" display="https://podminky.urs.cz/item/CS_URS_2023_02/721174063"/>
    <hyperlink ref="F244" r:id="rId19" display="https://podminky.urs.cz/item/CS_URS_2023_02/721194103"/>
    <hyperlink ref="F247" r:id="rId20" display="https://podminky.urs.cz/item/CS_URS_2023_02/721194104"/>
    <hyperlink ref="F251" r:id="rId21" display="https://podminky.urs.cz/item/CS_URS_2023_02/721194105"/>
    <hyperlink ref="F255" r:id="rId22" display="https://podminky.urs.cz/item/CS_URS_2023_02/721194109"/>
    <hyperlink ref="F259" r:id="rId23" display="https://podminky.urs.cz/item/CS_URS_2023_02/721211913"/>
    <hyperlink ref="F269" r:id="rId24" display="https://podminky.urs.cz/item/CS_URS_2023_02/721219128"/>
    <hyperlink ref="F274" r:id="rId25" display="https://podminky.urs.cz/item/CS_URS_2023_02/721229111"/>
    <hyperlink ref="F285" r:id="rId26" display="https://podminky.urs.cz/item/CS_URS_2023_02/721239114"/>
    <hyperlink ref="F292" r:id="rId27" display="https://podminky.urs.cz/item/CS_URS_2023_02/721279153"/>
    <hyperlink ref="F299" r:id="rId28" display="https://podminky.urs.cz/item/CS_URS_2023_02/721290111"/>
    <hyperlink ref="F303" r:id="rId29" display="https://podminky.urs.cz/item/CS_URS_2023_02/721290112"/>
    <hyperlink ref="F307" r:id="rId30" display="https://podminky.urs.cz/item/CS_URS_2023_02/998721101"/>
    <hyperlink ref="F311" r:id="rId31" display="https://podminky.urs.cz/item/CS_URS_2023_02/722130233"/>
    <hyperlink ref="F314" r:id="rId32" display="https://podminky.urs.cz/item/CS_URS_2023_02/722130234"/>
    <hyperlink ref="F318" r:id="rId33" display="https://podminky.urs.cz/item/CS_URS_2023_02/722175002"/>
    <hyperlink ref="F327" r:id="rId34" display="https://podminky.urs.cz/item/CS_URS_2023_02/722175003"/>
    <hyperlink ref="F331" r:id="rId35" display="https://podminky.urs.cz/item/CS_URS_2023_02/722175004"/>
    <hyperlink ref="F337" r:id="rId36" display="https://podminky.urs.cz/item/CS_URS_2023_02/722175005"/>
    <hyperlink ref="F341" r:id="rId37" display="https://podminky.urs.cz/item/CS_URS_2023_02/722181221"/>
    <hyperlink ref="F345" r:id="rId38" display="https://podminky.urs.cz/item/CS_URS_2023_02/722181222"/>
    <hyperlink ref="F351" r:id="rId39" display="https://podminky.urs.cz/item/CS_URS_2023_02/722220111"/>
    <hyperlink ref="F358" r:id="rId40" display="https://podminky.urs.cz/item/CS_URS_2023_02/722220121"/>
    <hyperlink ref="F362" r:id="rId41" display="https://podminky.urs.cz/item/CS_URS_2023_02/722221134"/>
    <hyperlink ref="F365" r:id="rId42" display="https://podminky.urs.cz/item/CS_URS_2023_02/722224115"/>
    <hyperlink ref="F368" r:id="rId43" display="https://podminky.urs.cz/item/CS_URS_2023_02/722224116"/>
    <hyperlink ref="F371" r:id="rId44" display="https://podminky.urs.cz/item/CS_URS_2023_02/722231072"/>
    <hyperlink ref="F374" r:id="rId45" display="https://podminky.urs.cz/item/CS_URS_2023_02/722231074"/>
    <hyperlink ref="F377" r:id="rId46" display="https://podminky.urs.cz/item/CS_URS_2023_02/722231085"/>
    <hyperlink ref="F380" r:id="rId47" display="https://podminky.urs.cz/item/CS_URS_2023_02/722231222"/>
    <hyperlink ref="F383" r:id="rId48" display="https://podminky.urs.cz/item/CS_URS_2023_02/722232043"/>
    <hyperlink ref="F386" r:id="rId49" display="https://podminky.urs.cz/item/CS_URS_2023_02/722232045"/>
    <hyperlink ref="F389" r:id="rId50" display="https://podminky.urs.cz/item/CS_URS_2023_02/722232046"/>
    <hyperlink ref="F392" r:id="rId51" display="https://podminky.urs.cz/item/CS_URS_2023_02/722232061"/>
    <hyperlink ref="F395" r:id="rId52" display="https://podminky.urs.cz/item/CS_URS_2023_02/722232062"/>
    <hyperlink ref="F398" r:id="rId53" display="https://podminky.urs.cz/item/CS_URS_2023_02/722234263"/>
    <hyperlink ref="F401" r:id="rId54" display="https://podminky.urs.cz/item/CS_URS_2023_02/722239101"/>
    <hyperlink ref="F406" r:id="rId55" display="https://podminky.urs.cz/item/CS_URS_2023_02/722250133"/>
    <hyperlink ref="F409" r:id="rId56" display="https://podminky.urs.cz/item/CS_URS_2023_02/722290226"/>
    <hyperlink ref="F413" r:id="rId57" display="https://podminky.urs.cz/item/CS_URS_2023_02/722290234"/>
    <hyperlink ref="F419" r:id="rId58" display="https://podminky.urs.cz/item/CS_URS_2023_02/998722101"/>
    <hyperlink ref="F423" r:id="rId59" display="https://podminky.urs.cz/item/CS_URS_2023_02/724231128"/>
    <hyperlink ref="F426" r:id="rId60" display="https://podminky.urs.cz/item/CS_URS_2023_02/724233011"/>
    <hyperlink ref="F429" r:id="rId61" display="https://podminky.urs.cz/item/CS_URS_2023_02/998724101"/>
    <hyperlink ref="F433" r:id="rId62" display="https://podminky.urs.cz/item/CS_URS_2023_02/725111231"/>
    <hyperlink ref="F436" r:id="rId63" display="https://podminky.urs.cz/item/CS_URS_2023_02/725119125"/>
    <hyperlink ref="F440" r:id="rId64" display="https://podminky.urs.cz/item/CS_URS_2023_02/725119131"/>
    <hyperlink ref="F444" r:id="rId65" display="https://podminky.urs.cz/item/CS_URS_2023_02/725129101"/>
    <hyperlink ref="F450" r:id="rId66" display="https://podminky.urs.cz/item/CS_URS_2023_02/725219101"/>
    <hyperlink ref="F454" r:id="rId67" display="https://podminky.urs.cz/item/CS_URS_2023_02/725239101"/>
    <hyperlink ref="F458" r:id="rId68" display="https://podminky.urs.cz/item/CS_URS_2023_02/725244904"/>
    <hyperlink ref="F463" r:id="rId69" display="https://podminky.urs.cz/item/CS_URS_2023_02/725319111"/>
    <hyperlink ref="F468" r:id="rId70" display="https://podminky.urs.cz/item/CS_URS_2023_02/725339111"/>
    <hyperlink ref="F471" r:id="rId71" display="https://podminky.urs.cz/item/CS_URS_2023_02/725813111"/>
    <hyperlink ref="F475" r:id="rId72" display="https://podminky.urs.cz/item/CS_URS_2023_02/725829101"/>
    <hyperlink ref="F482" r:id="rId73" display="https://podminky.urs.cz/item/CS_URS_2023_02/725829111"/>
    <hyperlink ref="F487" r:id="rId74" display="https://podminky.urs.cz/item/CS_URS_2023_02/725829131"/>
    <hyperlink ref="F492" r:id="rId75" display="https://podminky.urs.cz/item/CS_URS_2023_02/725829141"/>
    <hyperlink ref="F497" r:id="rId76" display="https://podminky.urs.cz/item/CS_URS_2023_02/725849411"/>
    <hyperlink ref="F502" r:id="rId77" display="https://podminky.urs.cz/item/CS_URS_2023_02/725869101"/>
    <hyperlink ref="F506" r:id="rId78" display="https://podminky.urs.cz/item/CS_URS_2023_02/725869204"/>
    <hyperlink ref="F511" r:id="rId79" display="https://podminky.urs.cz/item/CS_URS_2023_02/998725101"/>
    <hyperlink ref="F515" r:id="rId80" display="https://podminky.urs.cz/item/CS_URS_2023_02/726111202"/>
    <hyperlink ref="F520" r:id="rId81" display="https://podminky.urs.cz/item/CS_URS_2023_02/726111204"/>
    <hyperlink ref="F525" r:id="rId82" display="https://podminky.urs.cz/item/CS_URS_2023_02/998726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4724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4725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ROUND((SUM(BE123:BE568)),  2)</f>
        <v>0</v>
      </c>
      <c r="G35" s="39"/>
      <c r="H35" s="39"/>
      <c r="I35" s="165">
        <v>0.20999999999999999</v>
      </c>
      <c r="J35" s="164">
        <f>ROUND(((SUM(BE123:BE568))*I35),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ROUND((SUM(BF123:BF568)),  2)</f>
        <v>0</v>
      </c>
      <c r="G36" s="39"/>
      <c r="H36" s="39"/>
      <c r="I36" s="165">
        <v>0.14999999999999999</v>
      </c>
      <c r="J36" s="164">
        <f>ROUND(((SUM(BF123:BF568))*I36),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ROUND((SUM(BG123:BG568)),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ROUND((SUM(BH123:BH568)),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ROUND((SUM(BI123:BI568)),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01D_a - Zařízení silnoproudé elektrotechniky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J125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9"/>
      <c r="C101" s="190"/>
      <c r="D101" s="191" t="s">
        <v>4726</v>
      </c>
      <c r="E101" s="192"/>
      <c r="F101" s="192"/>
      <c r="G101" s="192"/>
      <c r="H101" s="192"/>
      <c r="I101" s="192"/>
      <c r="J101" s="193">
        <f>J547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ZZS Kraje Vysočina – Výjezdová základna Bystřice nad Perštejnem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304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01D_a - Zařízení silnoproudé elektrotechniky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Bystřice nad Pernštejnem, ul. Větrná</v>
      </c>
      <c r="G117" s="41"/>
      <c r="H117" s="41"/>
      <c r="I117" s="33" t="s">
        <v>22</v>
      </c>
      <c r="J117" s="80" t="str">
        <f>IF(J14="","",J14)</f>
        <v>7. 12. 2023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Kraj Vysočina</v>
      </c>
      <c r="G119" s="41"/>
      <c r="H119" s="41"/>
      <c r="I119" s="33" t="s">
        <v>32</v>
      </c>
      <c r="J119" s="37" t="str">
        <f>E23</f>
        <v>PROJEKT CENTRUM NOVA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0" customFormat="1" ht="29.28" customHeight="1">
      <c r="A122" s="195"/>
      <c r="B122" s="196"/>
      <c r="C122" s="197" t="s">
        <v>189</v>
      </c>
      <c r="D122" s="198" t="s">
        <v>66</v>
      </c>
      <c r="E122" s="198" t="s">
        <v>62</v>
      </c>
      <c r="F122" s="198" t="s">
        <v>63</v>
      </c>
      <c r="G122" s="198" t="s">
        <v>190</v>
      </c>
      <c r="H122" s="198" t="s">
        <v>191</v>
      </c>
      <c r="I122" s="198" t="s">
        <v>192</v>
      </c>
      <c r="J122" s="198" t="s">
        <v>184</v>
      </c>
      <c r="K122" s="199" t="s">
        <v>193</v>
      </c>
      <c r="L122" s="200"/>
      <c r="M122" s="101" t="s">
        <v>1</v>
      </c>
      <c r="N122" s="102" t="s">
        <v>45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1">
        <f>BK123</f>
        <v>0</v>
      </c>
      <c r="K123" s="41"/>
      <c r="L123" s="45"/>
      <c r="M123" s="104"/>
      <c r="N123" s="202"/>
      <c r="O123" s="105"/>
      <c r="P123" s="203">
        <f>P124+P547</f>
        <v>0</v>
      </c>
      <c r="Q123" s="105"/>
      <c r="R123" s="203">
        <f>R124+R547</f>
        <v>0.78801999999999994</v>
      </c>
      <c r="S123" s="105"/>
      <c r="T123" s="204">
        <f>T124+T547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80</v>
      </c>
      <c r="AU123" s="18" t="s">
        <v>186</v>
      </c>
      <c r="BK123" s="205">
        <f>BK124+BK547</f>
        <v>0</v>
      </c>
    </row>
    <row r="124" s="11" customFormat="1" ht="25.92" customHeight="1">
      <c r="A124" s="11"/>
      <c r="B124" s="206"/>
      <c r="C124" s="207"/>
      <c r="D124" s="208" t="s">
        <v>80</v>
      </c>
      <c r="E124" s="209" t="s">
        <v>1824</v>
      </c>
      <c r="F124" s="209" t="s">
        <v>1825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</f>
        <v>0</v>
      </c>
      <c r="Q124" s="214"/>
      <c r="R124" s="215">
        <f>R125</f>
        <v>0.78681999999999996</v>
      </c>
      <c r="S124" s="214"/>
      <c r="T124" s="216">
        <f>T125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7" t="s">
        <v>90</v>
      </c>
      <c r="AT124" s="218" t="s">
        <v>80</v>
      </c>
      <c r="AU124" s="218" t="s">
        <v>81</v>
      </c>
      <c r="AY124" s="217" t="s">
        <v>203</v>
      </c>
      <c r="BK124" s="219">
        <f>BK125</f>
        <v>0</v>
      </c>
    </row>
    <row r="125" s="11" customFormat="1" ht="22.8" customHeight="1">
      <c r="A125" s="11"/>
      <c r="B125" s="206"/>
      <c r="C125" s="207"/>
      <c r="D125" s="208" t="s">
        <v>80</v>
      </c>
      <c r="E125" s="249" t="s">
        <v>3623</v>
      </c>
      <c r="F125" s="249" t="s">
        <v>3624</v>
      </c>
      <c r="G125" s="207"/>
      <c r="H125" s="207"/>
      <c r="I125" s="210"/>
      <c r="J125" s="250">
        <f>BK125</f>
        <v>0</v>
      </c>
      <c r="K125" s="207"/>
      <c r="L125" s="212"/>
      <c r="M125" s="213"/>
      <c r="N125" s="214"/>
      <c r="O125" s="214"/>
      <c r="P125" s="215">
        <f>SUM(P126:P546)</f>
        <v>0</v>
      </c>
      <c r="Q125" s="214"/>
      <c r="R125" s="215">
        <f>SUM(R126:R546)</f>
        <v>0.78681999999999996</v>
      </c>
      <c r="S125" s="214"/>
      <c r="T125" s="216">
        <f>SUM(T126:T546)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88</v>
      </c>
      <c r="AY125" s="217" t="s">
        <v>203</v>
      </c>
      <c r="BK125" s="219">
        <f>SUM(BK126:BK546)</f>
        <v>0</v>
      </c>
    </row>
    <row r="126" s="2" customFormat="1" ht="24.15" customHeight="1">
      <c r="A126" s="39"/>
      <c r="B126" s="40"/>
      <c r="C126" s="220" t="s">
        <v>88</v>
      </c>
      <c r="D126" s="220" t="s">
        <v>204</v>
      </c>
      <c r="E126" s="221" t="s">
        <v>4727</v>
      </c>
      <c r="F126" s="222" t="s">
        <v>4728</v>
      </c>
      <c r="G126" s="223" t="s">
        <v>415</v>
      </c>
      <c r="H126" s="224">
        <v>250</v>
      </c>
      <c r="I126" s="225"/>
      <c r="J126" s="226">
        <f>ROUND(I126*H126,2)</f>
        <v>0</v>
      </c>
      <c r="K126" s="222" t="s">
        <v>352</v>
      </c>
      <c r="L126" s="45"/>
      <c r="M126" s="227" t="s">
        <v>1</v>
      </c>
      <c r="N126" s="228" t="s">
        <v>46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279</v>
      </c>
      <c r="AT126" s="231" t="s">
        <v>204</v>
      </c>
      <c r="AU126" s="231" t="s">
        <v>90</v>
      </c>
      <c r="AY126" s="18" t="s">
        <v>203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88</v>
      </c>
      <c r="BK126" s="232">
        <f>ROUND(I126*H126,2)</f>
        <v>0</v>
      </c>
      <c r="BL126" s="18" t="s">
        <v>279</v>
      </c>
      <c r="BM126" s="231" t="s">
        <v>4729</v>
      </c>
    </row>
    <row r="127" s="2" customFormat="1">
      <c r="A127" s="39"/>
      <c r="B127" s="40"/>
      <c r="C127" s="41"/>
      <c r="D127" s="233" t="s">
        <v>209</v>
      </c>
      <c r="E127" s="41"/>
      <c r="F127" s="234" t="s">
        <v>4730</v>
      </c>
      <c r="G127" s="41"/>
      <c r="H127" s="41"/>
      <c r="I127" s="235"/>
      <c r="J127" s="41"/>
      <c r="K127" s="41"/>
      <c r="L127" s="45"/>
      <c r="M127" s="236"/>
      <c r="N127" s="237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209</v>
      </c>
      <c r="AU127" s="18" t="s">
        <v>90</v>
      </c>
    </row>
    <row r="128" s="2" customFormat="1">
      <c r="A128" s="39"/>
      <c r="B128" s="40"/>
      <c r="C128" s="41"/>
      <c r="D128" s="251" t="s">
        <v>355</v>
      </c>
      <c r="E128" s="41"/>
      <c r="F128" s="252" t="s">
        <v>4731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355</v>
      </c>
      <c r="AU128" s="18" t="s">
        <v>90</v>
      </c>
    </row>
    <row r="129" s="2" customFormat="1" ht="21.75" customHeight="1">
      <c r="A129" s="39"/>
      <c r="B129" s="40"/>
      <c r="C129" s="296" t="s">
        <v>90</v>
      </c>
      <c r="D129" s="296" t="s">
        <v>553</v>
      </c>
      <c r="E129" s="297" t="s">
        <v>4732</v>
      </c>
      <c r="F129" s="298" t="s">
        <v>4733</v>
      </c>
      <c r="G129" s="299" t="s">
        <v>415</v>
      </c>
      <c r="H129" s="300">
        <v>250</v>
      </c>
      <c r="I129" s="301"/>
      <c r="J129" s="302">
        <f>ROUND(I129*H129,2)</f>
        <v>0</v>
      </c>
      <c r="K129" s="298" t="s">
        <v>352</v>
      </c>
      <c r="L129" s="303"/>
      <c r="M129" s="304" t="s">
        <v>1</v>
      </c>
      <c r="N129" s="305" t="s">
        <v>46</v>
      </c>
      <c r="O129" s="92"/>
      <c r="P129" s="229">
        <f>O129*H129</f>
        <v>0</v>
      </c>
      <c r="Q129" s="229">
        <v>6.9999999999999994E-05</v>
      </c>
      <c r="R129" s="229">
        <f>Q129*H129</f>
        <v>0.017499999999999998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581</v>
      </c>
      <c r="AT129" s="231" t="s">
        <v>553</v>
      </c>
      <c r="AU129" s="231" t="s">
        <v>90</v>
      </c>
      <c r="AY129" s="18" t="s">
        <v>203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279</v>
      </c>
      <c r="BM129" s="231" t="s">
        <v>4734</v>
      </c>
    </row>
    <row r="130" s="2" customFormat="1">
      <c r="A130" s="39"/>
      <c r="B130" s="40"/>
      <c r="C130" s="41"/>
      <c r="D130" s="233" t="s">
        <v>209</v>
      </c>
      <c r="E130" s="41"/>
      <c r="F130" s="234" t="s">
        <v>4733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90</v>
      </c>
    </row>
    <row r="131" s="14" customFormat="1">
      <c r="A131" s="14"/>
      <c r="B131" s="263"/>
      <c r="C131" s="264"/>
      <c r="D131" s="233" t="s">
        <v>357</v>
      </c>
      <c r="E131" s="265" t="s">
        <v>1</v>
      </c>
      <c r="F131" s="266" t="s">
        <v>2187</v>
      </c>
      <c r="G131" s="264"/>
      <c r="H131" s="267">
        <v>250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357</v>
      </c>
      <c r="AU131" s="273" t="s">
        <v>90</v>
      </c>
      <c r="AV131" s="14" t="s">
        <v>90</v>
      </c>
      <c r="AW131" s="14" t="s">
        <v>36</v>
      </c>
      <c r="AX131" s="14" t="s">
        <v>88</v>
      </c>
      <c r="AY131" s="273" t="s">
        <v>203</v>
      </c>
    </row>
    <row r="132" s="2" customFormat="1" ht="24.15" customHeight="1">
      <c r="A132" s="39"/>
      <c r="B132" s="40"/>
      <c r="C132" s="220" t="s">
        <v>215</v>
      </c>
      <c r="D132" s="220" t="s">
        <v>204</v>
      </c>
      <c r="E132" s="221" t="s">
        <v>4735</v>
      </c>
      <c r="F132" s="222" t="s">
        <v>4736</v>
      </c>
      <c r="G132" s="223" t="s">
        <v>415</v>
      </c>
      <c r="H132" s="224">
        <v>20</v>
      </c>
      <c r="I132" s="225"/>
      <c r="J132" s="226">
        <f>ROUND(I132*H132,2)</f>
        <v>0</v>
      </c>
      <c r="K132" s="222" t="s">
        <v>352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279</v>
      </c>
      <c r="AT132" s="231" t="s">
        <v>204</v>
      </c>
      <c r="AU132" s="231" t="s">
        <v>90</v>
      </c>
      <c r="AY132" s="18" t="s">
        <v>203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279</v>
      </c>
      <c r="BM132" s="231" t="s">
        <v>4737</v>
      </c>
    </row>
    <row r="133" s="2" customFormat="1">
      <c r="A133" s="39"/>
      <c r="B133" s="40"/>
      <c r="C133" s="41"/>
      <c r="D133" s="233" t="s">
        <v>209</v>
      </c>
      <c r="E133" s="41"/>
      <c r="F133" s="234" t="s">
        <v>4738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90</v>
      </c>
    </row>
    <row r="134" s="2" customFormat="1">
      <c r="A134" s="39"/>
      <c r="B134" s="40"/>
      <c r="C134" s="41"/>
      <c r="D134" s="251" t="s">
        <v>355</v>
      </c>
      <c r="E134" s="41"/>
      <c r="F134" s="252" t="s">
        <v>4739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355</v>
      </c>
      <c r="AU134" s="18" t="s">
        <v>90</v>
      </c>
    </row>
    <row r="135" s="2" customFormat="1" ht="24.15" customHeight="1">
      <c r="A135" s="39"/>
      <c r="B135" s="40"/>
      <c r="C135" s="296" t="s">
        <v>202</v>
      </c>
      <c r="D135" s="296" t="s">
        <v>553</v>
      </c>
      <c r="E135" s="297" t="s">
        <v>4740</v>
      </c>
      <c r="F135" s="298" t="s">
        <v>4741</v>
      </c>
      <c r="G135" s="299" t="s">
        <v>415</v>
      </c>
      <c r="H135" s="300">
        <v>20</v>
      </c>
      <c r="I135" s="301"/>
      <c r="J135" s="302">
        <f>ROUND(I135*H135,2)</f>
        <v>0</v>
      </c>
      <c r="K135" s="298" t="s">
        <v>352</v>
      </c>
      <c r="L135" s="303"/>
      <c r="M135" s="304" t="s">
        <v>1</v>
      </c>
      <c r="N135" s="305" t="s">
        <v>46</v>
      </c>
      <c r="O135" s="92"/>
      <c r="P135" s="229">
        <f>O135*H135</f>
        <v>0</v>
      </c>
      <c r="Q135" s="229">
        <v>0.00020000000000000001</v>
      </c>
      <c r="R135" s="229">
        <f>Q135*H135</f>
        <v>0.0040000000000000001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581</v>
      </c>
      <c r="AT135" s="231" t="s">
        <v>553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4742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4741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2" customFormat="1" ht="24.15" customHeight="1">
      <c r="A137" s="39"/>
      <c r="B137" s="40"/>
      <c r="C137" s="220" t="s">
        <v>224</v>
      </c>
      <c r="D137" s="220" t="s">
        <v>204</v>
      </c>
      <c r="E137" s="221" t="s">
        <v>4743</v>
      </c>
      <c r="F137" s="222" t="s">
        <v>4744</v>
      </c>
      <c r="G137" s="223" t="s">
        <v>415</v>
      </c>
      <c r="H137" s="224">
        <v>13</v>
      </c>
      <c r="I137" s="225"/>
      <c r="J137" s="226">
        <f>ROUND(I137*H137,2)</f>
        <v>0</v>
      </c>
      <c r="K137" s="222" t="s">
        <v>352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279</v>
      </c>
      <c r="AT137" s="231" t="s">
        <v>204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279</v>
      </c>
      <c r="BM137" s="231" t="s">
        <v>4745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4746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>
      <c r="A139" s="39"/>
      <c r="B139" s="40"/>
      <c r="C139" s="41"/>
      <c r="D139" s="251" t="s">
        <v>355</v>
      </c>
      <c r="E139" s="41"/>
      <c r="F139" s="252" t="s">
        <v>4747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355</v>
      </c>
      <c r="AU139" s="18" t="s">
        <v>90</v>
      </c>
    </row>
    <row r="140" s="2" customFormat="1" ht="16.5" customHeight="1">
      <c r="A140" s="39"/>
      <c r="B140" s="40"/>
      <c r="C140" s="296" t="s">
        <v>229</v>
      </c>
      <c r="D140" s="296" t="s">
        <v>553</v>
      </c>
      <c r="E140" s="297" t="s">
        <v>4748</v>
      </c>
      <c r="F140" s="298" t="s">
        <v>4749</v>
      </c>
      <c r="G140" s="299" t="s">
        <v>415</v>
      </c>
      <c r="H140" s="300">
        <v>13</v>
      </c>
      <c r="I140" s="301"/>
      <c r="J140" s="302">
        <f>ROUND(I140*H140,2)</f>
        <v>0</v>
      </c>
      <c r="K140" s="298" t="s">
        <v>352</v>
      </c>
      <c r="L140" s="303"/>
      <c r="M140" s="304" t="s">
        <v>1</v>
      </c>
      <c r="N140" s="305" t="s">
        <v>46</v>
      </c>
      <c r="O140" s="92"/>
      <c r="P140" s="229">
        <f>O140*H140</f>
        <v>0</v>
      </c>
      <c r="Q140" s="229">
        <v>1.0000000000000001E-05</v>
      </c>
      <c r="R140" s="229">
        <f>Q140*H140</f>
        <v>0.00013000000000000002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581</v>
      </c>
      <c r="AT140" s="231" t="s">
        <v>553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279</v>
      </c>
      <c r="BM140" s="231" t="s">
        <v>4750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4749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14" customFormat="1">
      <c r="A142" s="14"/>
      <c r="B142" s="263"/>
      <c r="C142" s="264"/>
      <c r="D142" s="233" t="s">
        <v>357</v>
      </c>
      <c r="E142" s="265" t="s">
        <v>1</v>
      </c>
      <c r="F142" s="266" t="s">
        <v>4751</v>
      </c>
      <c r="G142" s="264"/>
      <c r="H142" s="267">
        <v>13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357</v>
      </c>
      <c r="AU142" s="273" t="s">
        <v>90</v>
      </c>
      <c r="AV142" s="14" t="s">
        <v>90</v>
      </c>
      <c r="AW142" s="14" t="s">
        <v>36</v>
      </c>
      <c r="AX142" s="14" t="s">
        <v>88</v>
      </c>
      <c r="AY142" s="273" t="s">
        <v>203</v>
      </c>
    </row>
    <row r="143" s="2" customFormat="1" ht="16.5" customHeight="1">
      <c r="A143" s="39"/>
      <c r="B143" s="40"/>
      <c r="C143" s="220" t="s">
        <v>234</v>
      </c>
      <c r="D143" s="220" t="s">
        <v>204</v>
      </c>
      <c r="E143" s="221" t="s">
        <v>4752</v>
      </c>
      <c r="F143" s="222" t="s">
        <v>4753</v>
      </c>
      <c r="G143" s="223" t="s">
        <v>647</v>
      </c>
      <c r="H143" s="224">
        <v>102</v>
      </c>
      <c r="I143" s="225"/>
      <c r="J143" s="226">
        <f>ROUND(I143*H143,2)</f>
        <v>0</v>
      </c>
      <c r="K143" s="222" t="s">
        <v>352</v>
      </c>
      <c r="L143" s="45"/>
      <c r="M143" s="227" t="s">
        <v>1</v>
      </c>
      <c r="N143" s="228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279</v>
      </c>
      <c r="AT143" s="231" t="s">
        <v>204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4754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4755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2" customFormat="1">
      <c r="A145" s="39"/>
      <c r="B145" s="40"/>
      <c r="C145" s="41"/>
      <c r="D145" s="251" t="s">
        <v>355</v>
      </c>
      <c r="E145" s="41"/>
      <c r="F145" s="252" t="s">
        <v>4756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355</v>
      </c>
      <c r="AU145" s="18" t="s">
        <v>90</v>
      </c>
    </row>
    <row r="146" s="2" customFormat="1" ht="21.75" customHeight="1">
      <c r="A146" s="39"/>
      <c r="B146" s="40"/>
      <c r="C146" s="296" t="s">
        <v>239</v>
      </c>
      <c r="D146" s="296" t="s">
        <v>553</v>
      </c>
      <c r="E146" s="297" t="s">
        <v>4757</v>
      </c>
      <c r="F146" s="298" t="s">
        <v>4758</v>
      </c>
      <c r="G146" s="299" t="s">
        <v>647</v>
      </c>
      <c r="H146" s="300">
        <v>67</v>
      </c>
      <c r="I146" s="301"/>
      <c r="J146" s="302">
        <f>ROUND(I146*H146,2)</f>
        <v>0</v>
      </c>
      <c r="K146" s="298" t="s">
        <v>352</v>
      </c>
      <c r="L146" s="303"/>
      <c r="M146" s="304" t="s">
        <v>1</v>
      </c>
      <c r="N146" s="305" t="s">
        <v>46</v>
      </c>
      <c r="O146" s="92"/>
      <c r="P146" s="229">
        <f>O146*H146</f>
        <v>0</v>
      </c>
      <c r="Q146" s="229">
        <v>4.0000000000000003E-05</v>
      </c>
      <c r="R146" s="229">
        <f>Q146*H146</f>
        <v>0.0026800000000000001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581</v>
      </c>
      <c r="AT146" s="231" t="s">
        <v>553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279</v>
      </c>
      <c r="BM146" s="231" t="s">
        <v>4759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4758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893</v>
      </c>
      <c r="G148" s="264"/>
      <c r="H148" s="267">
        <v>67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88</v>
      </c>
      <c r="AY148" s="273" t="s">
        <v>203</v>
      </c>
    </row>
    <row r="149" s="2" customFormat="1" ht="24.15" customHeight="1">
      <c r="A149" s="39"/>
      <c r="B149" s="40"/>
      <c r="C149" s="296" t="s">
        <v>244</v>
      </c>
      <c r="D149" s="296" t="s">
        <v>553</v>
      </c>
      <c r="E149" s="297" t="s">
        <v>4760</v>
      </c>
      <c r="F149" s="298" t="s">
        <v>4761</v>
      </c>
      <c r="G149" s="299" t="s">
        <v>647</v>
      </c>
      <c r="H149" s="300">
        <v>20</v>
      </c>
      <c r="I149" s="301"/>
      <c r="J149" s="302">
        <f>ROUND(I149*H149,2)</f>
        <v>0</v>
      </c>
      <c r="K149" s="298" t="s">
        <v>1</v>
      </c>
      <c r="L149" s="303"/>
      <c r="M149" s="304" t="s">
        <v>1</v>
      </c>
      <c r="N149" s="305" t="s">
        <v>46</v>
      </c>
      <c r="O149" s="92"/>
      <c r="P149" s="229">
        <f>O149*H149</f>
        <v>0</v>
      </c>
      <c r="Q149" s="229">
        <v>4.0000000000000003E-05</v>
      </c>
      <c r="R149" s="229">
        <f>Q149*H149</f>
        <v>0.00080000000000000004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581</v>
      </c>
      <c r="AT149" s="231" t="s">
        <v>553</v>
      </c>
      <c r="AU149" s="231" t="s">
        <v>90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279</v>
      </c>
      <c r="BM149" s="231" t="s">
        <v>4762</v>
      </c>
    </row>
    <row r="150" s="2" customFormat="1" ht="24.15" customHeight="1">
      <c r="A150" s="39"/>
      <c r="B150" s="40"/>
      <c r="C150" s="296" t="s">
        <v>249</v>
      </c>
      <c r="D150" s="296" t="s">
        <v>553</v>
      </c>
      <c r="E150" s="297" t="s">
        <v>4763</v>
      </c>
      <c r="F150" s="298" t="s">
        <v>4764</v>
      </c>
      <c r="G150" s="299" t="s">
        <v>647</v>
      </c>
      <c r="H150" s="300">
        <v>5</v>
      </c>
      <c r="I150" s="301"/>
      <c r="J150" s="302">
        <f>ROUND(I150*H150,2)</f>
        <v>0</v>
      </c>
      <c r="K150" s="298" t="s">
        <v>352</v>
      </c>
      <c r="L150" s="303"/>
      <c r="M150" s="304" t="s">
        <v>1</v>
      </c>
      <c r="N150" s="305" t="s">
        <v>46</v>
      </c>
      <c r="O150" s="92"/>
      <c r="P150" s="229">
        <f>O150*H150</f>
        <v>0</v>
      </c>
      <c r="Q150" s="229">
        <v>5.0000000000000002E-05</v>
      </c>
      <c r="R150" s="229">
        <f>Q150*H150</f>
        <v>0.00025000000000000001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581</v>
      </c>
      <c r="AT150" s="231" t="s">
        <v>553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279</v>
      </c>
      <c r="BM150" s="231" t="s">
        <v>4765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4764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 ht="24.15" customHeight="1">
      <c r="A152" s="39"/>
      <c r="B152" s="40"/>
      <c r="C152" s="296" t="s">
        <v>254</v>
      </c>
      <c r="D152" s="296" t="s">
        <v>553</v>
      </c>
      <c r="E152" s="297" t="s">
        <v>4766</v>
      </c>
      <c r="F152" s="298" t="s">
        <v>4767</v>
      </c>
      <c r="G152" s="299" t="s">
        <v>647</v>
      </c>
      <c r="H152" s="300">
        <v>10</v>
      </c>
      <c r="I152" s="301"/>
      <c r="J152" s="302">
        <f>ROUND(I152*H152,2)</f>
        <v>0</v>
      </c>
      <c r="K152" s="298" t="s">
        <v>352</v>
      </c>
      <c r="L152" s="303"/>
      <c r="M152" s="304" t="s">
        <v>1</v>
      </c>
      <c r="N152" s="305" t="s">
        <v>46</v>
      </c>
      <c r="O152" s="92"/>
      <c r="P152" s="229">
        <f>O152*H152</f>
        <v>0</v>
      </c>
      <c r="Q152" s="229">
        <v>9.0000000000000006E-05</v>
      </c>
      <c r="R152" s="229">
        <f>Q152*H152</f>
        <v>0.00090000000000000008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581</v>
      </c>
      <c r="AT152" s="231" t="s">
        <v>553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279</v>
      </c>
      <c r="BM152" s="231" t="s">
        <v>4768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4767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 ht="24.15" customHeight="1">
      <c r="A154" s="39"/>
      <c r="B154" s="40"/>
      <c r="C154" s="220" t="s">
        <v>259</v>
      </c>
      <c r="D154" s="220" t="s">
        <v>204</v>
      </c>
      <c r="E154" s="221" t="s">
        <v>4769</v>
      </c>
      <c r="F154" s="222" t="s">
        <v>4770</v>
      </c>
      <c r="G154" s="223" t="s">
        <v>647</v>
      </c>
      <c r="H154" s="224">
        <v>1</v>
      </c>
      <c r="I154" s="225"/>
      <c r="J154" s="226">
        <f>ROUND(I154*H154,2)</f>
        <v>0</v>
      </c>
      <c r="K154" s="222" t="s">
        <v>352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279</v>
      </c>
      <c r="AT154" s="231" t="s">
        <v>204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4771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4772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2" customFormat="1">
      <c r="A156" s="39"/>
      <c r="B156" s="40"/>
      <c r="C156" s="41"/>
      <c r="D156" s="251" t="s">
        <v>355</v>
      </c>
      <c r="E156" s="41"/>
      <c r="F156" s="252" t="s">
        <v>4773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355</v>
      </c>
      <c r="AU156" s="18" t="s">
        <v>90</v>
      </c>
    </row>
    <row r="157" s="2" customFormat="1" ht="24.15" customHeight="1">
      <c r="A157" s="39"/>
      <c r="B157" s="40"/>
      <c r="C157" s="296" t="s">
        <v>264</v>
      </c>
      <c r="D157" s="296" t="s">
        <v>553</v>
      </c>
      <c r="E157" s="297" t="s">
        <v>4774</v>
      </c>
      <c r="F157" s="298" t="s">
        <v>4775</v>
      </c>
      <c r="G157" s="299" t="s">
        <v>647</v>
      </c>
      <c r="H157" s="300">
        <v>1</v>
      </c>
      <c r="I157" s="301"/>
      <c r="J157" s="302">
        <f>ROUND(I157*H157,2)</f>
        <v>0</v>
      </c>
      <c r="K157" s="298" t="s">
        <v>352</v>
      </c>
      <c r="L157" s="303"/>
      <c r="M157" s="304" t="s">
        <v>1</v>
      </c>
      <c r="N157" s="305" t="s">
        <v>46</v>
      </c>
      <c r="O157" s="92"/>
      <c r="P157" s="229">
        <f>O157*H157</f>
        <v>0</v>
      </c>
      <c r="Q157" s="229">
        <v>0.00034000000000000002</v>
      </c>
      <c r="R157" s="229">
        <f>Q157*H157</f>
        <v>0.00034000000000000002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581</v>
      </c>
      <c r="AT157" s="231" t="s">
        <v>553</v>
      </c>
      <c r="AU157" s="231" t="s">
        <v>90</v>
      </c>
      <c r="AY157" s="18" t="s">
        <v>203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279</v>
      </c>
      <c r="BM157" s="231" t="s">
        <v>4776</v>
      </c>
    </row>
    <row r="158" s="2" customFormat="1">
      <c r="A158" s="39"/>
      <c r="B158" s="40"/>
      <c r="C158" s="41"/>
      <c r="D158" s="233" t="s">
        <v>209</v>
      </c>
      <c r="E158" s="41"/>
      <c r="F158" s="234" t="s">
        <v>4775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209</v>
      </c>
      <c r="AU158" s="18" t="s">
        <v>90</v>
      </c>
    </row>
    <row r="159" s="2" customFormat="1" ht="24.15" customHeight="1">
      <c r="A159" s="39"/>
      <c r="B159" s="40"/>
      <c r="C159" s="220" t="s">
        <v>269</v>
      </c>
      <c r="D159" s="220" t="s">
        <v>204</v>
      </c>
      <c r="E159" s="221" t="s">
        <v>4777</v>
      </c>
      <c r="F159" s="222" t="s">
        <v>4778</v>
      </c>
      <c r="G159" s="223" t="s">
        <v>415</v>
      </c>
      <c r="H159" s="224">
        <v>290</v>
      </c>
      <c r="I159" s="225"/>
      <c r="J159" s="226">
        <f>ROUND(I159*H159,2)</f>
        <v>0</v>
      </c>
      <c r="K159" s="222" t="s">
        <v>352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279</v>
      </c>
      <c r="AT159" s="231" t="s">
        <v>204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279</v>
      </c>
      <c r="BM159" s="231" t="s">
        <v>4779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4780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>
      <c r="A161" s="39"/>
      <c r="B161" s="40"/>
      <c r="C161" s="41"/>
      <c r="D161" s="251" t="s">
        <v>355</v>
      </c>
      <c r="E161" s="41"/>
      <c r="F161" s="252" t="s">
        <v>4781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355</v>
      </c>
      <c r="AU161" s="18" t="s">
        <v>90</v>
      </c>
    </row>
    <row r="162" s="2" customFormat="1" ht="24.15" customHeight="1">
      <c r="A162" s="39"/>
      <c r="B162" s="40"/>
      <c r="C162" s="296" t="s">
        <v>8</v>
      </c>
      <c r="D162" s="296" t="s">
        <v>553</v>
      </c>
      <c r="E162" s="297" t="s">
        <v>4782</v>
      </c>
      <c r="F162" s="298" t="s">
        <v>4783</v>
      </c>
      <c r="G162" s="299" t="s">
        <v>415</v>
      </c>
      <c r="H162" s="300">
        <v>130</v>
      </c>
      <c r="I162" s="301"/>
      <c r="J162" s="302">
        <f>ROUND(I162*H162,2)</f>
        <v>0</v>
      </c>
      <c r="K162" s="298" t="s">
        <v>352</v>
      </c>
      <c r="L162" s="303"/>
      <c r="M162" s="304" t="s">
        <v>1</v>
      </c>
      <c r="N162" s="305" t="s">
        <v>46</v>
      </c>
      <c r="O162" s="92"/>
      <c r="P162" s="229">
        <f>O162*H162</f>
        <v>0</v>
      </c>
      <c r="Q162" s="229">
        <v>4.0000000000000003E-05</v>
      </c>
      <c r="R162" s="229">
        <f>Q162*H162</f>
        <v>0.0052000000000000006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581</v>
      </c>
      <c r="AT162" s="231" t="s">
        <v>553</v>
      </c>
      <c r="AU162" s="231" t="s">
        <v>90</v>
      </c>
      <c r="AY162" s="18" t="s">
        <v>203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88</v>
      </c>
      <c r="BK162" s="232">
        <f>ROUND(I162*H162,2)</f>
        <v>0</v>
      </c>
      <c r="BL162" s="18" t="s">
        <v>279</v>
      </c>
      <c r="BM162" s="231" t="s">
        <v>4784</v>
      </c>
    </row>
    <row r="163" s="2" customFormat="1">
      <c r="A163" s="39"/>
      <c r="B163" s="40"/>
      <c r="C163" s="41"/>
      <c r="D163" s="233" t="s">
        <v>209</v>
      </c>
      <c r="E163" s="41"/>
      <c r="F163" s="234" t="s">
        <v>4783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209</v>
      </c>
      <c r="AU163" s="18" t="s">
        <v>90</v>
      </c>
    </row>
    <row r="164" s="14" customFormat="1">
      <c r="A164" s="14"/>
      <c r="B164" s="263"/>
      <c r="C164" s="264"/>
      <c r="D164" s="233" t="s">
        <v>357</v>
      </c>
      <c r="E164" s="265" t="s">
        <v>1</v>
      </c>
      <c r="F164" s="266" t="s">
        <v>4785</v>
      </c>
      <c r="G164" s="264"/>
      <c r="H164" s="267">
        <v>130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357</v>
      </c>
      <c r="AU164" s="273" t="s">
        <v>90</v>
      </c>
      <c r="AV164" s="14" t="s">
        <v>90</v>
      </c>
      <c r="AW164" s="14" t="s">
        <v>36</v>
      </c>
      <c r="AX164" s="14" t="s">
        <v>88</v>
      </c>
      <c r="AY164" s="273" t="s">
        <v>203</v>
      </c>
    </row>
    <row r="165" s="2" customFormat="1" ht="24.15" customHeight="1">
      <c r="A165" s="39"/>
      <c r="B165" s="40"/>
      <c r="C165" s="296" t="s">
        <v>279</v>
      </c>
      <c r="D165" s="296" t="s">
        <v>553</v>
      </c>
      <c r="E165" s="297" t="s">
        <v>4786</v>
      </c>
      <c r="F165" s="298" t="s">
        <v>4787</v>
      </c>
      <c r="G165" s="299" t="s">
        <v>415</v>
      </c>
      <c r="H165" s="300">
        <v>126.5</v>
      </c>
      <c r="I165" s="301"/>
      <c r="J165" s="302">
        <f>ROUND(I165*H165,2)</f>
        <v>0</v>
      </c>
      <c r="K165" s="298" t="s">
        <v>352</v>
      </c>
      <c r="L165" s="303"/>
      <c r="M165" s="304" t="s">
        <v>1</v>
      </c>
      <c r="N165" s="305" t="s">
        <v>46</v>
      </c>
      <c r="O165" s="92"/>
      <c r="P165" s="229">
        <f>O165*H165</f>
        <v>0</v>
      </c>
      <c r="Q165" s="229">
        <v>5.0000000000000002E-05</v>
      </c>
      <c r="R165" s="229">
        <f>Q165*H165</f>
        <v>0.0063249999999999999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581</v>
      </c>
      <c r="AT165" s="231" t="s">
        <v>553</v>
      </c>
      <c r="AU165" s="231" t="s">
        <v>90</v>
      </c>
      <c r="AY165" s="18" t="s">
        <v>203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279</v>
      </c>
      <c r="BM165" s="231" t="s">
        <v>4788</v>
      </c>
    </row>
    <row r="166" s="2" customFormat="1">
      <c r="A166" s="39"/>
      <c r="B166" s="40"/>
      <c r="C166" s="41"/>
      <c r="D166" s="233" t="s">
        <v>209</v>
      </c>
      <c r="E166" s="41"/>
      <c r="F166" s="234" t="s">
        <v>4787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209</v>
      </c>
      <c r="AU166" s="18" t="s">
        <v>90</v>
      </c>
    </row>
    <row r="167" s="14" customFormat="1">
      <c r="A167" s="14"/>
      <c r="B167" s="263"/>
      <c r="C167" s="264"/>
      <c r="D167" s="233" t="s">
        <v>357</v>
      </c>
      <c r="E167" s="265" t="s">
        <v>1</v>
      </c>
      <c r="F167" s="266" t="s">
        <v>4789</v>
      </c>
      <c r="G167" s="264"/>
      <c r="H167" s="267">
        <v>110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357</v>
      </c>
      <c r="AU167" s="273" t="s">
        <v>90</v>
      </c>
      <c r="AV167" s="14" t="s">
        <v>90</v>
      </c>
      <c r="AW167" s="14" t="s">
        <v>36</v>
      </c>
      <c r="AX167" s="14" t="s">
        <v>88</v>
      </c>
      <c r="AY167" s="273" t="s">
        <v>203</v>
      </c>
    </row>
    <row r="168" s="14" customFormat="1">
      <c r="A168" s="14"/>
      <c r="B168" s="263"/>
      <c r="C168" s="264"/>
      <c r="D168" s="233" t="s">
        <v>357</v>
      </c>
      <c r="E168" s="264"/>
      <c r="F168" s="266" t="s">
        <v>4790</v>
      </c>
      <c r="G168" s="264"/>
      <c r="H168" s="267">
        <v>126.5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357</v>
      </c>
      <c r="AU168" s="273" t="s">
        <v>90</v>
      </c>
      <c r="AV168" s="14" t="s">
        <v>90</v>
      </c>
      <c r="AW168" s="14" t="s">
        <v>4</v>
      </c>
      <c r="AX168" s="14" t="s">
        <v>88</v>
      </c>
      <c r="AY168" s="273" t="s">
        <v>203</v>
      </c>
    </row>
    <row r="169" s="2" customFormat="1" ht="24.15" customHeight="1">
      <c r="A169" s="39"/>
      <c r="B169" s="40"/>
      <c r="C169" s="296" t="s">
        <v>284</v>
      </c>
      <c r="D169" s="296" t="s">
        <v>553</v>
      </c>
      <c r="E169" s="297" t="s">
        <v>4791</v>
      </c>
      <c r="F169" s="298" t="s">
        <v>4792</v>
      </c>
      <c r="G169" s="299" t="s">
        <v>415</v>
      </c>
      <c r="H169" s="300">
        <v>57.5</v>
      </c>
      <c r="I169" s="301"/>
      <c r="J169" s="302">
        <f>ROUND(I169*H169,2)</f>
        <v>0</v>
      </c>
      <c r="K169" s="298" t="s">
        <v>352</v>
      </c>
      <c r="L169" s="303"/>
      <c r="M169" s="304" t="s">
        <v>1</v>
      </c>
      <c r="N169" s="305" t="s">
        <v>46</v>
      </c>
      <c r="O169" s="92"/>
      <c r="P169" s="229">
        <f>O169*H169</f>
        <v>0</v>
      </c>
      <c r="Q169" s="229">
        <v>6.9999999999999994E-05</v>
      </c>
      <c r="R169" s="229">
        <f>Q169*H169</f>
        <v>0.0040249999999999999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581</v>
      </c>
      <c r="AT169" s="231" t="s">
        <v>553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279</v>
      </c>
      <c r="BM169" s="231" t="s">
        <v>4793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4792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14" customFormat="1">
      <c r="A171" s="14"/>
      <c r="B171" s="263"/>
      <c r="C171" s="264"/>
      <c r="D171" s="233" t="s">
        <v>357</v>
      </c>
      <c r="E171" s="265" t="s">
        <v>1</v>
      </c>
      <c r="F171" s="266" t="s">
        <v>769</v>
      </c>
      <c r="G171" s="264"/>
      <c r="H171" s="267">
        <v>50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357</v>
      </c>
      <c r="AU171" s="273" t="s">
        <v>90</v>
      </c>
      <c r="AV171" s="14" t="s">
        <v>90</v>
      </c>
      <c r="AW171" s="14" t="s">
        <v>36</v>
      </c>
      <c r="AX171" s="14" t="s">
        <v>88</v>
      </c>
      <c r="AY171" s="273" t="s">
        <v>203</v>
      </c>
    </row>
    <row r="172" s="14" customFormat="1">
      <c r="A172" s="14"/>
      <c r="B172" s="263"/>
      <c r="C172" s="264"/>
      <c r="D172" s="233" t="s">
        <v>357</v>
      </c>
      <c r="E172" s="264"/>
      <c r="F172" s="266" t="s">
        <v>4794</v>
      </c>
      <c r="G172" s="264"/>
      <c r="H172" s="267">
        <v>57.5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4</v>
      </c>
      <c r="AX172" s="14" t="s">
        <v>88</v>
      </c>
      <c r="AY172" s="273" t="s">
        <v>203</v>
      </c>
    </row>
    <row r="173" s="2" customFormat="1" ht="24.15" customHeight="1">
      <c r="A173" s="39"/>
      <c r="B173" s="40"/>
      <c r="C173" s="220" t="s">
        <v>473</v>
      </c>
      <c r="D173" s="220" t="s">
        <v>204</v>
      </c>
      <c r="E173" s="221" t="s">
        <v>4795</v>
      </c>
      <c r="F173" s="222" t="s">
        <v>4796</v>
      </c>
      <c r="G173" s="223" t="s">
        <v>415</v>
      </c>
      <c r="H173" s="224">
        <v>100</v>
      </c>
      <c r="I173" s="225"/>
      <c r="J173" s="226">
        <f>ROUND(I173*H173,2)</f>
        <v>0</v>
      </c>
      <c r="K173" s="222" t="s">
        <v>352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279</v>
      </c>
      <c r="AT173" s="231" t="s">
        <v>204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4797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4798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>
      <c r="A175" s="39"/>
      <c r="B175" s="40"/>
      <c r="C175" s="41"/>
      <c r="D175" s="251" t="s">
        <v>355</v>
      </c>
      <c r="E175" s="41"/>
      <c r="F175" s="252" t="s">
        <v>4799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355</v>
      </c>
      <c r="AU175" s="18" t="s">
        <v>90</v>
      </c>
    </row>
    <row r="176" s="2" customFormat="1" ht="24.15" customHeight="1">
      <c r="A176" s="39"/>
      <c r="B176" s="40"/>
      <c r="C176" s="296" t="s">
        <v>483</v>
      </c>
      <c r="D176" s="296" t="s">
        <v>553</v>
      </c>
      <c r="E176" s="297" t="s">
        <v>4800</v>
      </c>
      <c r="F176" s="298" t="s">
        <v>4801</v>
      </c>
      <c r="G176" s="299" t="s">
        <v>415</v>
      </c>
      <c r="H176" s="300">
        <v>23</v>
      </c>
      <c r="I176" s="301"/>
      <c r="J176" s="302">
        <f>ROUND(I176*H176,2)</f>
        <v>0</v>
      </c>
      <c r="K176" s="298" t="s">
        <v>352</v>
      </c>
      <c r="L176" s="303"/>
      <c r="M176" s="304" t="s">
        <v>1</v>
      </c>
      <c r="N176" s="305" t="s">
        <v>46</v>
      </c>
      <c r="O176" s="92"/>
      <c r="P176" s="229">
        <f>O176*H176</f>
        <v>0</v>
      </c>
      <c r="Q176" s="229">
        <v>0.00011</v>
      </c>
      <c r="R176" s="229">
        <f>Q176*H176</f>
        <v>0.0025300000000000001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581</v>
      </c>
      <c r="AT176" s="231" t="s">
        <v>553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279</v>
      </c>
      <c r="BM176" s="231" t="s">
        <v>4802</v>
      </c>
    </row>
    <row r="177" s="2" customFormat="1">
      <c r="A177" s="39"/>
      <c r="B177" s="40"/>
      <c r="C177" s="41"/>
      <c r="D177" s="233" t="s">
        <v>209</v>
      </c>
      <c r="E177" s="41"/>
      <c r="F177" s="234" t="s">
        <v>4801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209</v>
      </c>
      <c r="AU177" s="18" t="s">
        <v>90</v>
      </c>
    </row>
    <row r="178" s="14" customFormat="1">
      <c r="A178" s="14"/>
      <c r="B178" s="263"/>
      <c r="C178" s="264"/>
      <c r="D178" s="233" t="s">
        <v>357</v>
      </c>
      <c r="E178" s="265" t="s">
        <v>1</v>
      </c>
      <c r="F178" s="266" t="s">
        <v>490</v>
      </c>
      <c r="G178" s="264"/>
      <c r="H178" s="267">
        <v>20</v>
      </c>
      <c r="I178" s="268"/>
      <c r="J178" s="264"/>
      <c r="K178" s="264"/>
      <c r="L178" s="269"/>
      <c r="M178" s="270"/>
      <c r="N178" s="271"/>
      <c r="O178" s="271"/>
      <c r="P178" s="271"/>
      <c r="Q178" s="271"/>
      <c r="R178" s="271"/>
      <c r="S178" s="271"/>
      <c r="T178" s="27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3" t="s">
        <v>357</v>
      </c>
      <c r="AU178" s="273" t="s">
        <v>90</v>
      </c>
      <c r="AV178" s="14" t="s">
        <v>90</v>
      </c>
      <c r="AW178" s="14" t="s">
        <v>36</v>
      </c>
      <c r="AX178" s="14" t="s">
        <v>88</v>
      </c>
      <c r="AY178" s="273" t="s">
        <v>203</v>
      </c>
    </row>
    <row r="179" s="14" customFormat="1">
      <c r="A179" s="14"/>
      <c r="B179" s="263"/>
      <c r="C179" s="264"/>
      <c r="D179" s="233" t="s">
        <v>357</v>
      </c>
      <c r="E179" s="264"/>
      <c r="F179" s="266" t="s">
        <v>4803</v>
      </c>
      <c r="G179" s="264"/>
      <c r="H179" s="267">
        <v>23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357</v>
      </c>
      <c r="AU179" s="273" t="s">
        <v>90</v>
      </c>
      <c r="AV179" s="14" t="s">
        <v>90</v>
      </c>
      <c r="AW179" s="14" t="s">
        <v>4</v>
      </c>
      <c r="AX179" s="14" t="s">
        <v>88</v>
      </c>
      <c r="AY179" s="273" t="s">
        <v>203</v>
      </c>
    </row>
    <row r="180" s="2" customFormat="1" ht="24.15" customHeight="1">
      <c r="A180" s="39"/>
      <c r="B180" s="40"/>
      <c r="C180" s="296" t="s">
        <v>490</v>
      </c>
      <c r="D180" s="296" t="s">
        <v>553</v>
      </c>
      <c r="E180" s="297" t="s">
        <v>4804</v>
      </c>
      <c r="F180" s="298" t="s">
        <v>4805</v>
      </c>
      <c r="G180" s="299" t="s">
        <v>415</v>
      </c>
      <c r="H180" s="300">
        <v>92</v>
      </c>
      <c r="I180" s="301"/>
      <c r="J180" s="302">
        <f>ROUND(I180*H180,2)</f>
        <v>0</v>
      </c>
      <c r="K180" s="298" t="s">
        <v>352</v>
      </c>
      <c r="L180" s="303"/>
      <c r="M180" s="304" t="s">
        <v>1</v>
      </c>
      <c r="N180" s="305" t="s">
        <v>46</v>
      </c>
      <c r="O180" s="92"/>
      <c r="P180" s="229">
        <f>O180*H180</f>
        <v>0</v>
      </c>
      <c r="Q180" s="229">
        <v>0.00017000000000000001</v>
      </c>
      <c r="R180" s="229">
        <f>Q180*H180</f>
        <v>0.015640000000000001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581</v>
      </c>
      <c r="AT180" s="231" t="s">
        <v>553</v>
      </c>
      <c r="AU180" s="231" t="s">
        <v>90</v>
      </c>
      <c r="AY180" s="18" t="s">
        <v>203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279</v>
      </c>
      <c r="BM180" s="231" t="s">
        <v>4806</v>
      </c>
    </row>
    <row r="181" s="2" customFormat="1">
      <c r="A181" s="39"/>
      <c r="B181" s="40"/>
      <c r="C181" s="41"/>
      <c r="D181" s="233" t="s">
        <v>209</v>
      </c>
      <c r="E181" s="41"/>
      <c r="F181" s="234" t="s">
        <v>4805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209</v>
      </c>
      <c r="AU181" s="18" t="s">
        <v>90</v>
      </c>
    </row>
    <row r="182" s="14" customFormat="1">
      <c r="A182" s="14"/>
      <c r="B182" s="263"/>
      <c r="C182" s="264"/>
      <c r="D182" s="233" t="s">
        <v>357</v>
      </c>
      <c r="E182" s="265" t="s">
        <v>1</v>
      </c>
      <c r="F182" s="266" t="s">
        <v>4807</v>
      </c>
      <c r="G182" s="264"/>
      <c r="H182" s="267">
        <v>80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357</v>
      </c>
      <c r="AU182" s="273" t="s">
        <v>90</v>
      </c>
      <c r="AV182" s="14" t="s">
        <v>90</v>
      </c>
      <c r="AW182" s="14" t="s">
        <v>36</v>
      </c>
      <c r="AX182" s="14" t="s">
        <v>88</v>
      </c>
      <c r="AY182" s="273" t="s">
        <v>203</v>
      </c>
    </row>
    <row r="183" s="14" customFormat="1">
      <c r="A183" s="14"/>
      <c r="B183" s="263"/>
      <c r="C183" s="264"/>
      <c r="D183" s="233" t="s">
        <v>357</v>
      </c>
      <c r="E183" s="264"/>
      <c r="F183" s="266" t="s">
        <v>4808</v>
      </c>
      <c r="G183" s="264"/>
      <c r="H183" s="267">
        <v>92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90</v>
      </c>
      <c r="AV183" s="14" t="s">
        <v>90</v>
      </c>
      <c r="AW183" s="14" t="s">
        <v>4</v>
      </c>
      <c r="AX183" s="14" t="s">
        <v>88</v>
      </c>
      <c r="AY183" s="273" t="s">
        <v>203</v>
      </c>
    </row>
    <row r="184" s="2" customFormat="1" ht="33" customHeight="1">
      <c r="A184" s="39"/>
      <c r="B184" s="40"/>
      <c r="C184" s="220" t="s">
        <v>7</v>
      </c>
      <c r="D184" s="220" t="s">
        <v>204</v>
      </c>
      <c r="E184" s="221" t="s">
        <v>4809</v>
      </c>
      <c r="F184" s="222" t="s">
        <v>4810</v>
      </c>
      <c r="G184" s="223" t="s">
        <v>415</v>
      </c>
      <c r="H184" s="224">
        <v>50</v>
      </c>
      <c r="I184" s="225"/>
      <c r="J184" s="226">
        <f>ROUND(I184*H184,2)</f>
        <v>0</v>
      </c>
      <c r="K184" s="222" t="s">
        <v>352</v>
      </c>
      <c r="L184" s="45"/>
      <c r="M184" s="227" t="s">
        <v>1</v>
      </c>
      <c r="N184" s="228" t="s">
        <v>46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279</v>
      </c>
      <c r="AT184" s="231" t="s">
        <v>204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279</v>
      </c>
      <c r="BM184" s="231" t="s">
        <v>4811</v>
      </c>
    </row>
    <row r="185" s="2" customFormat="1">
      <c r="A185" s="39"/>
      <c r="B185" s="40"/>
      <c r="C185" s="41"/>
      <c r="D185" s="233" t="s">
        <v>209</v>
      </c>
      <c r="E185" s="41"/>
      <c r="F185" s="234" t="s">
        <v>4812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209</v>
      </c>
      <c r="AU185" s="18" t="s">
        <v>90</v>
      </c>
    </row>
    <row r="186" s="2" customFormat="1">
      <c r="A186" s="39"/>
      <c r="B186" s="40"/>
      <c r="C186" s="41"/>
      <c r="D186" s="251" t="s">
        <v>355</v>
      </c>
      <c r="E186" s="41"/>
      <c r="F186" s="252" t="s">
        <v>4813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355</v>
      </c>
      <c r="AU186" s="18" t="s">
        <v>90</v>
      </c>
    </row>
    <row r="187" s="2" customFormat="1" ht="24.15" customHeight="1">
      <c r="A187" s="39"/>
      <c r="B187" s="40"/>
      <c r="C187" s="296" t="s">
        <v>507</v>
      </c>
      <c r="D187" s="296" t="s">
        <v>553</v>
      </c>
      <c r="E187" s="297" t="s">
        <v>4814</v>
      </c>
      <c r="F187" s="298" t="s">
        <v>4815</v>
      </c>
      <c r="G187" s="299" t="s">
        <v>415</v>
      </c>
      <c r="H187" s="300">
        <v>57.5</v>
      </c>
      <c r="I187" s="301"/>
      <c r="J187" s="302">
        <f>ROUND(I187*H187,2)</f>
        <v>0</v>
      </c>
      <c r="K187" s="298" t="s">
        <v>352</v>
      </c>
      <c r="L187" s="303"/>
      <c r="M187" s="304" t="s">
        <v>1</v>
      </c>
      <c r="N187" s="305" t="s">
        <v>46</v>
      </c>
      <c r="O187" s="92"/>
      <c r="P187" s="229">
        <f>O187*H187</f>
        <v>0</v>
      </c>
      <c r="Q187" s="229">
        <v>0.00010000000000000001</v>
      </c>
      <c r="R187" s="229">
        <f>Q187*H187</f>
        <v>0.0057499999999999999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581</v>
      </c>
      <c r="AT187" s="231" t="s">
        <v>553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279</v>
      </c>
      <c r="BM187" s="231" t="s">
        <v>4816</v>
      </c>
    </row>
    <row r="188" s="2" customFormat="1">
      <c r="A188" s="39"/>
      <c r="B188" s="40"/>
      <c r="C188" s="41"/>
      <c r="D188" s="233" t="s">
        <v>209</v>
      </c>
      <c r="E188" s="41"/>
      <c r="F188" s="234" t="s">
        <v>4815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209</v>
      </c>
      <c r="AU188" s="18" t="s">
        <v>90</v>
      </c>
    </row>
    <row r="189" s="14" customFormat="1">
      <c r="A189" s="14"/>
      <c r="B189" s="263"/>
      <c r="C189" s="264"/>
      <c r="D189" s="233" t="s">
        <v>357</v>
      </c>
      <c r="E189" s="264"/>
      <c r="F189" s="266" t="s">
        <v>4794</v>
      </c>
      <c r="G189" s="264"/>
      <c r="H189" s="267">
        <v>57.5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357</v>
      </c>
      <c r="AU189" s="273" t="s">
        <v>90</v>
      </c>
      <c r="AV189" s="14" t="s">
        <v>90</v>
      </c>
      <c r="AW189" s="14" t="s">
        <v>4</v>
      </c>
      <c r="AX189" s="14" t="s">
        <v>88</v>
      </c>
      <c r="AY189" s="273" t="s">
        <v>203</v>
      </c>
    </row>
    <row r="190" s="2" customFormat="1" ht="24.15" customHeight="1">
      <c r="A190" s="39"/>
      <c r="B190" s="40"/>
      <c r="C190" s="220" t="s">
        <v>515</v>
      </c>
      <c r="D190" s="220" t="s">
        <v>204</v>
      </c>
      <c r="E190" s="221" t="s">
        <v>4817</v>
      </c>
      <c r="F190" s="222" t="s">
        <v>4818</v>
      </c>
      <c r="G190" s="223" t="s">
        <v>415</v>
      </c>
      <c r="H190" s="224">
        <v>710</v>
      </c>
      <c r="I190" s="225"/>
      <c r="J190" s="226">
        <f>ROUND(I190*H190,2)</f>
        <v>0</v>
      </c>
      <c r="K190" s="222" t="s">
        <v>352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279</v>
      </c>
      <c r="AT190" s="231" t="s">
        <v>204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279</v>
      </c>
      <c r="BM190" s="231" t="s">
        <v>4819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4820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2" customFormat="1">
      <c r="A192" s="39"/>
      <c r="B192" s="40"/>
      <c r="C192" s="41"/>
      <c r="D192" s="251" t="s">
        <v>355</v>
      </c>
      <c r="E192" s="41"/>
      <c r="F192" s="252" t="s">
        <v>4821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355</v>
      </c>
      <c r="AU192" s="18" t="s">
        <v>90</v>
      </c>
    </row>
    <row r="193" s="2" customFormat="1" ht="24.15" customHeight="1">
      <c r="A193" s="39"/>
      <c r="B193" s="40"/>
      <c r="C193" s="296" t="s">
        <v>524</v>
      </c>
      <c r="D193" s="296" t="s">
        <v>553</v>
      </c>
      <c r="E193" s="297" t="s">
        <v>3638</v>
      </c>
      <c r="F193" s="298" t="s">
        <v>3639</v>
      </c>
      <c r="G193" s="299" t="s">
        <v>415</v>
      </c>
      <c r="H193" s="300">
        <v>816.5</v>
      </c>
      <c r="I193" s="301"/>
      <c r="J193" s="302">
        <f>ROUND(I193*H193,2)</f>
        <v>0</v>
      </c>
      <c r="K193" s="298" t="s">
        <v>352</v>
      </c>
      <c r="L193" s="303"/>
      <c r="M193" s="304" t="s">
        <v>1</v>
      </c>
      <c r="N193" s="305" t="s">
        <v>46</v>
      </c>
      <c r="O193" s="92"/>
      <c r="P193" s="229">
        <f>O193*H193</f>
        <v>0</v>
      </c>
      <c r="Q193" s="229">
        <v>0.00012</v>
      </c>
      <c r="R193" s="229">
        <f>Q193*H193</f>
        <v>0.097979999999999998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581</v>
      </c>
      <c r="AT193" s="231" t="s">
        <v>553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279</v>
      </c>
      <c r="BM193" s="231" t="s">
        <v>4822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3639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90</v>
      </c>
    </row>
    <row r="195" s="14" customFormat="1">
      <c r="A195" s="14"/>
      <c r="B195" s="263"/>
      <c r="C195" s="264"/>
      <c r="D195" s="233" t="s">
        <v>357</v>
      </c>
      <c r="E195" s="265" t="s">
        <v>1</v>
      </c>
      <c r="F195" s="266" t="s">
        <v>4823</v>
      </c>
      <c r="G195" s="264"/>
      <c r="H195" s="267">
        <v>340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3" t="s">
        <v>357</v>
      </c>
      <c r="AU195" s="273" t="s">
        <v>90</v>
      </c>
      <c r="AV195" s="14" t="s">
        <v>90</v>
      </c>
      <c r="AW195" s="14" t="s">
        <v>36</v>
      </c>
      <c r="AX195" s="14" t="s">
        <v>81</v>
      </c>
      <c r="AY195" s="273" t="s">
        <v>203</v>
      </c>
    </row>
    <row r="196" s="14" customFormat="1">
      <c r="A196" s="14"/>
      <c r="B196" s="263"/>
      <c r="C196" s="264"/>
      <c r="D196" s="233" t="s">
        <v>357</v>
      </c>
      <c r="E196" s="265" t="s">
        <v>1</v>
      </c>
      <c r="F196" s="266" t="s">
        <v>4824</v>
      </c>
      <c r="G196" s="264"/>
      <c r="H196" s="267">
        <v>370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357</v>
      </c>
      <c r="AU196" s="273" t="s">
        <v>90</v>
      </c>
      <c r="AV196" s="14" t="s">
        <v>90</v>
      </c>
      <c r="AW196" s="14" t="s">
        <v>36</v>
      </c>
      <c r="AX196" s="14" t="s">
        <v>81</v>
      </c>
      <c r="AY196" s="273" t="s">
        <v>203</v>
      </c>
    </row>
    <row r="197" s="16" customFormat="1">
      <c r="A197" s="16"/>
      <c r="B197" s="285"/>
      <c r="C197" s="286"/>
      <c r="D197" s="233" t="s">
        <v>357</v>
      </c>
      <c r="E197" s="287" t="s">
        <v>1</v>
      </c>
      <c r="F197" s="288" t="s">
        <v>366</v>
      </c>
      <c r="G197" s="286"/>
      <c r="H197" s="289">
        <v>710</v>
      </c>
      <c r="I197" s="290"/>
      <c r="J197" s="286"/>
      <c r="K197" s="286"/>
      <c r="L197" s="291"/>
      <c r="M197" s="292"/>
      <c r="N197" s="293"/>
      <c r="O197" s="293"/>
      <c r="P197" s="293"/>
      <c r="Q197" s="293"/>
      <c r="R197" s="293"/>
      <c r="S197" s="293"/>
      <c r="T197" s="29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5" t="s">
        <v>357</v>
      </c>
      <c r="AU197" s="295" t="s">
        <v>90</v>
      </c>
      <c r="AV197" s="16" t="s">
        <v>202</v>
      </c>
      <c r="AW197" s="16" t="s">
        <v>36</v>
      </c>
      <c r="AX197" s="16" t="s">
        <v>88</v>
      </c>
      <c r="AY197" s="295" t="s">
        <v>203</v>
      </c>
    </row>
    <row r="198" s="14" customFormat="1">
      <c r="A198" s="14"/>
      <c r="B198" s="263"/>
      <c r="C198" s="264"/>
      <c r="D198" s="233" t="s">
        <v>357</v>
      </c>
      <c r="E198" s="264"/>
      <c r="F198" s="266" t="s">
        <v>4825</v>
      </c>
      <c r="G198" s="264"/>
      <c r="H198" s="267">
        <v>816.5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357</v>
      </c>
      <c r="AU198" s="273" t="s">
        <v>90</v>
      </c>
      <c r="AV198" s="14" t="s">
        <v>90</v>
      </c>
      <c r="AW198" s="14" t="s">
        <v>4</v>
      </c>
      <c r="AX198" s="14" t="s">
        <v>88</v>
      </c>
      <c r="AY198" s="273" t="s">
        <v>203</v>
      </c>
    </row>
    <row r="199" s="2" customFormat="1" ht="33" customHeight="1">
      <c r="A199" s="39"/>
      <c r="B199" s="40"/>
      <c r="C199" s="220" t="s">
        <v>531</v>
      </c>
      <c r="D199" s="220" t="s">
        <v>204</v>
      </c>
      <c r="E199" s="221" t="s">
        <v>4826</v>
      </c>
      <c r="F199" s="222" t="s">
        <v>4827</v>
      </c>
      <c r="G199" s="223" t="s">
        <v>415</v>
      </c>
      <c r="H199" s="224">
        <v>1255</v>
      </c>
      <c r="I199" s="225"/>
      <c r="J199" s="226">
        <f>ROUND(I199*H199,2)</f>
        <v>0</v>
      </c>
      <c r="K199" s="222" t="s">
        <v>352</v>
      </c>
      <c r="L199" s="45"/>
      <c r="M199" s="227" t="s">
        <v>1</v>
      </c>
      <c r="N199" s="228" t="s">
        <v>46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279</v>
      </c>
      <c r="AT199" s="231" t="s">
        <v>204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279</v>
      </c>
      <c r="BM199" s="231" t="s">
        <v>4828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4829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>
      <c r="A201" s="39"/>
      <c r="B201" s="40"/>
      <c r="C201" s="41"/>
      <c r="D201" s="251" t="s">
        <v>355</v>
      </c>
      <c r="E201" s="41"/>
      <c r="F201" s="252" t="s">
        <v>4830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355</v>
      </c>
      <c r="AU201" s="18" t="s">
        <v>90</v>
      </c>
    </row>
    <row r="202" s="2" customFormat="1" ht="24.15" customHeight="1">
      <c r="A202" s="39"/>
      <c r="B202" s="40"/>
      <c r="C202" s="296" t="s">
        <v>537</v>
      </c>
      <c r="D202" s="296" t="s">
        <v>553</v>
      </c>
      <c r="E202" s="297" t="s">
        <v>4831</v>
      </c>
      <c r="F202" s="298" t="s">
        <v>4832</v>
      </c>
      <c r="G202" s="299" t="s">
        <v>415</v>
      </c>
      <c r="H202" s="300">
        <v>1385.75</v>
      </c>
      <c r="I202" s="301"/>
      <c r="J202" s="302">
        <f>ROUND(I202*H202,2)</f>
        <v>0</v>
      </c>
      <c r="K202" s="298" t="s">
        <v>352</v>
      </c>
      <c r="L202" s="303"/>
      <c r="M202" s="304" t="s">
        <v>1</v>
      </c>
      <c r="N202" s="305" t="s">
        <v>46</v>
      </c>
      <c r="O202" s="92"/>
      <c r="P202" s="229">
        <f>O202*H202</f>
        <v>0</v>
      </c>
      <c r="Q202" s="229">
        <v>0.00017000000000000001</v>
      </c>
      <c r="R202" s="229">
        <f>Q202*H202</f>
        <v>0.23557750000000002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581</v>
      </c>
      <c r="AT202" s="231" t="s">
        <v>553</v>
      </c>
      <c r="AU202" s="231" t="s">
        <v>90</v>
      </c>
      <c r="AY202" s="18" t="s">
        <v>203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88</v>
      </c>
      <c r="BK202" s="232">
        <f>ROUND(I202*H202,2)</f>
        <v>0</v>
      </c>
      <c r="BL202" s="18" t="s">
        <v>279</v>
      </c>
      <c r="BM202" s="231" t="s">
        <v>4833</v>
      </c>
    </row>
    <row r="203" s="2" customFormat="1">
      <c r="A203" s="39"/>
      <c r="B203" s="40"/>
      <c r="C203" s="41"/>
      <c r="D203" s="233" t="s">
        <v>209</v>
      </c>
      <c r="E203" s="41"/>
      <c r="F203" s="234" t="s">
        <v>4832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209</v>
      </c>
      <c r="AU203" s="18" t="s">
        <v>90</v>
      </c>
    </row>
    <row r="204" s="14" customFormat="1">
      <c r="A204" s="14"/>
      <c r="B204" s="263"/>
      <c r="C204" s="264"/>
      <c r="D204" s="233" t="s">
        <v>357</v>
      </c>
      <c r="E204" s="265" t="s">
        <v>1</v>
      </c>
      <c r="F204" s="266" t="s">
        <v>4834</v>
      </c>
      <c r="G204" s="264"/>
      <c r="H204" s="267">
        <v>40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357</v>
      </c>
      <c r="AU204" s="273" t="s">
        <v>90</v>
      </c>
      <c r="AV204" s="14" t="s">
        <v>90</v>
      </c>
      <c r="AW204" s="14" t="s">
        <v>36</v>
      </c>
      <c r="AX204" s="14" t="s">
        <v>81</v>
      </c>
      <c r="AY204" s="273" t="s">
        <v>203</v>
      </c>
    </row>
    <row r="205" s="14" customFormat="1">
      <c r="A205" s="14"/>
      <c r="B205" s="263"/>
      <c r="C205" s="264"/>
      <c r="D205" s="233" t="s">
        <v>357</v>
      </c>
      <c r="E205" s="265" t="s">
        <v>1</v>
      </c>
      <c r="F205" s="266" t="s">
        <v>4835</v>
      </c>
      <c r="G205" s="264"/>
      <c r="H205" s="267">
        <v>665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357</v>
      </c>
      <c r="AU205" s="273" t="s">
        <v>90</v>
      </c>
      <c r="AV205" s="14" t="s">
        <v>90</v>
      </c>
      <c r="AW205" s="14" t="s">
        <v>36</v>
      </c>
      <c r="AX205" s="14" t="s">
        <v>81</v>
      </c>
      <c r="AY205" s="273" t="s">
        <v>203</v>
      </c>
    </row>
    <row r="206" s="14" customFormat="1">
      <c r="A206" s="14"/>
      <c r="B206" s="263"/>
      <c r="C206" s="264"/>
      <c r="D206" s="233" t="s">
        <v>357</v>
      </c>
      <c r="E206" s="265" t="s">
        <v>1</v>
      </c>
      <c r="F206" s="266" t="s">
        <v>4836</v>
      </c>
      <c r="G206" s="264"/>
      <c r="H206" s="267">
        <v>500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357</v>
      </c>
      <c r="AU206" s="273" t="s">
        <v>90</v>
      </c>
      <c r="AV206" s="14" t="s">
        <v>90</v>
      </c>
      <c r="AW206" s="14" t="s">
        <v>36</v>
      </c>
      <c r="AX206" s="14" t="s">
        <v>81</v>
      </c>
      <c r="AY206" s="273" t="s">
        <v>203</v>
      </c>
    </row>
    <row r="207" s="16" customFormat="1">
      <c r="A207" s="16"/>
      <c r="B207" s="285"/>
      <c r="C207" s="286"/>
      <c r="D207" s="233" t="s">
        <v>357</v>
      </c>
      <c r="E207" s="287" t="s">
        <v>1</v>
      </c>
      <c r="F207" s="288" t="s">
        <v>366</v>
      </c>
      <c r="G207" s="286"/>
      <c r="H207" s="289">
        <v>1205</v>
      </c>
      <c r="I207" s="290"/>
      <c r="J207" s="286"/>
      <c r="K207" s="286"/>
      <c r="L207" s="291"/>
      <c r="M207" s="292"/>
      <c r="N207" s="293"/>
      <c r="O207" s="293"/>
      <c r="P207" s="293"/>
      <c r="Q207" s="293"/>
      <c r="R207" s="293"/>
      <c r="S207" s="293"/>
      <c r="T207" s="294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295" t="s">
        <v>357</v>
      </c>
      <c r="AU207" s="295" t="s">
        <v>90</v>
      </c>
      <c r="AV207" s="16" t="s">
        <v>202</v>
      </c>
      <c r="AW207" s="16" t="s">
        <v>36</v>
      </c>
      <c r="AX207" s="16" t="s">
        <v>88</v>
      </c>
      <c r="AY207" s="295" t="s">
        <v>203</v>
      </c>
    </row>
    <row r="208" s="14" customFormat="1">
      <c r="A208" s="14"/>
      <c r="B208" s="263"/>
      <c r="C208" s="264"/>
      <c r="D208" s="233" t="s">
        <v>357</v>
      </c>
      <c r="E208" s="264"/>
      <c r="F208" s="266" t="s">
        <v>4837</v>
      </c>
      <c r="G208" s="264"/>
      <c r="H208" s="267">
        <v>1385.75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357</v>
      </c>
      <c r="AU208" s="273" t="s">
        <v>90</v>
      </c>
      <c r="AV208" s="14" t="s">
        <v>90</v>
      </c>
      <c r="AW208" s="14" t="s">
        <v>4</v>
      </c>
      <c r="AX208" s="14" t="s">
        <v>88</v>
      </c>
      <c r="AY208" s="273" t="s">
        <v>203</v>
      </c>
    </row>
    <row r="209" s="2" customFormat="1" ht="24.15" customHeight="1">
      <c r="A209" s="39"/>
      <c r="B209" s="40"/>
      <c r="C209" s="296" t="s">
        <v>543</v>
      </c>
      <c r="D209" s="296" t="s">
        <v>553</v>
      </c>
      <c r="E209" s="297" t="s">
        <v>4838</v>
      </c>
      <c r="F209" s="298" t="s">
        <v>4839</v>
      </c>
      <c r="G209" s="299" t="s">
        <v>415</v>
      </c>
      <c r="H209" s="300">
        <v>57.5</v>
      </c>
      <c r="I209" s="301"/>
      <c r="J209" s="302">
        <f>ROUND(I209*H209,2)</f>
        <v>0</v>
      </c>
      <c r="K209" s="298" t="s">
        <v>352</v>
      </c>
      <c r="L209" s="303"/>
      <c r="M209" s="304" t="s">
        <v>1</v>
      </c>
      <c r="N209" s="305" t="s">
        <v>46</v>
      </c>
      <c r="O209" s="92"/>
      <c r="P209" s="229">
        <f>O209*H209</f>
        <v>0</v>
      </c>
      <c r="Q209" s="229">
        <v>0.00023000000000000001</v>
      </c>
      <c r="R209" s="229">
        <f>Q209*H209</f>
        <v>0.013225000000000001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581</v>
      </c>
      <c r="AT209" s="231" t="s">
        <v>553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279</v>
      </c>
      <c r="BM209" s="231" t="s">
        <v>4840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4839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14" customFormat="1">
      <c r="A211" s="14"/>
      <c r="B211" s="263"/>
      <c r="C211" s="264"/>
      <c r="D211" s="233" t="s">
        <v>357</v>
      </c>
      <c r="E211" s="265" t="s">
        <v>1</v>
      </c>
      <c r="F211" s="266" t="s">
        <v>769</v>
      </c>
      <c r="G211" s="264"/>
      <c r="H211" s="267">
        <v>50</v>
      </c>
      <c r="I211" s="268"/>
      <c r="J211" s="264"/>
      <c r="K211" s="264"/>
      <c r="L211" s="269"/>
      <c r="M211" s="270"/>
      <c r="N211" s="271"/>
      <c r="O211" s="271"/>
      <c r="P211" s="271"/>
      <c r="Q211" s="271"/>
      <c r="R211" s="271"/>
      <c r="S211" s="271"/>
      <c r="T211" s="27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3" t="s">
        <v>357</v>
      </c>
      <c r="AU211" s="273" t="s">
        <v>90</v>
      </c>
      <c r="AV211" s="14" t="s">
        <v>90</v>
      </c>
      <c r="AW211" s="14" t="s">
        <v>36</v>
      </c>
      <c r="AX211" s="14" t="s">
        <v>88</v>
      </c>
      <c r="AY211" s="273" t="s">
        <v>203</v>
      </c>
    </row>
    <row r="212" s="14" customFormat="1">
      <c r="A212" s="14"/>
      <c r="B212" s="263"/>
      <c r="C212" s="264"/>
      <c r="D212" s="233" t="s">
        <v>357</v>
      </c>
      <c r="E212" s="264"/>
      <c r="F212" s="266" t="s">
        <v>4794</v>
      </c>
      <c r="G212" s="264"/>
      <c r="H212" s="267">
        <v>57.5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357</v>
      </c>
      <c r="AU212" s="273" t="s">
        <v>90</v>
      </c>
      <c r="AV212" s="14" t="s">
        <v>90</v>
      </c>
      <c r="AW212" s="14" t="s">
        <v>4</v>
      </c>
      <c r="AX212" s="14" t="s">
        <v>88</v>
      </c>
      <c r="AY212" s="273" t="s">
        <v>203</v>
      </c>
    </row>
    <row r="213" s="2" customFormat="1" ht="24.15" customHeight="1">
      <c r="A213" s="39"/>
      <c r="B213" s="40"/>
      <c r="C213" s="220" t="s">
        <v>552</v>
      </c>
      <c r="D213" s="220" t="s">
        <v>204</v>
      </c>
      <c r="E213" s="221" t="s">
        <v>4841</v>
      </c>
      <c r="F213" s="222" t="s">
        <v>4842</v>
      </c>
      <c r="G213" s="223" t="s">
        <v>415</v>
      </c>
      <c r="H213" s="224">
        <v>50</v>
      </c>
      <c r="I213" s="225"/>
      <c r="J213" s="226">
        <f>ROUND(I213*H213,2)</f>
        <v>0</v>
      </c>
      <c r="K213" s="222" t="s">
        <v>352</v>
      </c>
      <c r="L213" s="45"/>
      <c r="M213" s="227" t="s">
        <v>1</v>
      </c>
      <c r="N213" s="228" t="s">
        <v>46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279</v>
      </c>
      <c r="AT213" s="231" t="s">
        <v>204</v>
      </c>
      <c r="AU213" s="231" t="s">
        <v>90</v>
      </c>
      <c r="AY213" s="18" t="s">
        <v>203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279</v>
      </c>
      <c r="BM213" s="231" t="s">
        <v>4843</v>
      </c>
    </row>
    <row r="214" s="2" customFormat="1">
      <c r="A214" s="39"/>
      <c r="B214" s="40"/>
      <c r="C214" s="41"/>
      <c r="D214" s="233" t="s">
        <v>209</v>
      </c>
      <c r="E214" s="41"/>
      <c r="F214" s="234" t="s">
        <v>4844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209</v>
      </c>
      <c r="AU214" s="18" t="s">
        <v>90</v>
      </c>
    </row>
    <row r="215" s="2" customFormat="1">
      <c r="A215" s="39"/>
      <c r="B215" s="40"/>
      <c r="C215" s="41"/>
      <c r="D215" s="251" t="s">
        <v>355</v>
      </c>
      <c r="E215" s="41"/>
      <c r="F215" s="252" t="s">
        <v>4845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355</v>
      </c>
      <c r="AU215" s="18" t="s">
        <v>90</v>
      </c>
    </row>
    <row r="216" s="2" customFormat="1" ht="44.25" customHeight="1">
      <c r="A216" s="39"/>
      <c r="B216" s="40"/>
      <c r="C216" s="296" t="s">
        <v>558</v>
      </c>
      <c r="D216" s="296" t="s">
        <v>553</v>
      </c>
      <c r="E216" s="297" t="s">
        <v>4846</v>
      </c>
      <c r="F216" s="298" t="s">
        <v>4847</v>
      </c>
      <c r="G216" s="299" t="s">
        <v>415</v>
      </c>
      <c r="H216" s="300">
        <v>57.5</v>
      </c>
      <c r="I216" s="301"/>
      <c r="J216" s="302">
        <f>ROUND(I216*H216,2)</f>
        <v>0</v>
      </c>
      <c r="K216" s="298" t="s">
        <v>352</v>
      </c>
      <c r="L216" s="303"/>
      <c r="M216" s="304" t="s">
        <v>1</v>
      </c>
      <c r="N216" s="305" t="s">
        <v>46</v>
      </c>
      <c r="O216" s="92"/>
      <c r="P216" s="229">
        <f>O216*H216</f>
        <v>0</v>
      </c>
      <c r="Q216" s="229">
        <v>0.00021000000000000001</v>
      </c>
      <c r="R216" s="229">
        <f>Q216*H216</f>
        <v>0.012075000000000001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581</v>
      </c>
      <c r="AT216" s="231" t="s">
        <v>553</v>
      </c>
      <c r="AU216" s="231" t="s">
        <v>90</v>
      </c>
      <c r="AY216" s="18" t="s">
        <v>203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279</v>
      </c>
      <c r="BM216" s="231" t="s">
        <v>4848</v>
      </c>
    </row>
    <row r="217" s="2" customFormat="1">
      <c r="A217" s="39"/>
      <c r="B217" s="40"/>
      <c r="C217" s="41"/>
      <c r="D217" s="233" t="s">
        <v>209</v>
      </c>
      <c r="E217" s="41"/>
      <c r="F217" s="234" t="s">
        <v>4847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209</v>
      </c>
      <c r="AU217" s="18" t="s">
        <v>90</v>
      </c>
    </row>
    <row r="218" s="14" customFormat="1">
      <c r="A218" s="14"/>
      <c r="B218" s="263"/>
      <c r="C218" s="264"/>
      <c r="D218" s="233" t="s">
        <v>357</v>
      </c>
      <c r="E218" s="264"/>
      <c r="F218" s="266" t="s">
        <v>4794</v>
      </c>
      <c r="G218" s="264"/>
      <c r="H218" s="267">
        <v>57.5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357</v>
      </c>
      <c r="AU218" s="273" t="s">
        <v>90</v>
      </c>
      <c r="AV218" s="14" t="s">
        <v>90</v>
      </c>
      <c r="AW218" s="14" t="s">
        <v>4</v>
      </c>
      <c r="AX218" s="14" t="s">
        <v>88</v>
      </c>
      <c r="AY218" s="273" t="s">
        <v>203</v>
      </c>
    </row>
    <row r="219" s="2" customFormat="1" ht="33" customHeight="1">
      <c r="A219" s="39"/>
      <c r="B219" s="40"/>
      <c r="C219" s="220" t="s">
        <v>566</v>
      </c>
      <c r="D219" s="220" t="s">
        <v>204</v>
      </c>
      <c r="E219" s="221" t="s">
        <v>4849</v>
      </c>
      <c r="F219" s="222" t="s">
        <v>4850</v>
      </c>
      <c r="G219" s="223" t="s">
        <v>415</v>
      </c>
      <c r="H219" s="224">
        <v>327</v>
      </c>
      <c r="I219" s="225"/>
      <c r="J219" s="226">
        <f>ROUND(I219*H219,2)</f>
        <v>0</v>
      </c>
      <c r="K219" s="222" t="s">
        <v>352</v>
      </c>
      <c r="L219" s="45"/>
      <c r="M219" s="227" t="s">
        <v>1</v>
      </c>
      <c r="N219" s="228" t="s">
        <v>46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279</v>
      </c>
      <c r="AT219" s="231" t="s">
        <v>204</v>
      </c>
      <c r="AU219" s="231" t="s">
        <v>90</v>
      </c>
      <c r="AY219" s="18" t="s">
        <v>203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279</v>
      </c>
      <c r="BM219" s="231" t="s">
        <v>4851</v>
      </c>
    </row>
    <row r="220" s="2" customFormat="1">
      <c r="A220" s="39"/>
      <c r="B220" s="40"/>
      <c r="C220" s="41"/>
      <c r="D220" s="233" t="s">
        <v>209</v>
      </c>
      <c r="E220" s="41"/>
      <c r="F220" s="234" t="s">
        <v>4852</v>
      </c>
      <c r="G220" s="41"/>
      <c r="H220" s="41"/>
      <c r="I220" s="235"/>
      <c r="J220" s="41"/>
      <c r="K220" s="41"/>
      <c r="L220" s="45"/>
      <c r="M220" s="236"/>
      <c r="N220" s="23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209</v>
      </c>
      <c r="AU220" s="18" t="s">
        <v>90</v>
      </c>
    </row>
    <row r="221" s="2" customFormat="1">
      <c r="A221" s="39"/>
      <c r="B221" s="40"/>
      <c r="C221" s="41"/>
      <c r="D221" s="251" t="s">
        <v>355</v>
      </c>
      <c r="E221" s="41"/>
      <c r="F221" s="252" t="s">
        <v>4853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355</v>
      </c>
      <c r="AU221" s="18" t="s">
        <v>90</v>
      </c>
    </row>
    <row r="222" s="2" customFormat="1" ht="24.15" customHeight="1">
      <c r="A222" s="39"/>
      <c r="B222" s="40"/>
      <c r="C222" s="296" t="s">
        <v>574</v>
      </c>
      <c r="D222" s="296" t="s">
        <v>553</v>
      </c>
      <c r="E222" s="297" t="s">
        <v>4854</v>
      </c>
      <c r="F222" s="298" t="s">
        <v>4855</v>
      </c>
      <c r="G222" s="299" t="s">
        <v>415</v>
      </c>
      <c r="H222" s="300">
        <v>230</v>
      </c>
      <c r="I222" s="301"/>
      <c r="J222" s="302">
        <f>ROUND(I222*H222,2)</f>
        <v>0</v>
      </c>
      <c r="K222" s="298" t="s">
        <v>352</v>
      </c>
      <c r="L222" s="303"/>
      <c r="M222" s="304" t="s">
        <v>1</v>
      </c>
      <c r="N222" s="305" t="s">
        <v>46</v>
      </c>
      <c r="O222" s="92"/>
      <c r="P222" s="229">
        <f>O222*H222</f>
        <v>0</v>
      </c>
      <c r="Q222" s="229">
        <v>0.00016000000000000001</v>
      </c>
      <c r="R222" s="229">
        <f>Q222*H222</f>
        <v>0.036800000000000006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581</v>
      </c>
      <c r="AT222" s="231" t="s">
        <v>553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279</v>
      </c>
      <c r="BM222" s="231" t="s">
        <v>4856</v>
      </c>
    </row>
    <row r="223" s="2" customFormat="1">
      <c r="A223" s="39"/>
      <c r="B223" s="40"/>
      <c r="C223" s="41"/>
      <c r="D223" s="233" t="s">
        <v>209</v>
      </c>
      <c r="E223" s="41"/>
      <c r="F223" s="234" t="s">
        <v>4855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209</v>
      </c>
      <c r="AU223" s="18" t="s">
        <v>90</v>
      </c>
    </row>
    <row r="224" s="14" customFormat="1">
      <c r="A224" s="14"/>
      <c r="B224" s="263"/>
      <c r="C224" s="264"/>
      <c r="D224" s="233" t="s">
        <v>357</v>
      </c>
      <c r="E224" s="265" t="s">
        <v>1</v>
      </c>
      <c r="F224" s="266" t="s">
        <v>4857</v>
      </c>
      <c r="G224" s="264"/>
      <c r="H224" s="267">
        <v>200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357</v>
      </c>
      <c r="AU224" s="273" t="s">
        <v>90</v>
      </c>
      <c r="AV224" s="14" t="s">
        <v>90</v>
      </c>
      <c r="AW224" s="14" t="s">
        <v>36</v>
      </c>
      <c r="AX224" s="14" t="s">
        <v>88</v>
      </c>
      <c r="AY224" s="273" t="s">
        <v>203</v>
      </c>
    </row>
    <row r="225" s="14" customFormat="1">
      <c r="A225" s="14"/>
      <c r="B225" s="263"/>
      <c r="C225" s="264"/>
      <c r="D225" s="233" t="s">
        <v>357</v>
      </c>
      <c r="E225" s="264"/>
      <c r="F225" s="266" t="s">
        <v>4858</v>
      </c>
      <c r="G225" s="264"/>
      <c r="H225" s="267">
        <v>230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357</v>
      </c>
      <c r="AU225" s="273" t="s">
        <v>90</v>
      </c>
      <c r="AV225" s="14" t="s">
        <v>90</v>
      </c>
      <c r="AW225" s="14" t="s">
        <v>4</v>
      </c>
      <c r="AX225" s="14" t="s">
        <v>88</v>
      </c>
      <c r="AY225" s="273" t="s">
        <v>203</v>
      </c>
    </row>
    <row r="226" s="2" customFormat="1" ht="24.15" customHeight="1">
      <c r="A226" s="39"/>
      <c r="B226" s="40"/>
      <c r="C226" s="296" t="s">
        <v>581</v>
      </c>
      <c r="D226" s="296" t="s">
        <v>553</v>
      </c>
      <c r="E226" s="297" t="s">
        <v>4859</v>
      </c>
      <c r="F226" s="298" t="s">
        <v>4860</v>
      </c>
      <c r="G226" s="299" t="s">
        <v>415</v>
      </c>
      <c r="H226" s="300">
        <v>143.75</v>
      </c>
      <c r="I226" s="301"/>
      <c r="J226" s="302">
        <f>ROUND(I226*H226,2)</f>
        <v>0</v>
      </c>
      <c r="K226" s="298" t="s">
        <v>352</v>
      </c>
      <c r="L226" s="303"/>
      <c r="M226" s="304" t="s">
        <v>1</v>
      </c>
      <c r="N226" s="305" t="s">
        <v>46</v>
      </c>
      <c r="O226" s="92"/>
      <c r="P226" s="229">
        <f>O226*H226</f>
        <v>0</v>
      </c>
      <c r="Q226" s="229">
        <v>0.00025000000000000001</v>
      </c>
      <c r="R226" s="229">
        <f>Q226*H226</f>
        <v>0.035937500000000004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581</v>
      </c>
      <c r="AT226" s="231" t="s">
        <v>553</v>
      </c>
      <c r="AU226" s="231" t="s">
        <v>90</v>
      </c>
      <c r="AY226" s="18" t="s">
        <v>203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279</v>
      </c>
      <c r="BM226" s="231" t="s">
        <v>4861</v>
      </c>
    </row>
    <row r="227" s="2" customFormat="1">
      <c r="A227" s="39"/>
      <c r="B227" s="40"/>
      <c r="C227" s="41"/>
      <c r="D227" s="233" t="s">
        <v>209</v>
      </c>
      <c r="E227" s="41"/>
      <c r="F227" s="234" t="s">
        <v>4860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209</v>
      </c>
      <c r="AU227" s="18" t="s">
        <v>90</v>
      </c>
    </row>
    <row r="228" s="14" customFormat="1">
      <c r="A228" s="14"/>
      <c r="B228" s="263"/>
      <c r="C228" s="264"/>
      <c r="D228" s="233" t="s">
        <v>357</v>
      </c>
      <c r="E228" s="265" t="s">
        <v>1</v>
      </c>
      <c r="F228" s="266" t="s">
        <v>4862</v>
      </c>
      <c r="G228" s="264"/>
      <c r="H228" s="267">
        <v>125</v>
      </c>
      <c r="I228" s="268"/>
      <c r="J228" s="264"/>
      <c r="K228" s="264"/>
      <c r="L228" s="269"/>
      <c r="M228" s="270"/>
      <c r="N228" s="271"/>
      <c r="O228" s="271"/>
      <c r="P228" s="271"/>
      <c r="Q228" s="271"/>
      <c r="R228" s="271"/>
      <c r="S228" s="271"/>
      <c r="T228" s="27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3" t="s">
        <v>357</v>
      </c>
      <c r="AU228" s="273" t="s">
        <v>90</v>
      </c>
      <c r="AV228" s="14" t="s">
        <v>90</v>
      </c>
      <c r="AW228" s="14" t="s">
        <v>36</v>
      </c>
      <c r="AX228" s="14" t="s">
        <v>88</v>
      </c>
      <c r="AY228" s="273" t="s">
        <v>203</v>
      </c>
    </row>
    <row r="229" s="14" customFormat="1">
      <c r="A229" s="14"/>
      <c r="B229" s="263"/>
      <c r="C229" s="264"/>
      <c r="D229" s="233" t="s">
        <v>357</v>
      </c>
      <c r="E229" s="264"/>
      <c r="F229" s="266" t="s">
        <v>4863</v>
      </c>
      <c r="G229" s="264"/>
      <c r="H229" s="267">
        <v>143.75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357</v>
      </c>
      <c r="AU229" s="273" t="s">
        <v>90</v>
      </c>
      <c r="AV229" s="14" t="s">
        <v>90</v>
      </c>
      <c r="AW229" s="14" t="s">
        <v>4</v>
      </c>
      <c r="AX229" s="14" t="s">
        <v>88</v>
      </c>
      <c r="AY229" s="273" t="s">
        <v>203</v>
      </c>
    </row>
    <row r="230" s="2" customFormat="1" ht="33" customHeight="1">
      <c r="A230" s="39"/>
      <c r="B230" s="40"/>
      <c r="C230" s="296" t="s">
        <v>589</v>
      </c>
      <c r="D230" s="296" t="s">
        <v>553</v>
      </c>
      <c r="E230" s="297" t="s">
        <v>4864</v>
      </c>
      <c r="F230" s="298" t="s">
        <v>4865</v>
      </c>
      <c r="G230" s="299" t="s">
        <v>415</v>
      </c>
      <c r="H230" s="300">
        <v>2</v>
      </c>
      <c r="I230" s="301"/>
      <c r="J230" s="302">
        <f>ROUND(I230*H230,2)</f>
        <v>0</v>
      </c>
      <c r="K230" s="298" t="s">
        <v>352</v>
      </c>
      <c r="L230" s="303"/>
      <c r="M230" s="304" t="s">
        <v>1</v>
      </c>
      <c r="N230" s="305" t="s">
        <v>46</v>
      </c>
      <c r="O230" s="92"/>
      <c r="P230" s="229">
        <f>O230*H230</f>
        <v>0</v>
      </c>
      <c r="Q230" s="229">
        <v>0.00022000000000000001</v>
      </c>
      <c r="R230" s="229">
        <f>Q230*H230</f>
        <v>0.00044000000000000002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581</v>
      </c>
      <c r="AT230" s="231" t="s">
        <v>553</v>
      </c>
      <c r="AU230" s="231" t="s">
        <v>90</v>
      </c>
      <c r="AY230" s="18" t="s">
        <v>203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279</v>
      </c>
      <c r="BM230" s="231" t="s">
        <v>4866</v>
      </c>
    </row>
    <row r="231" s="2" customFormat="1">
      <c r="A231" s="39"/>
      <c r="B231" s="40"/>
      <c r="C231" s="41"/>
      <c r="D231" s="233" t="s">
        <v>209</v>
      </c>
      <c r="E231" s="41"/>
      <c r="F231" s="234" t="s">
        <v>4865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209</v>
      </c>
      <c r="AU231" s="18" t="s">
        <v>90</v>
      </c>
    </row>
    <row r="232" s="2" customFormat="1" ht="24.15" customHeight="1">
      <c r="A232" s="39"/>
      <c r="B232" s="40"/>
      <c r="C232" s="220" t="s">
        <v>595</v>
      </c>
      <c r="D232" s="220" t="s">
        <v>204</v>
      </c>
      <c r="E232" s="221" t="s">
        <v>4867</v>
      </c>
      <c r="F232" s="222" t="s">
        <v>4868</v>
      </c>
      <c r="G232" s="223" t="s">
        <v>415</v>
      </c>
      <c r="H232" s="224">
        <v>50</v>
      </c>
      <c r="I232" s="225"/>
      <c r="J232" s="226">
        <f>ROUND(I232*H232,2)</f>
        <v>0</v>
      </c>
      <c r="K232" s="222" t="s">
        <v>352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279</v>
      </c>
      <c r="AT232" s="231" t="s">
        <v>204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279</v>
      </c>
      <c r="BM232" s="231" t="s">
        <v>4869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4870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2" customFormat="1">
      <c r="A234" s="39"/>
      <c r="B234" s="40"/>
      <c r="C234" s="41"/>
      <c r="D234" s="251" t="s">
        <v>355</v>
      </c>
      <c r="E234" s="41"/>
      <c r="F234" s="252" t="s">
        <v>4871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355</v>
      </c>
      <c r="AU234" s="18" t="s">
        <v>90</v>
      </c>
    </row>
    <row r="235" s="2" customFormat="1" ht="24.15" customHeight="1">
      <c r="A235" s="39"/>
      <c r="B235" s="40"/>
      <c r="C235" s="296" t="s">
        <v>602</v>
      </c>
      <c r="D235" s="296" t="s">
        <v>553</v>
      </c>
      <c r="E235" s="297" t="s">
        <v>4872</v>
      </c>
      <c r="F235" s="298" t="s">
        <v>4873</v>
      </c>
      <c r="G235" s="299" t="s">
        <v>415</v>
      </c>
      <c r="H235" s="300">
        <v>57.5</v>
      </c>
      <c r="I235" s="301"/>
      <c r="J235" s="302">
        <f>ROUND(I235*H235,2)</f>
        <v>0</v>
      </c>
      <c r="K235" s="298" t="s">
        <v>352</v>
      </c>
      <c r="L235" s="303"/>
      <c r="M235" s="304" t="s">
        <v>1</v>
      </c>
      <c r="N235" s="305" t="s">
        <v>46</v>
      </c>
      <c r="O235" s="92"/>
      <c r="P235" s="229">
        <f>O235*H235</f>
        <v>0</v>
      </c>
      <c r="Q235" s="229">
        <v>0.00052999999999999998</v>
      </c>
      <c r="R235" s="229">
        <f>Q235*H235</f>
        <v>0.030474999999999999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581</v>
      </c>
      <c r="AT235" s="231" t="s">
        <v>553</v>
      </c>
      <c r="AU235" s="231" t="s">
        <v>90</v>
      </c>
      <c r="AY235" s="18" t="s">
        <v>203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279</v>
      </c>
      <c r="BM235" s="231" t="s">
        <v>4874</v>
      </c>
    </row>
    <row r="236" s="2" customFormat="1">
      <c r="A236" s="39"/>
      <c r="B236" s="40"/>
      <c r="C236" s="41"/>
      <c r="D236" s="233" t="s">
        <v>209</v>
      </c>
      <c r="E236" s="41"/>
      <c r="F236" s="234" t="s">
        <v>4873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209</v>
      </c>
      <c r="AU236" s="18" t="s">
        <v>90</v>
      </c>
    </row>
    <row r="237" s="14" customFormat="1">
      <c r="A237" s="14"/>
      <c r="B237" s="263"/>
      <c r="C237" s="264"/>
      <c r="D237" s="233" t="s">
        <v>357</v>
      </c>
      <c r="E237" s="264"/>
      <c r="F237" s="266" t="s">
        <v>4794</v>
      </c>
      <c r="G237" s="264"/>
      <c r="H237" s="267">
        <v>57.5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3" t="s">
        <v>357</v>
      </c>
      <c r="AU237" s="273" t="s">
        <v>90</v>
      </c>
      <c r="AV237" s="14" t="s">
        <v>90</v>
      </c>
      <c r="AW237" s="14" t="s">
        <v>4</v>
      </c>
      <c r="AX237" s="14" t="s">
        <v>88</v>
      </c>
      <c r="AY237" s="273" t="s">
        <v>203</v>
      </c>
    </row>
    <row r="238" s="2" customFormat="1" ht="24.15" customHeight="1">
      <c r="A238" s="39"/>
      <c r="B238" s="40"/>
      <c r="C238" s="220" t="s">
        <v>623</v>
      </c>
      <c r="D238" s="220" t="s">
        <v>204</v>
      </c>
      <c r="E238" s="221" t="s">
        <v>4875</v>
      </c>
      <c r="F238" s="222" t="s">
        <v>4876</v>
      </c>
      <c r="G238" s="223" t="s">
        <v>415</v>
      </c>
      <c r="H238" s="224">
        <v>10</v>
      </c>
      <c r="I238" s="225"/>
      <c r="J238" s="226">
        <f>ROUND(I238*H238,2)</f>
        <v>0</v>
      </c>
      <c r="K238" s="222" t="s">
        <v>352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279</v>
      </c>
      <c r="AT238" s="231" t="s">
        <v>204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279</v>
      </c>
      <c r="BM238" s="231" t="s">
        <v>4877</v>
      </c>
    </row>
    <row r="239" s="2" customFormat="1">
      <c r="A239" s="39"/>
      <c r="B239" s="40"/>
      <c r="C239" s="41"/>
      <c r="D239" s="233" t="s">
        <v>209</v>
      </c>
      <c r="E239" s="41"/>
      <c r="F239" s="234" t="s">
        <v>4878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209</v>
      </c>
      <c r="AU239" s="18" t="s">
        <v>90</v>
      </c>
    </row>
    <row r="240" s="2" customFormat="1">
      <c r="A240" s="39"/>
      <c r="B240" s="40"/>
      <c r="C240" s="41"/>
      <c r="D240" s="251" t="s">
        <v>355</v>
      </c>
      <c r="E240" s="41"/>
      <c r="F240" s="252" t="s">
        <v>4879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355</v>
      </c>
      <c r="AU240" s="18" t="s">
        <v>90</v>
      </c>
    </row>
    <row r="241" s="2" customFormat="1" ht="16.5" customHeight="1">
      <c r="A241" s="39"/>
      <c r="B241" s="40"/>
      <c r="C241" s="296" t="s">
        <v>631</v>
      </c>
      <c r="D241" s="296" t="s">
        <v>553</v>
      </c>
      <c r="E241" s="297" t="s">
        <v>4880</v>
      </c>
      <c r="F241" s="298" t="s">
        <v>4881</v>
      </c>
      <c r="G241" s="299" t="s">
        <v>647</v>
      </c>
      <c r="H241" s="300">
        <v>1</v>
      </c>
      <c r="I241" s="301"/>
      <c r="J241" s="302">
        <f>ROUND(I241*H241,2)</f>
        <v>0</v>
      </c>
      <c r="K241" s="298" t="s">
        <v>1</v>
      </c>
      <c r="L241" s="303"/>
      <c r="M241" s="304" t="s">
        <v>1</v>
      </c>
      <c r="N241" s="305" t="s">
        <v>46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581</v>
      </c>
      <c r="AT241" s="231" t="s">
        <v>553</v>
      </c>
      <c r="AU241" s="231" t="s">
        <v>90</v>
      </c>
      <c r="AY241" s="18" t="s">
        <v>203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279</v>
      </c>
      <c r="BM241" s="231" t="s">
        <v>4882</v>
      </c>
    </row>
    <row r="242" s="2" customFormat="1" ht="24.15" customHeight="1">
      <c r="A242" s="39"/>
      <c r="B242" s="40"/>
      <c r="C242" s="220" t="s">
        <v>637</v>
      </c>
      <c r="D242" s="220" t="s">
        <v>204</v>
      </c>
      <c r="E242" s="221" t="s">
        <v>3667</v>
      </c>
      <c r="F242" s="222" t="s">
        <v>3668</v>
      </c>
      <c r="G242" s="223" t="s">
        <v>647</v>
      </c>
      <c r="H242" s="224">
        <v>820</v>
      </c>
      <c r="I242" s="225"/>
      <c r="J242" s="226">
        <f>ROUND(I242*H242,2)</f>
        <v>0</v>
      </c>
      <c r="K242" s="222" t="s">
        <v>352</v>
      </c>
      <c r="L242" s="45"/>
      <c r="M242" s="227" t="s">
        <v>1</v>
      </c>
      <c r="N242" s="228" t="s">
        <v>46</v>
      </c>
      <c r="O242" s="92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279</v>
      </c>
      <c r="AT242" s="231" t="s">
        <v>204</v>
      </c>
      <c r="AU242" s="231" t="s">
        <v>90</v>
      </c>
      <c r="AY242" s="18" t="s">
        <v>203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279</v>
      </c>
      <c r="BM242" s="231" t="s">
        <v>4883</v>
      </c>
    </row>
    <row r="243" s="2" customFormat="1">
      <c r="A243" s="39"/>
      <c r="B243" s="40"/>
      <c r="C243" s="41"/>
      <c r="D243" s="233" t="s">
        <v>209</v>
      </c>
      <c r="E243" s="41"/>
      <c r="F243" s="234" t="s">
        <v>3670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209</v>
      </c>
      <c r="AU243" s="18" t="s">
        <v>90</v>
      </c>
    </row>
    <row r="244" s="2" customFormat="1">
      <c r="A244" s="39"/>
      <c r="B244" s="40"/>
      <c r="C244" s="41"/>
      <c r="D244" s="251" t="s">
        <v>355</v>
      </c>
      <c r="E244" s="41"/>
      <c r="F244" s="252" t="s">
        <v>3671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355</v>
      </c>
      <c r="AU244" s="18" t="s">
        <v>90</v>
      </c>
    </row>
    <row r="245" s="14" customFormat="1">
      <c r="A245" s="14"/>
      <c r="B245" s="263"/>
      <c r="C245" s="264"/>
      <c r="D245" s="233" t="s">
        <v>357</v>
      </c>
      <c r="E245" s="265" t="s">
        <v>1</v>
      </c>
      <c r="F245" s="266" t="s">
        <v>4884</v>
      </c>
      <c r="G245" s="264"/>
      <c r="H245" s="267">
        <v>820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357</v>
      </c>
      <c r="AU245" s="273" t="s">
        <v>90</v>
      </c>
      <c r="AV245" s="14" t="s">
        <v>90</v>
      </c>
      <c r="AW245" s="14" t="s">
        <v>36</v>
      </c>
      <c r="AX245" s="14" t="s">
        <v>88</v>
      </c>
      <c r="AY245" s="273" t="s">
        <v>203</v>
      </c>
    </row>
    <row r="246" s="2" customFormat="1" ht="24.15" customHeight="1">
      <c r="A246" s="39"/>
      <c r="B246" s="40"/>
      <c r="C246" s="220" t="s">
        <v>644</v>
      </c>
      <c r="D246" s="220" t="s">
        <v>204</v>
      </c>
      <c r="E246" s="221" t="s">
        <v>4885</v>
      </c>
      <c r="F246" s="222" t="s">
        <v>4886</v>
      </c>
      <c r="G246" s="223" t="s">
        <v>647</v>
      </c>
      <c r="H246" s="224">
        <v>2</v>
      </c>
      <c r="I246" s="225"/>
      <c r="J246" s="226">
        <f>ROUND(I246*H246,2)</f>
        <v>0</v>
      </c>
      <c r="K246" s="222" t="s">
        <v>352</v>
      </c>
      <c r="L246" s="45"/>
      <c r="M246" s="227" t="s">
        <v>1</v>
      </c>
      <c r="N246" s="228" t="s">
        <v>46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279</v>
      </c>
      <c r="AT246" s="231" t="s">
        <v>204</v>
      </c>
      <c r="AU246" s="231" t="s">
        <v>90</v>
      </c>
      <c r="AY246" s="18" t="s">
        <v>203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279</v>
      </c>
      <c r="BM246" s="231" t="s">
        <v>4887</v>
      </c>
    </row>
    <row r="247" s="2" customFormat="1">
      <c r="A247" s="39"/>
      <c r="B247" s="40"/>
      <c r="C247" s="41"/>
      <c r="D247" s="233" t="s">
        <v>209</v>
      </c>
      <c r="E247" s="41"/>
      <c r="F247" s="234" t="s">
        <v>4888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209</v>
      </c>
      <c r="AU247" s="18" t="s">
        <v>90</v>
      </c>
    </row>
    <row r="248" s="2" customFormat="1">
      <c r="A248" s="39"/>
      <c r="B248" s="40"/>
      <c r="C248" s="41"/>
      <c r="D248" s="251" t="s">
        <v>355</v>
      </c>
      <c r="E248" s="41"/>
      <c r="F248" s="252" t="s">
        <v>4889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355</v>
      </c>
      <c r="AU248" s="18" t="s">
        <v>90</v>
      </c>
    </row>
    <row r="249" s="2" customFormat="1" ht="24.15" customHeight="1">
      <c r="A249" s="39"/>
      <c r="B249" s="40"/>
      <c r="C249" s="220" t="s">
        <v>652</v>
      </c>
      <c r="D249" s="220" t="s">
        <v>204</v>
      </c>
      <c r="E249" s="221" t="s">
        <v>4890</v>
      </c>
      <c r="F249" s="222" t="s">
        <v>4891</v>
      </c>
      <c r="G249" s="223" t="s">
        <v>647</v>
      </c>
      <c r="H249" s="224">
        <v>2</v>
      </c>
      <c r="I249" s="225"/>
      <c r="J249" s="226">
        <f>ROUND(I249*H249,2)</f>
        <v>0</v>
      </c>
      <c r="K249" s="222" t="s">
        <v>352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279</v>
      </c>
      <c r="AT249" s="231" t="s">
        <v>204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279</v>
      </c>
      <c r="BM249" s="231" t="s">
        <v>4892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4893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>
      <c r="A251" s="39"/>
      <c r="B251" s="40"/>
      <c r="C251" s="41"/>
      <c r="D251" s="251" t="s">
        <v>355</v>
      </c>
      <c r="E251" s="41"/>
      <c r="F251" s="252" t="s">
        <v>4894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355</v>
      </c>
      <c r="AU251" s="18" t="s">
        <v>90</v>
      </c>
    </row>
    <row r="252" s="2" customFormat="1" ht="24.15" customHeight="1">
      <c r="A252" s="39"/>
      <c r="B252" s="40"/>
      <c r="C252" s="220" t="s">
        <v>659</v>
      </c>
      <c r="D252" s="220" t="s">
        <v>204</v>
      </c>
      <c r="E252" s="221" t="s">
        <v>4895</v>
      </c>
      <c r="F252" s="222" t="s">
        <v>4896</v>
      </c>
      <c r="G252" s="223" t="s">
        <v>647</v>
      </c>
      <c r="H252" s="224">
        <v>12</v>
      </c>
      <c r="I252" s="225"/>
      <c r="J252" s="226">
        <f>ROUND(I252*H252,2)</f>
        <v>0</v>
      </c>
      <c r="K252" s="222" t="s">
        <v>352</v>
      </c>
      <c r="L252" s="45"/>
      <c r="M252" s="227" t="s">
        <v>1</v>
      </c>
      <c r="N252" s="228" t="s">
        <v>46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279</v>
      </c>
      <c r="AT252" s="231" t="s">
        <v>204</v>
      </c>
      <c r="AU252" s="231" t="s">
        <v>90</v>
      </c>
      <c r="AY252" s="18" t="s">
        <v>203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279</v>
      </c>
      <c r="BM252" s="231" t="s">
        <v>4897</v>
      </c>
    </row>
    <row r="253" s="2" customFormat="1">
      <c r="A253" s="39"/>
      <c r="B253" s="40"/>
      <c r="C253" s="41"/>
      <c r="D253" s="233" t="s">
        <v>209</v>
      </c>
      <c r="E253" s="41"/>
      <c r="F253" s="234" t="s">
        <v>4898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209</v>
      </c>
      <c r="AU253" s="18" t="s">
        <v>90</v>
      </c>
    </row>
    <row r="254" s="2" customFormat="1">
      <c r="A254" s="39"/>
      <c r="B254" s="40"/>
      <c r="C254" s="41"/>
      <c r="D254" s="251" t="s">
        <v>355</v>
      </c>
      <c r="E254" s="41"/>
      <c r="F254" s="252" t="s">
        <v>4899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355</v>
      </c>
      <c r="AU254" s="18" t="s">
        <v>90</v>
      </c>
    </row>
    <row r="255" s="14" customFormat="1">
      <c r="A255" s="14"/>
      <c r="B255" s="263"/>
      <c r="C255" s="264"/>
      <c r="D255" s="233" t="s">
        <v>357</v>
      </c>
      <c r="E255" s="265" t="s">
        <v>1</v>
      </c>
      <c r="F255" s="266" t="s">
        <v>259</v>
      </c>
      <c r="G255" s="264"/>
      <c r="H255" s="267">
        <v>12</v>
      </c>
      <c r="I255" s="268"/>
      <c r="J255" s="264"/>
      <c r="K255" s="264"/>
      <c r="L255" s="269"/>
      <c r="M255" s="270"/>
      <c r="N255" s="271"/>
      <c r="O255" s="271"/>
      <c r="P255" s="271"/>
      <c r="Q255" s="271"/>
      <c r="R255" s="271"/>
      <c r="S255" s="271"/>
      <c r="T255" s="27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3" t="s">
        <v>357</v>
      </c>
      <c r="AU255" s="273" t="s">
        <v>90</v>
      </c>
      <c r="AV255" s="14" t="s">
        <v>90</v>
      </c>
      <c r="AW255" s="14" t="s">
        <v>36</v>
      </c>
      <c r="AX255" s="14" t="s">
        <v>88</v>
      </c>
      <c r="AY255" s="273" t="s">
        <v>203</v>
      </c>
    </row>
    <row r="256" s="2" customFormat="1" ht="24.15" customHeight="1">
      <c r="A256" s="39"/>
      <c r="B256" s="40"/>
      <c r="C256" s="220" t="s">
        <v>666</v>
      </c>
      <c r="D256" s="220" t="s">
        <v>204</v>
      </c>
      <c r="E256" s="221" t="s">
        <v>4900</v>
      </c>
      <c r="F256" s="222" t="s">
        <v>4901</v>
      </c>
      <c r="G256" s="223" t="s">
        <v>647</v>
      </c>
      <c r="H256" s="224">
        <v>4</v>
      </c>
      <c r="I256" s="225"/>
      <c r="J256" s="226">
        <f>ROUND(I256*H256,2)</f>
        <v>0</v>
      </c>
      <c r="K256" s="222" t="s">
        <v>352</v>
      </c>
      <c r="L256" s="45"/>
      <c r="M256" s="227" t="s">
        <v>1</v>
      </c>
      <c r="N256" s="228" t="s">
        <v>46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279</v>
      </c>
      <c r="AT256" s="231" t="s">
        <v>204</v>
      </c>
      <c r="AU256" s="231" t="s">
        <v>90</v>
      </c>
      <c r="AY256" s="18" t="s">
        <v>203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279</v>
      </c>
      <c r="BM256" s="231" t="s">
        <v>4902</v>
      </c>
    </row>
    <row r="257" s="2" customFormat="1">
      <c r="A257" s="39"/>
      <c r="B257" s="40"/>
      <c r="C257" s="41"/>
      <c r="D257" s="233" t="s">
        <v>209</v>
      </c>
      <c r="E257" s="41"/>
      <c r="F257" s="234" t="s">
        <v>4903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209</v>
      </c>
      <c r="AU257" s="18" t="s">
        <v>90</v>
      </c>
    </row>
    <row r="258" s="2" customFormat="1">
      <c r="A258" s="39"/>
      <c r="B258" s="40"/>
      <c r="C258" s="41"/>
      <c r="D258" s="251" t="s">
        <v>355</v>
      </c>
      <c r="E258" s="41"/>
      <c r="F258" s="252" t="s">
        <v>4904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355</v>
      </c>
      <c r="AU258" s="18" t="s">
        <v>90</v>
      </c>
    </row>
    <row r="259" s="2" customFormat="1" ht="24.15" customHeight="1">
      <c r="A259" s="39"/>
      <c r="B259" s="40"/>
      <c r="C259" s="220" t="s">
        <v>684</v>
      </c>
      <c r="D259" s="220" t="s">
        <v>204</v>
      </c>
      <c r="E259" s="221" t="s">
        <v>4905</v>
      </c>
      <c r="F259" s="222" t="s">
        <v>4906</v>
      </c>
      <c r="G259" s="223" t="s">
        <v>647</v>
      </c>
      <c r="H259" s="224">
        <v>1</v>
      </c>
      <c r="I259" s="225"/>
      <c r="J259" s="226">
        <f>ROUND(I259*H259,2)</f>
        <v>0</v>
      </c>
      <c r="K259" s="222" t="s">
        <v>352</v>
      </c>
      <c r="L259" s="45"/>
      <c r="M259" s="227" t="s">
        <v>1</v>
      </c>
      <c r="N259" s="228" t="s">
        <v>46</v>
      </c>
      <c r="O259" s="92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279</v>
      </c>
      <c r="AT259" s="231" t="s">
        <v>204</v>
      </c>
      <c r="AU259" s="231" t="s">
        <v>90</v>
      </c>
      <c r="AY259" s="18" t="s">
        <v>203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88</v>
      </c>
      <c r="BK259" s="232">
        <f>ROUND(I259*H259,2)</f>
        <v>0</v>
      </c>
      <c r="BL259" s="18" t="s">
        <v>279</v>
      </c>
      <c r="BM259" s="231" t="s">
        <v>4907</v>
      </c>
    </row>
    <row r="260" s="2" customFormat="1">
      <c r="A260" s="39"/>
      <c r="B260" s="40"/>
      <c r="C260" s="41"/>
      <c r="D260" s="233" t="s">
        <v>209</v>
      </c>
      <c r="E260" s="41"/>
      <c r="F260" s="234" t="s">
        <v>4908</v>
      </c>
      <c r="G260" s="41"/>
      <c r="H260" s="41"/>
      <c r="I260" s="235"/>
      <c r="J260" s="41"/>
      <c r="K260" s="41"/>
      <c r="L260" s="45"/>
      <c r="M260" s="236"/>
      <c r="N260" s="23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209</v>
      </c>
      <c r="AU260" s="18" t="s">
        <v>90</v>
      </c>
    </row>
    <row r="261" s="2" customFormat="1">
      <c r="A261" s="39"/>
      <c r="B261" s="40"/>
      <c r="C261" s="41"/>
      <c r="D261" s="251" t="s">
        <v>355</v>
      </c>
      <c r="E261" s="41"/>
      <c r="F261" s="252" t="s">
        <v>4909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355</v>
      </c>
      <c r="AU261" s="18" t="s">
        <v>90</v>
      </c>
    </row>
    <row r="262" s="2" customFormat="1" ht="24.15" customHeight="1">
      <c r="A262" s="39"/>
      <c r="B262" s="40"/>
      <c r="C262" s="296" t="s">
        <v>692</v>
      </c>
      <c r="D262" s="296" t="s">
        <v>553</v>
      </c>
      <c r="E262" s="297" t="s">
        <v>4910</v>
      </c>
      <c r="F262" s="298" t="s">
        <v>4911</v>
      </c>
      <c r="G262" s="299" t="s">
        <v>647</v>
      </c>
      <c r="H262" s="300">
        <v>1</v>
      </c>
      <c r="I262" s="301"/>
      <c r="J262" s="302">
        <f>ROUND(I262*H262,2)</f>
        <v>0</v>
      </c>
      <c r="K262" s="298" t="s">
        <v>352</v>
      </c>
      <c r="L262" s="303"/>
      <c r="M262" s="304" t="s">
        <v>1</v>
      </c>
      <c r="N262" s="305" t="s">
        <v>46</v>
      </c>
      <c r="O262" s="92"/>
      <c r="P262" s="229">
        <f>O262*H262</f>
        <v>0</v>
      </c>
      <c r="Q262" s="229">
        <v>0.00084000000000000003</v>
      </c>
      <c r="R262" s="229">
        <f>Q262*H262</f>
        <v>0.00084000000000000003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581</v>
      </c>
      <c r="AT262" s="231" t="s">
        <v>553</v>
      </c>
      <c r="AU262" s="231" t="s">
        <v>90</v>
      </c>
      <c r="AY262" s="18" t="s">
        <v>203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279</v>
      </c>
      <c r="BM262" s="231" t="s">
        <v>4912</v>
      </c>
    </row>
    <row r="263" s="2" customFormat="1">
      <c r="A263" s="39"/>
      <c r="B263" s="40"/>
      <c r="C263" s="41"/>
      <c r="D263" s="233" t="s">
        <v>209</v>
      </c>
      <c r="E263" s="41"/>
      <c r="F263" s="234" t="s">
        <v>4913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209</v>
      </c>
      <c r="AU263" s="18" t="s">
        <v>90</v>
      </c>
    </row>
    <row r="264" s="2" customFormat="1" ht="24.15" customHeight="1">
      <c r="A264" s="39"/>
      <c r="B264" s="40"/>
      <c r="C264" s="220" t="s">
        <v>704</v>
      </c>
      <c r="D264" s="220" t="s">
        <v>204</v>
      </c>
      <c r="E264" s="221" t="s">
        <v>4914</v>
      </c>
      <c r="F264" s="222" t="s">
        <v>4915</v>
      </c>
      <c r="G264" s="223" t="s">
        <v>647</v>
      </c>
      <c r="H264" s="224">
        <v>2</v>
      </c>
      <c r="I264" s="225"/>
      <c r="J264" s="226">
        <f>ROUND(I264*H264,2)</f>
        <v>0</v>
      </c>
      <c r="K264" s="222" t="s">
        <v>352</v>
      </c>
      <c r="L264" s="45"/>
      <c r="M264" s="227" t="s">
        <v>1</v>
      </c>
      <c r="N264" s="228" t="s">
        <v>46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279</v>
      </c>
      <c r="AT264" s="231" t="s">
        <v>204</v>
      </c>
      <c r="AU264" s="231" t="s">
        <v>90</v>
      </c>
      <c r="AY264" s="18" t="s">
        <v>203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279</v>
      </c>
      <c r="BM264" s="231" t="s">
        <v>4916</v>
      </c>
    </row>
    <row r="265" s="2" customFormat="1">
      <c r="A265" s="39"/>
      <c r="B265" s="40"/>
      <c r="C265" s="41"/>
      <c r="D265" s="233" t="s">
        <v>209</v>
      </c>
      <c r="E265" s="41"/>
      <c r="F265" s="234" t="s">
        <v>4917</v>
      </c>
      <c r="G265" s="41"/>
      <c r="H265" s="41"/>
      <c r="I265" s="235"/>
      <c r="J265" s="41"/>
      <c r="K265" s="41"/>
      <c r="L265" s="45"/>
      <c r="M265" s="236"/>
      <c r="N265" s="23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209</v>
      </c>
      <c r="AU265" s="18" t="s">
        <v>90</v>
      </c>
    </row>
    <row r="266" s="2" customFormat="1">
      <c r="A266" s="39"/>
      <c r="B266" s="40"/>
      <c r="C266" s="41"/>
      <c r="D266" s="251" t="s">
        <v>355</v>
      </c>
      <c r="E266" s="41"/>
      <c r="F266" s="252" t="s">
        <v>4918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355</v>
      </c>
      <c r="AU266" s="18" t="s">
        <v>90</v>
      </c>
    </row>
    <row r="267" s="2" customFormat="1" ht="24.15" customHeight="1">
      <c r="A267" s="39"/>
      <c r="B267" s="40"/>
      <c r="C267" s="296" t="s">
        <v>727</v>
      </c>
      <c r="D267" s="296" t="s">
        <v>553</v>
      </c>
      <c r="E267" s="297" t="s">
        <v>4919</v>
      </c>
      <c r="F267" s="298" t="s">
        <v>4920</v>
      </c>
      <c r="G267" s="299" t="s">
        <v>647</v>
      </c>
      <c r="H267" s="300">
        <v>1</v>
      </c>
      <c r="I267" s="301"/>
      <c r="J267" s="302">
        <f>ROUND(I267*H267,2)</f>
        <v>0</v>
      </c>
      <c r="K267" s="298" t="s">
        <v>1</v>
      </c>
      <c r="L267" s="303"/>
      <c r="M267" s="304" t="s">
        <v>1</v>
      </c>
      <c r="N267" s="305" t="s">
        <v>46</v>
      </c>
      <c r="O267" s="92"/>
      <c r="P267" s="229">
        <f>O267*H267</f>
        <v>0</v>
      </c>
      <c r="Q267" s="229">
        <v>0.032000000000000001</v>
      </c>
      <c r="R267" s="229">
        <f>Q267*H267</f>
        <v>0.032000000000000001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581</v>
      </c>
      <c r="AT267" s="231" t="s">
        <v>553</v>
      </c>
      <c r="AU267" s="231" t="s">
        <v>90</v>
      </c>
      <c r="AY267" s="18" t="s">
        <v>203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279</v>
      </c>
      <c r="BM267" s="231" t="s">
        <v>4921</v>
      </c>
    </row>
    <row r="268" s="2" customFormat="1" ht="24.15" customHeight="1">
      <c r="A268" s="39"/>
      <c r="B268" s="40"/>
      <c r="C268" s="296" t="s">
        <v>741</v>
      </c>
      <c r="D268" s="296" t="s">
        <v>553</v>
      </c>
      <c r="E268" s="297" t="s">
        <v>4922</v>
      </c>
      <c r="F268" s="298" t="s">
        <v>4923</v>
      </c>
      <c r="G268" s="299" t="s">
        <v>647</v>
      </c>
      <c r="H268" s="300">
        <v>1</v>
      </c>
      <c r="I268" s="301"/>
      <c r="J268" s="302">
        <f>ROUND(I268*H268,2)</f>
        <v>0</v>
      </c>
      <c r="K268" s="298" t="s">
        <v>1</v>
      </c>
      <c r="L268" s="303"/>
      <c r="M268" s="304" t="s">
        <v>1</v>
      </c>
      <c r="N268" s="305" t="s">
        <v>46</v>
      </c>
      <c r="O268" s="92"/>
      <c r="P268" s="229">
        <f>O268*H268</f>
        <v>0</v>
      </c>
      <c r="Q268" s="229">
        <v>0.032000000000000001</v>
      </c>
      <c r="R268" s="229">
        <f>Q268*H268</f>
        <v>0.032000000000000001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581</v>
      </c>
      <c r="AT268" s="231" t="s">
        <v>553</v>
      </c>
      <c r="AU268" s="231" t="s">
        <v>90</v>
      </c>
      <c r="AY268" s="18" t="s">
        <v>203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88</v>
      </c>
      <c r="BK268" s="232">
        <f>ROUND(I268*H268,2)</f>
        <v>0</v>
      </c>
      <c r="BL268" s="18" t="s">
        <v>279</v>
      </c>
      <c r="BM268" s="231" t="s">
        <v>4924</v>
      </c>
    </row>
    <row r="269" s="2" customFormat="1" ht="24.15" customHeight="1">
      <c r="A269" s="39"/>
      <c r="B269" s="40"/>
      <c r="C269" s="220" t="s">
        <v>749</v>
      </c>
      <c r="D269" s="220" t="s">
        <v>204</v>
      </c>
      <c r="E269" s="221" t="s">
        <v>4925</v>
      </c>
      <c r="F269" s="222" t="s">
        <v>4926</v>
      </c>
      <c r="G269" s="223" t="s">
        <v>647</v>
      </c>
      <c r="H269" s="224">
        <v>2</v>
      </c>
      <c r="I269" s="225"/>
      <c r="J269" s="226">
        <f>ROUND(I269*H269,2)</f>
        <v>0</v>
      </c>
      <c r="K269" s="222" t="s">
        <v>352</v>
      </c>
      <c r="L269" s="45"/>
      <c r="M269" s="227" t="s">
        <v>1</v>
      </c>
      <c r="N269" s="228" t="s">
        <v>46</v>
      </c>
      <c r="O269" s="92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279</v>
      </c>
      <c r="AT269" s="231" t="s">
        <v>204</v>
      </c>
      <c r="AU269" s="231" t="s">
        <v>90</v>
      </c>
      <c r="AY269" s="18" t="s">
        <v>203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279</v>
      </c>
      <c r="BM269" s="231" t="s">
        <v>4927</v>
      </c>
    </row>
    <row r="270" s="2" customFormat="1">
      <c r="A270" s="39"/>
      <c r="B270" s="40"/>
      <c r="C270" s="41"/>
      <c r="D270" s="233" t="s">
        <v>209</v>
      </c>
      <c r="E270" s="41"/>
      <c r="F270" s="234" t="s">
        <v>4928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209</v>
      </c>
      <c r="AU270" s="18" t="s">
        <v>90</v>
      </c>
    </row>
    <row r="271" s="2" customFormat="1">
      <c r="A271" s="39"/>
      <c r="B271" s="40"/>
      <c r="C271" s="41"/>
      <c r="D271" s="251" t="s">
        <v>355</v>
      </c>
      <c r="E271" s="41"/>
      <c r="F271" s="252" t="s">
        <v>4929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355</v>
      </c>
      <c r="AU271" s="18" t="s">
        <v>90</v>
      </c>
    </row>
    <row r="272" s="2" customFormat="1" ht="24.15" customHeight="1">
      <c r="A272" s="39"/>
      <c r="B272" s="40"/>
      <c r="C272" s="296" t="s">
        <v>763</v>
      </c>
      <c r="D272" s="296" t="s">
        <v>553</v>
      </c>
      <c r="E272" s="297" t="s">
        <v>4930</v>
      </c>
      <c r="F272" s="298" t="s">
        <v>4931</v>
      </c>
      <c r="G272" s="299" t="s">
        <v>647</v>
      </c>
      <c r="H272" s="300">
        <v>2</v>
      </c>
      <c r="I272" s="301"/>
      <c r="J272" s="302">
        <f>ROUND(I272*H272,2)</f>
        <v>0</v>
      </c>
      <c r="K272" s="298" t="s">
        <v>352</v>
      </c>
      <c r="L272" s="303"/>
      <c r="M272" s="304" t="s">
        <v>1</v>
      </c>
      <c r="N272" s="305" t="s">
        <v>46</v>
      </c>
      <c r="O272" s="92"/>
      <c r="P272" s="229">
        <f>O272*H272</f>
        <v>0</v>
      </c>
      <c r="Q272" s="229">
        <v>9.0000000000000006E-05</v>
      </c>
      <c r="R272" s="229">
        <f>Q272*H272</f>
        <v>0.00018000000000000001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581</v>
      </c>
      <c r="AT272" s="231" t="s">
        <v>553</v>
      </c>
      <c r="AU272" s="231" t="s">
        <v>90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279</v>
      </c>
      <c r="BM272" s="231" t="s">
        <v>4932</v>
      </c>
    </row>
    <row r="273" s="2" customFormat="1">
      <c r="A273" s="39"/>
      <c r="B273" s="40"/>
      <c r="C273" s="41"/>
      <c r="D273" s="233" t="s">
        <v>209</v>
      </c>
      <c r="E273" s="41"/>
      <c r="F273" s="234" t="s">
        <v>4933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209</v>
      </c>
      <c r="AU273" s="18" t="s">
        <v>90</v>
      </c>
    </row>
    <row r="274" s="2" customFormat="1" ht="24.15" customHeight="1">
      <c r="A274" s="39"/>
      <c r="B274" s="40"/>
      <c r="C274" s="220" t="s">
        <v>769</v>
      </c>
      <c r="D274" s="220" t="s">
        <v>204</v>
      </c>
      <c r="E274" s="221" t="s">
        <v>4934</v>
      </c>
      <c r="F274" s="222" t="s">
        <v>4935</v>
      </c>
      <c r="G274" s="223" t="s">
        <v>647</v>
      </c>
      <c r="H274" s="224">
        <v>2</v>
      </c>
      <c r="I274" s="225"/>
      <c r="J274" s="226">
        <f>ROUND(I274*H274,2)</f>
        <v>0</v>
      </c>
      <c r="K274" s="222" t="s">
        <v>352</v>
      </c>
      <c r="L274" s="45"/>
      <c r="M274" s="227" t="s">
        <v>1</v>
      </c>
      <c r="N274" s="228" t="s">
        <v>46</v>
      </c>
      <c r="O274" s="92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279</v>
      </c>
      <c r="AT274" s="231" t="s">
        <v>204</v>
      </c>
      <c r="AU274" s="231" t="s">
        <v>90</v>
      </c>
      <c r="AY274" s="18" t="s">
        <v>203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88</v>
      </c>
      <c r="BK274" s="232">
        <f>ROUND(I274*H274,2)</f>
        <v>0</v>
      </c>
      <c r="BL274" s="18" t="s">
        <v>279</v>
      </c>
      <c r="BM274" s="231" t="s">
        <v>4936</v>
      </c>
    </row>
    <row r="275" s="2" customFormat="1">
      <c r="A275" s="39"/>
      <c r="B275" s="40"/>
      <c r="C275" s="41"/>
      <c r="D275" s="233" t="s">
        <v>209</v>
      </c>
      <c r="E275" s="41"/>
      <c r="F275" s="234" t="s">
        <v>4937</v>
      </c>
      <c r="G275" s="41"/>
      <c r="H275" s="41"/>
      <c r="I275" s="235"/>
      <c r="J275" s="41"/>
      <c r="K275" s="41"/>
      <c r="L275" s="45"/>
      <c r="M275" s="236"/>
      <c r="N275" s="237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209</v>
      </c>
      <c r="AU275" s="18" t="s">
        <v>90</v>
      </c>
    </row>
    <row r="276" s="2" customFormat="1">
      <c r="A276" s="39"/>
      <c r="B276" s="40"/>
      <c r="C276" s="41"/>
      <c r="D276" s="251" t="s">
        <v>355</v>
      </c>
      <c r="E276" s="41"/>
      <c r="F276" s="252" t="s">
        <v>4938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355</v>
      </c>
      <c r="AU276" s="18" t="s">
        <v>90</v>
      </c>
    </row>
    <row r="277" s="2" customFormat="1" ht="24.15" customHeight="1">
      <c r="A277" s="39"/>
      <c r="B277" s="40"/>
      <c r="C277" s="296" t="s">
        <v>778</v>
      </c>
      <c r="D277" s="296" t="s">
        <v>553</v>
      </c>
      <c r="E277" s="297" t="s">
        <v>4939</v>
      </c>
      <c r="F277" s="298" t="s">
        <v>4940</v>
      </c>
      <c r="G277" s="299" t="s">
        <v>647</v>
      </c>
      <c r="H277" s="300">
        <v>2</v>
      </c>
      <c r="I277" s="301"/>
      <c r="J277" s="302">
        <f>ROUND(I277*H277,2)</f>
        <v>0</v>
      </c>
      <c r="K277" s="298" t="s">
        <v>352</v>
      </c>
      <c r="L277" s="303"/>
      <c r="M277" s="304" t="s">
        <v>1</v>
      </c>
      <c r="N277" s="305" t="s">
        <v>46</v>
      </c>
      <c r="O277" s="92"/>
      <c r="P277" s="229">
        <f>O277*H277</f>
        <v>0</v>
      </c>
      <c r="Q277" s="229">
        <v>0.00012</v>
      </c>
      <c r="R277" s="229">
        <f>Q277*H277</f>
        <v>0.00024000000000000001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581</v>
      </c>
      <c r="AT277" s="231" t="s">
        <v>553</v>
      </c>
      <c r="AU277" s="231" t="s">
        <v>90</v>
      </c>
      <c r="AY277" s="18" t="s">
        <v>203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279</v>
      </c>
      <c r="BM277" s="231" t="s">
        <v>4941</v>
      </c>
    </row>
    <row r="278" s="2" customFormat="1">
      <c r="A278" s="39"/>
      <c r="B278" s="40"/>
      <c r="C278" s="41"/>
      <c r="D278" s="233" t="s">
        <v>209</v>
      </c>
      <c r="E278" s="41"/>
      <c r="F278" s="234" t="s">
        <v>4940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209</v>
      </c>
      <c r="AU278" s="18" t="s">
        <v>90</v>
      </c>
    </row>
    <row r="279" s="2" customFormat="1" ht="24.15" customHeight="1">
      <c r="A279" s="39"/>
      <c r="B279" s="40"/>
      <c r="C279" s="220" t="s">
        <v>784</v>
      </c>
      <c r="D279" s="220" t="s">
        <v>204</v>
      </c>
      <c r="E279" s="221" t="s">
        <v>4942</v>
      </c>
      <c r="F279" s="222" t="s">
        <v>4943</v>
      </c>
      <c r="G279" s="223" t="s">
        <v>647</v>
      </c>
      <c r="H279" s="224">
        <v>6</v>
      </c>
      <c r="I279" s="225"/>
      <c r="J279" s="226">
        <f>ROUND(I279*H279,2)</f>
        <v>0</v>
      </c>
      <c r="K279" s="222" t="s">
        <v>352</v>
      </c>
      <c r="L279" s="45"/>
      <c r="M279" s="227" t="s">
        <v>1</v>
      </c>
      <c r="N279" s="228" t="s">
        <v>46</v>
      </c>
      <c r="O279" s="92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279</v>
      </c>
      <c r="AT279" s="231" t="s">
        <v>204</v>
      </c>
      <c r="AU279" s="231" t="s">
        <v>90</v>
      </c>
      <c r="AY279" s="18" t="s">
        <v>203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279</v>
      </c>
      <c r="BM279" s="231" t="s">
        <v>4944</v>
      </c>
    </row>
    <row r="280" s="2" customFormat="1">
      <c r="A280" s="39"/>
      <c r="B280" s="40"/>
      <c r="C280" s="41"/>
      <c r="D280" s="233" t="s">
        <v>209</v>
      </c>
      <c r="E280" s="41"/>
      <c r="F280" s="234" t="s">
        <v>4945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209</v>
      </c>
      <c r="AU280" s="18" t="s">
        <v>90</v>
      </c>
    </row>
    <row r="281" s="2" customFormat="1">
      <c r="A281" s="39"/>
      <c r="B281" s="40"/>
      <c r="C281" s="41"/>
      <c r="D281" s="251" t="s">
        <v>355</v>
      </c>
      <c r="E281" s="41"/>
      <c r="F281" s="252" t="s">
        <v>4946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355</v>
      </c>
      <c r="AU281" s="18" t="s">
        <v>90</v>
      </c>
    </row>
    <row r="282" s="2" customFormat="1" ht="24.15" customHeight="1">
      <c r="A282" s="39"/>
      <c r="B282" s="40"/>
      <c r="C282" s="296" t="s">
        <v>787</v>
      </c>
      <c r="D282" s="296" t="s">
        <v>553</v>
      </c>
      <c r="E282" s="297" t="s">
        <v>4947</v>
      </c>
      <c r="F282" s="298" t="s">
        <v>4948</v>
      </c>
      <c r="G282" s="299" t="s">
        <v>647</v>
      </c>
      <c r="H282" s="300">
        <v>6</v>
      </c>
      <c r="I282" s="301"/>
      <c r="J282" s="302">
        <f>ROUND(I282*H282,2)</f>
        <v>0</v>
      </c>
      <c r="K282" s="298" t="s">
        <v>352</v>
      </c>
      <c r="L282" s="303"/>
      <c r="M282" s="304" t="s">
        <v>1</v>
      </c>
      <c r="N282" s="305" t="s">
        <v>46</v>
      </c>
      <c r="O282" s="92"/>
      <c r="P282" s="229">
        <f>O282*H282</f>
        <v>0</v>
      </c>
      <c r="Q282" s="229">
        <v>9.0000000000000006E-05</v>
      </c>
      <c r="R282" s="229">
        <f>Q282*H282</f>
        <v>0.00054000000000000001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581</v>
      </c>
      <c r="AT282" s="231" t="s">
        <v>553</v>
      </c>
      <c r="AU282" s="231" t="s">
        <v>90</v>
      </c>
      <c r="AY282" s="18" t="s">
        <v>203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88</v>
      </c>
      <c r="BK282" s="232">
        <f>ROUND(I282*H282,2)</f>
        <v>0</v>
      </c>
      <c r="BL282" s="18" t="s">
        <v>279</v>
      </c>
      <c r="BM282" s="231" t="s">
        <v>4949</v>
      </c>
    </row>
    <row r="283" s="2" customFormat="1">
      <c r="A283" s="39"/>
      <c r="B283" s="40"/>
      <c r="C283" s="41"/>
      <c r="D283" s="233" t="s">
        <v>209</v>
      </c>
      <c r="E283" s="41"/>
      <c r="F283" s="234" t="s">
        <v>4950</v>
      </c>
      <c r="G283" s="41"/>
      <c r="H283" s="41"/>
      <c r="I283" s="235"/>
      <c r="J283" s="41"/>
      <c r="K283" s="41"/>
      <c r="L283" s="45"/>
      <c r="M283" s="236"/>
      <c r="N283" s="23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209</v>
      </c>
      <c r="AU283" s="18" t="s">
        <v>90</v>
      </c>
    </row>
    <row r="284" s="2" customFormat="1" ht="33" customHeight="1">
      <c r="A284" s="39"/>
      <c r="B284" s="40"/>
      <c r="C284" s="220" t="s">
        <v>797</v>
      </c>
      <c r="D284" s="220" t="s">
        <v>204</v>
      </c>
      <c r="E284" s="221" t="s">
        <v>4951</v>
      </c>
      <c r="F284" s="222" t="s">
        <v>4952</v>
      </c>
      <c r="G284" s="223" t="s">
        <v>647</v>
      </c>
      <c r="H284" s="224">
        <v>10</v>
      </c>
      <c r="I284" s="225"/>
      <c r="J284" s="226">
        <f>ROUND(I284*H284,2)</f>
        <v>0</v>
      </c>
      <c r="K284" s="222" t="s">
        <v>352</v>
      </c>
      <c r="L284" s="45"/>
      <c r="M284" s="227" t="s">
        <v>1</v>
      </c>
      <c r="N284" s="228" t="s">
        <v>46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279</v>
      </c>
      <c r="AT284" s="231" t="s">
        <v>204</v>
      </c>
      <c r="AU284" s="231" t="s">
        <v>90</v>
      </c>
      <c r="AY284" s="18" t="s">
        <v>203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279</v>
      </c>
      <c r="BM284" s="231" t="s">
        <v>4953</v>
      </c>
    </row>
    <row r="285" s="2" customFormat="1">
      <c r="A285" s="39"/>
      <c r="B285" s="40"/>
      <c r="C285" s="41"/>
      <c r="D285" s="233" t="s">
        <v>209</v>
      </c>
      <c r="E285" s="41"/>
      <c r="F285" s="234" t="s">
        <v>4954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209</v>
      </c>
      <c r="AU285" s="18" t="s">
        <v>90</v>
      </c>
    </row>
    <row r="286" s="2" customFormat="1">
      <c r="A286" s="39"/>
      <c r="B286" s="40"/>
      <c r="C286" s="41"/>
      <c r="D286" s="251" t="s">
        <v>355</v>
      </c>
      <c r="E286" s="41"/>
      <c r="F286" s="252" t="s">
        <v>4955</v>
      </c>
      <c r="G286" s="41"/>
      <c r="H286" s="41"/>
      <c r="I286" s="235"/>
      <c r="J286" s="41"/>
      <c r="K286" s="41"/>
      <c r="L286" s="45"/>
      <c r="M286" s="236"/>
      <c r="N286" s="23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355</v>
      </c>
      <c r="AU286" s="18" t="s">
        <v>90</v>
      </c>
    </row>
    <row r="287" s="2" customFormat="1" ht="16.5" customHeight="1">
      <c r="A287" s="39"/>
      <c r="B287" s="40"/>
      <c r="C287" s="296" t="s">
        <v>799</v>
      </c>
      <c r="D287" s="296" t="s">
        <v>553</v>
      </c>
      <c r="E287" s="297" t="s">
        <v>4956</v>
      </c>
      <c r="F287" s="298" t="s">
        <v>4957</v>
      </c>
      <c r="G287" s="299" t="s">
        <v>647</v>
      </c>
      <c r="H287" s="300">
        <v>6</v>
      </c>
      <c r="I287" s="301"/>
      <c r="J287" s="302">
        <f>ROUND(I287*H287,2)</f>
        <v>0</v>
      </c>
      <c r="K287" s="298" t="s">
        <v>1</v>
      </c>
      <c r="L287" s="303"/>
      <c r="M287" s="304" t="s">
        <v>1</v>
      </c>
      <c r="N287" s="305" t="s">
        <v>46</v>
      </c>
      <c r="O287" s="92"/>
      <c r="P287" s="229">
        <f>O287*H287</f>
        <v>0</v>
      </c>
      <c r="Q287" s="229">
        <v>5.0000000000000002E-05</v>
      </c>
      <c r="R287" s="229">
        <f>Q287*H287</f>
        <v>0.00030000000000000003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581</v>
      </c>
      <c r="AT287" s="231" t="s">
        <v>553</v>
      </c>
      <c r="AU287" s="231" t="s">
        <v>90</v>
      </c>
      <c r="AY287" s="18" t="s">
        <v>203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279</v>
      </c>
      <c r="BM287" s="231" t="s">
        <v>4958</v>
      </c>
    </row>
    <row r="288" s="2" customFormat="1">
      <c r="A288" s="39"/>
      <c r="B288" s="40"/>
      <c r="C288" s="41"/>
      <c r="D288" s="233" t="s">
        <v>209</v>
      </c>
      <c r="E288" s="41"/>
      <c r="F288" s="234" t="s">
        <v>4957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209</v>
      </c>
      <c r="AU288" s="18" t="s">
        <v>90</v>
      </c>
    </row>
    <row r="289" s="2" customFormat="1" ht="16.5" customHeight="1">
      <c r="A289" s="39"/>
      <c r="B289" s="40"/>
      <c r="C289" s="296" t="s">
        <v>804</v>
      </c>
      <c r="D289" s="296" t="s">
        <v>553</v>
      </c>
      <c r="E289" s="297" t="s">
        <v>4959</v>
      </c>
      <c r="F289" s="298" t="s">
        <v>4960</v>
      </c>
      <c r="G289" s="299" t="s">
        <v>647</v>
      </c>
      <c r="H289" s="300">
        <v>3</v>
      </c>
      <c r="I289" s="301"/>
      <c r="J289" s="302">
        <f>ROUND(I289*H289,2)</f>
        <v>0</v>
      </c>
      <c r="K289" s="298" t="s">
        <v>1</v>
      </c>
      <c r="L289" s="303"/>
      <c r="M289" s="304" t="s">
        <v>1</v>
      </c>
      <c r="N289" s="305" t="s">
        <v>46</v>
      </c>
      <c r="O289" s="92"/>
      <c r="P289" s="229">
        <f>O289*H289</f>
        <v>0</v>
      </c>
      <c r="Q289" s="229">
        <v>5.0000000000000002E-05</v>
      </c>
      <c r="R289" s="229">
        <f>Q289*H289</f>
        <v>0.00015000000000000001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581</v>
      </c>
      <c r="AT289" s="231" t="s">
        <v>553</v>
      </c>
      <c r="AU289" s="231" t="s">
        <v>90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279</v>
      </c>
      <c r="BM289" s="231" t="s">
        <v>4961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4957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90</v>
      </c>
    </row>
    <row r="291" s="2" customFormat="1" ht="16.5" customHeight="1">
      <c r="A291" s="39"/>
      <c r="B291" s="40"/>
      <c r="C291" s="296" t="s">
        <v>811</v>
      </c>
      <c r="D291" s="296" t="s">
        <v>553</v>
      </c>
      <c r="E291" s="297" t="s">
        <v>4962</v>
      </c>
      <c r="F291" s="298" t="s">
        <v>4963</v>
      </c>
      <c r="G291" s="299" t="s">
        <v>647</v>
      </c>
      <c r="H291" s="300">
        <v>1</v>
      </c>
      <c r="I291" s="301"/>
      <c r="J291" s="302">
        <f>ROUND(I291*H291,2)</f>
        <v>0</v>
      </c>
      <c r="K291" s="298" t="s">
        <v>1</v>
      </c>
      <c r="L291" s="303"/>
      <c r="M291" s="304" t="s">
        <v>1</v>
      </c>
      <c r="N291" s="305" t="s">
        <v>46</v>
      </c>
      <c r="O291" s="92"/>
      <c r="P291" s="229">
        <f>O291*H291</f>
        <v>0</v>
      </c>
      <c r="Q291" s="229">
        <v>5.0000000000000002E-05</v>
      </c>
      <c r="R291" s="229">
        <f>Q291*H291</f>
        <v>5.0000000000000002E-05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581</v>
      </c>
      <c r="AT291" s="231" t="s">
        <v>553</v>
      </c>
      <c r="AU291" s="231" t="s">
        <v>90</v>
      </c>
      <c r="AY291" s="18" t="s">
        <v>203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88</v>
      </c>
      <c r="BK291" s="232">
        <f>ROUND(I291*H291,2)</f>
        <v>0</v>
      </c>
      <c r="BL291" s="18" t="s">
        <v>279</v>
      </c>
      <c r="BM291" s="231" t="s">
        <v>4964</v>
      </c>
    </row>
    <row r="292" s="2" customFormat="1">
      <c r="A292" s="39"/>
      <c r="B292" s="40"/>
      <c r="C292" s="41"/>
      <c r="D292" s="233" t="s">
        <v>209</v>
      </c>
      <c r="E292" s="41"/>
      <c r="F292" s="234" t="s">
        <v>4957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209</v>
      </c>
      <c r="AU292" s="18" t="s">
        <v>90</v>
      </c>
    </row>
    <row r="293" s="2" customFormat="1" ht="24.15" customHeight="1">
      <c r="A293" s="39"/>
      <c r="B293" s="40"/>
      <c r="C293" s="220" t="s">
        <v>817</v>
      </c>
      <c r="D293" s="220" t="s">
        <v>204</v>
      </c>
      <c r="E293" s="221" t="s">
        <v>4965</v>
      </c>
      <c r="F293" s="222" t="s">
        <v>4966</v>
      </c>
      <c r="G293" s="223" t="s">
        <v>647</v>
      </c>
      <c r="H293" s="224">
        <v>3</v>
      </c>
      <c r="I293" s="225"/>
      <c r="J293" s="226">
        <f>ROUND(I293*H293,2)</f>
        <v>0</v>
      </c>
      <c r="K293" s="222" t="s">
        <v>352</v>
      </c>
      <c r="L293" s="45"/>
      <c r="M293" s="227" t="s">
        <v>1</v>
      </c>
      <c r="N293" s="228" t="s">
        <v>46</v>
      </c>
      <c r="O293" s="92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279</v>
      </c>
      <c r="AT293" s="231" t="s">
        <v>204</v>
      </c>
      <c r="AU293" s="231" t="s">
        <v>90</v>
      </c>
      <c r="AY293" s="18" t="s">
        <v>203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279</v>
      </c>
      <c r="BM293" s="231" t="s">
        <v>4967</v>
      </c>
    </row>
    <row r="294" s="2" customFormat="1">
      <c r="A294" s="39"/>
      <c r="B294" s="40"/>
      <c r="C294" s="41"/>
      <c r="D294" s="233" t="s">
        <v>209</v>
      </c>
      <c r="E294" s="41"/>
      <c r="F294" s="234" t="s">
        <v>4968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209</v>
      </c>
      <c r="AU294" s="18" t="s">
        <v>90</v>
      </c>
    </row>
    <row r="295" s="2" customFormat="1">
      <c r="A295" s="39"/>
      <c r="B295" s="40"/>
      <c r="C295" s="41"/>
      <c r="D295" s="251" t="s">
        <v>355</v>
      </c>
      <c r="E295" s="41"/>
      <c r="F295" s="252" t="s">
        <v>4969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355</v>
      </c>
      <c r="AU295" s="18" t="s">
        <v>90</v>
      </c>
    </row>
    <row r="296" s="2" customFormat="1" ht="16.5" customHeight="1">
      <c r="A296" s="39"/>
      <c r="B296" s="40"/>
      <c r="C296" s="296" t="s">
        <v>829</v>
      </c>
      <c r="D296" s="296" t="s">
        <v>553</v>
      </c>
      <c r="E296" s="297" t="s">
        <v>4970</v>
      </c>
      <c r="F296" s="298" t="s">
        <v>4971</v>
      </c>
      <c r="G296" s="299" t="s">
        <v>647</v>
      </c>
      <c r="H296" s="300">
        <v>3</v>
      </c>
      <c r="I296" s="301"/>
      <c r="J296" s="302">
        <f>ROUND(I296*H296,2)</f>
        <v>0</v>
      </c>
      <c r="K296" s="298" t="s">
        <v>1</v>
      </c>
      <c r="L296" s="303"/>
      <c r="M296" s="304" t="s">
        <v>1</v>
      </c>
      <c r="N296" s="305" t="s">
        <v>46</v>
      </c>
      <c r="O296" s="92"/>
      <c r="P296" s="229">
        <f>O296*H296</f>
        <v>0</v>
      </c>
      <c r="Q296" s="229">
        <v>5.0000000000000002E-05</v>
      </c>
      <c r="R296" s="229">
        <f>Q296*H296</f>
        <v>0.00015000000000000001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581</v>
      </c>
      <c r="AT296" s="231" t="s">
        <v>553</v>
      </c>
      <c r="AU296" s="231" t="s">
        <v>90</v>
      </c>
      <c r="AY296" s="18" t="s">
        <v>203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88</v>
      </c>
      <c r="BK296" s="232">
        <f>ROUND(I296*H296,2)</f>
        <v>0</v>
      </c>
      <c r="BL296" s="18" t="s">
        <v>279</v>
      </c>
      <c r="BM296" s="231" t="s">
        <v>4972</v>
      </c>
    </row>
    <row r="297" s="2" customFormat="1">
      <c r="A297" s="39"/>
      <c r="B297" s="40"/>
      <c r="C297" s="41"/>
      <c r="D297" s="233" t="s">
        <v>209</v>
      </c>
      <c r="E297" s="41"/>
      <c r="F297" s="234" t="s">
        <v>4971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209</v>
      </c>
      <c r="AU297" s="18" t="s">
        <v>90</v>
      </c>
    </row>
    <row r="298" s="2" customFormat="1" ht="24.15" customHeight="1">
      <c r="A298" s="39"/>
      <c r="B298" s="40"/>
      <c r="C298" s="220" t="s">
        <v>834</v>
      </c>
      <c r="D298" s="220" t="s">
        <v>204</v>
      </c>
      <c r="E298" s="221" t="s">
        <v>4973</v>
      </c>
      <c r="F298" s="222" t="s">
        <v>4974</v>
      </c>
      <c r="G298" s="223" t="s">
        <v>647</v>
      </c>
      <c r="H298" s="224">
        <v>4</v>
      </c>
      <c r="I298" s="225"/>
      <c r="J298" s="226">
        <f>ROUND(I298*H298,2)</f>
        <v>0</v>
      </c>
      <c r="K298" s="222" t="s">
        <v>352</v>
      </c>
      <c r="L298" s="45"/>
      <c r="M298" s="227" t="s">
        <v>1</v>
      </c>
      <c r="N298" s="228" t="s">
        <v>46</v>
      </c>
      <c r="O298" s="92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279</v>
      </c>
      <c r="AT298" s="231" t="s">
        <v>204</v>
      </c>
      <c r="AU298" s="231" t="s">
        <v>90</v>
      </c>
      <c r="AY298" s="18" t="s">
        <v>203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279</v>
      </c>
      <c r="BM298" s="231" t="s">
        <v>4975</v>
      </c>
    </row>
    <row r="299" s="2" customFormat="1">
      <c r="A299" s="39"/>
      <c r="B299" s="40"/>
      <c r="C299" s="41"/>
      <c r="D299" s="233" t="s">
        <v>209</v>
      </c>
      <c r="E299" s="41"/>
      <c r="F299" s="234" t="s">
        <v>4976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209</v>
      </c>
      <c r="AU299" s="18" t="s">
        <v>90</v>
      </c>
    </row>
    <row r="300" s="2" customFormat="1">
      <c r="A300" s="39"/>
      <c r="B300" s="40"/>
      <c r="C300" s="41"/>
      <c r="D300" s="251" t="s">
        <v>355</v>
      </c>
      <c r="E300" s="41"/>
      <c r="F300" s="252" t="s">
        <v>4977</v>
      </c>
      <c r="G300" s="41"/>
      <c r="H300" s="41"/>
      <c r="I300" s="235"/>
      <c r="J300" s="41"/>
      <c r="K300" s="41"/>
      <c r="L300" s="45"/>
      <c r="M300" s="236"/>
      <c r="N300" s="237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355</v>
      </c>
      <c r="AU300" s="18" t="s">
        <v>90</v>
      </c>
    </row>
    <row r="301" s="2" customFormat="1" ht="16.5" customHeight="1">
      <c r="A301" s="39"/>
      <c r="B301" s="40"/>
      <c r="C301" s="296" t="s">
        <v>838</v>
      </c>
      <c r="D301" s="296" t="s">
        <v>553</v>
      </c>
      <c r="E301" s="297" t="s">
        <v>4978</v>
      </c>
      <c r="F301" s="298" t="s">
        <v>4979</v>
      </c>
      <c r="G301" s="299" t="s">
        <v>647</v>
      </c>
      <c r="H301" s="300">
        <v>4</v>
      </c>
      <c r="I301" s="301"/>
      <c r="J301" s="302">
        <f>ROUND(I301*H301,2)</f>
        <v>0</v>
      </c>
      <c r="K301" s="298" t="s">
        <v>1</v>
      </c>
      <c r="L301" s="303"/>
      <c r="M301" s="304" t="s">
        <v>1</v>
      </c>
      <c r="N301" s="305" t="s">
        <v>46</v>
      </c>
      <c r="O301" s="92"/>
      <c r="P301" s="229">
        <f>O301*H301</f>
        <v>0</v>
      </c>
      <c r="Q301" s="229">
        <v>5.0000000000000002E-05</v>
      </c>
      <c r="R301" s="229">
        <f>Q301*H301</f>
        <v>0.00020000000000000001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581</v>
      </c>
      <c r="AT301" s="231" t="s">
        <v>553</v>
      </c>
      <c r="AU301" s="231" t="s">
        <v>90</v>
      </c>
      <c r="AY301" s="18" t="s">
        <v>203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279</v>
      </c>
      <c r="BM301" s="231" t="s">
        <v>4980</v>
      </c>
    </row>
    <row r="302" s="2" customFormat="1">
      <c r="A302" s="39"/>
      <c r="B302" s="40"/>
      <c r="C302" s="41"/>
      <c r="D302" s="233" t="s">
        <v>209</v>
      </c>
      <c r="E302" s="41"/>
      <c r="F302" s="234" t="s">
        <v>4979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209</v>
      </c>
      <c r="AU302" s="18" t="s">
        <v>90</v>
      </c>
    </row>
    <row r="303" s="2" customFormat="1" ht="24.15" customHeight="1">
      <c r="A303" s="39"/>
      <c r="B303" s="40"/>
      <c r="C303" s="220" t="s">
        <v>845</v>
      </c>
      <c r="D303" s="220" t="s">
        <v>204</v>
      </c>
      <c r="E303" s="221" t="s">
        <v>4981</v>
      </c>
      <c r="F303" s="222" t="s">
        <v>4982</v>
      </c>
      <c r="G303" s="223" t="s">
        <v>647</v>
      </c>
      <c r="H303" s="224">
        <v>5</v>
      </c>
      <c r="I303" s="225"/>
      <c r="J303" s="226">
        <f>ROUND(I303*H303,2)</f>
        <v>0</v>
      </c>
      <c r="K303" s="222" t="s">
        <v>352</v>
      </c>
      <c r="L303" s="45"/>
      <c r="M303" s="227" t="s">
        <v>1</v>
      </c>
      <c r="N303" s="228" t="s">
        <v>46</v>
      </c>
      <c r="O303" s="92"/>
      <c r="P303" s="229">
        <f>O303*H303</f>
        <v>0</v>
      </c>
      <c r="Q303" s="229">
        <v>0</v>
      </c>
      <c r="R303" s="229">
        <f>Q303*H303</f>
        <v>0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279</v>
      </c>
      <c r="AT303" s="231" t="s">
        <v>204</v>
      </c>
      <c r="AU303" s="231" t="s">
        <v>90</v>
      </c>
      <c r="AY303" s="18" t="s">
        <v>203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279</v>
      </c>
      <c r="BM303" s="231" t="s">
        <v>4983</v>
      </c>
    </row>
    <row r="304" s="2" customFormat="1">
      <c r="A304" s="39"/>
      <c r="B304" s="40"/>
      <c r="C304" s="41"/>
      <c r="D304" s="233" t="s">
        <v>209</v>
      </c>
      <c r="E304" s="41"/>
      <c r="F304" s="234" t="s">
        <v>4984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209</v>
      </c>
      <c r="AU304" s="18" t="s">
        <v>90</v>
      </c>
    </row>
    <row r="305" s="2" customFormat="1">
      <c r="A305" s="39"/>
      <c r="B305" s="40"/>
      <c r="C305" s="41"/>
      <c r="D305" s="251" t="s">
        <v>355</v>
      </c>
      <c r="E305" s="41"/>
      <c r="F305" s="252" t="s">
        <v>4985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355</v>
      </c>
      <c r="AU305" s="18" t="s">
        <v>90</v>
      </c>
    </row>
    <row r="306" s="2" customFormat="1" ht="16.5" customHeight="1">
      <c r="A306" s="39"/>
      <c r="B306" s="40"/>
      <c r="C306" s="296" t="s">
        <v>853</v>
      </c>
      <c r="D306" s="296" t="s">
        <v>553</v>
      </c>
      <c r="E306" s="297" t="s">
        <v>4986</v>
      </c>
      <c r="F306" s="298" t="s">
        <v>4987</v>
      </c>
      <c r="G306" s="299" t="s">
        <v>647</v>
      </c>
      <c r="H306" s="300">
        <v>5</v>
      </c>
      <c r="I306" s="301"/>
      <c r="J306" s="302">
        <f>ROUND(I306*H306,2)</f>
        <v>0</v>
      </c>
      <c r="K306" s="298" t="s">
        <v>1</v>
      </c>
      <c r="L306" s="303"/>
      <c r="M306" s="304" t="s">
        <v>1</v>
      </c>
      <c r="N306" s="305" t="s">
        <v>46</v>
      </c>
      <c r="O306" s="92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581</v>
      </c>
      <c r="AT306" s="231" t="s">
        <v>553</v>
      </c>
      <c r="AU306" s="231" t="s">
        <v>90</v>
      </c>
      <c r="AY306" s="18" t="s">
        <v>203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88</v>
      </c>
      <c r="BK306" s="232">
        <f>ROUND(I306*H306,2)</f>
        <v>0</v>
      </c>
      <c r="BL306" s="18" t="s">
        <v>279</v>
      </c>
      <c r="BM306" s="231" t="s">
        <v>4988</v>
      </c>
    </row>
    <row r="307" s="2" customFormat="1">
      <c r="A307" s="39"/>
      <c r="B307" s="40"/>
      <c r="C307" s="41"/>
      <c r="D307" s="233" t="s">
        <v>209</v>
      </c>
      <c r="E307" s="41"/>
      <c r="F307" s="234" t="s">
        <v>4989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209</v>
      </c>
      <c r="AU307" s="18" t="s">
        <v>90</v>
      </c>
    </row>
    <row r="308" s="2" customFormat="1" ht="16.5" customHeight="1">
      <c r="A308" s="39"/>
      <c r="B308" s="40"/>
      <c r="C308" s="220" t="s">
        <v>860</v>
      </c>
      <c r="D308" s="220" t="s">
        <v>204</v>
      </c>
      <c r="E308" s="221" t="s">
        <v>4990</v>
      </c>
      <c r="F308" s="222" t="s">
        <v>4991</v>
      </c>
      <c r="G308" s="223" t="s">
        <v>415</v>
      </c>
      <c r="H308" s="224">
        <v>51</v>
      </c>
      <c r="I308" s="225"/>
      <c r="J308" s="226">
        <f>ROUND(I308*H308,2)</f>
        <v>0</v>
      </c>
      <c r="K308" s="222" t="s">
        <v>1</v>
      </c>
      <c r="L308" s="45"/>
      <c r="M308" s="227" t="s">
        <v>1</v>
      </c>
      <c r="N308" s="228" t="s">
        <v>46</v>
      </c>
      <c r="O308" s="92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279</v>
      </c>
      <c r="AT308" s="231" t="s">
        <v>204</v>
      </c>
      <c r="AU308" s="231" t="s">
        <v>90</v>
      </c>
      <c r="AY308" s="18" t="s">
        <v>203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88</v>
      </c>
      <c r="BK308" s="232">
        <f>ROUND(I308*H308,2)</f>
        <v>0</v>
      </c>
      <c r="BL308" s="18" t="s">
        <v>279</v>
      </c>
      <c r="BM308" s="231" t="s">
        <v>4992</v>
      </c>
    </row>
    <row r="309" s="14" customFormat="1">
      <c r="A309" s="14"/>
      <c r="B309" s="263"/>
      <c r="C309" s="264"/>
      <c r="D309" s="233" t="s">
        <v>357</v>
      </c>
      <c r="E309" s="265" t="s">
        <v>1</v>
      </c>
      <c r="F309" s="266" t="s">
        <v>4993</v>
      </c>
      <c r="G309" s="264"/>
      <c r="H309" s="267">
        <v>51</v>
      </c>
      <c r="I309" s="268"/>
      <c r="J309" s="264"/>
      <c r="K309" s="264"/>
      <c r="L309" s="269"/>
      <c r="M309" s="270"/>
      <c r="N309" s="271"/>
      <c r="O309" s="271"/>
      <c r="P309" s="271"/>
      <c r="Q309" s="271"/>
      <c r="R309" s="271"/>
      <c r="S309" s="271"/>
      <c r="T309" s="27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3" t="s">
        <v>357</v>
      </c>
      <c r="AU309" s="273" t="s">
        <v>90</v>
      </c>
      <c r="AV309" s="14" t="s">
        <v>90</v>
      </c>
      <c r="AW309" s="14" t="s">
        <v>36</v>
      </c>
      <c r="AX309" s="14" t="s">
        <v>88</v>
      </c>
      <c r="AY309" s="273" t="s">
        <v>203</v>
      </c>
    </row>
    <row r="310" s="2" customFormat="1" ht="21.75" customHeight="1">
      <c r="A310" s="39"/>
      <c r="B310" s="40"/>
      <c r="C310" s="296" t="s">
        <v>870</v>
      </c>
      <c r="D310" s="296" t="s">
        <v>553</v>
      </c>
      <c r="E310" s="297" t="s">
        <v>4994</v>
      </c>
      <c r="F310" s="298" t="s">
        <v>4995</v>
      </c>
      <c r="G310" s="299" t="s">
        <v>415</v>
      </c>
      <c r="H310" s="300">
        <v>38</v>
      </c>
      <c r="I310" s="301"/>
      <c r="J310" s="302">
        <f>ROUND(I310*H310,2)</f>
        <v>0</v>
      </c>
      <c r="K310" s="298" t="s">
        <v>1</v>
      </c>
      <c r="L310" s="303"/>
      <c r="M310" s="304" t="s">
        <v>1</v>
      </c>
      <c r="N310" s="305" t="s">
        <v>46</v>
      </c>
      <c r="O310" s="92"/>
      <c r="P310" s="229">
        <f>O310*H310</f>
        <v>0</v>
      </c>
      <c r="Q310" s="229">
        <v>0.0015</v>
      </c>
      <c r="R310" s="229">
        <f>Q310*H310</f>
        <v>0.057000000000000002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581</v>
      </c>
      <c r="AT310" s="231" t="s">
        <v>553</v>
      </c>
      <c r="AU310" s="231" t="s">
        <v>90</v>
      </c>
      <c r="AY310" s="18" t="s">
        <v>203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88</v>
      </c>
      <c r="BK310" s="232">
        <f>ROUND(I310*H310,2)</f>
        <v>0</v>
      </c>
      <c r="BL310" s="18" t="s">
        <v>279</v>
      </c>
      <c r="BM310" s="231" t="s">
        <v>4996</v>
      </c>
    </row>
    <row r="311" s="2" customFormat="1">
      <c r="A311" s="39"/>
      <c r="B311" s="40"/>
      <c r="C311" s="41"/>
      <c r="D311" s="233" t="s">
        <v>209</v>
      </c>
      <c r="E311" s="41"/>
      <c r="F311" s="234" t="s">
        <v>4997</v>
      </c>
      <c r="G311" s="41"/>
      <c r="H311" s="41"/>
      <c r="I311" s="235"/>
      <c r="J311" s="41"/>
      <c r="K311" s="41"/>
      <c r="L311" s="45"/>
      <c r="M311" s="236"/>
      <c r="N311" s="237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209</v>
      </c>
      <c r="AU311" s="18" t="s">
        <v>90</v>
      </c>
    </row>
    <row r="312" s="2" customFormat="1" ht="24.15" customHeight="1">
      <c r="A312" s="39"/>
      <c r="B312" s="40"/>
      <c r="C312" s="296" t="s">
        <v>882</v>
      </c>
      <c r="D312" s="296" t="s">
        <v>553</v>
      </c>
      <c r="E312" s="297" t="s">
        <v>4998</v>
      </c>
      <c r="F312" s="298" t="s">
        <v>4999</v>
      </c>
      <c r="G312" s="299" t="s">
        <v>2543</v>
      </c>
      <c r="H312" s="300">
        <v>19</v>
      </c>
      <c r="I312" s="301"/>
      <c r="J312" s="302">
        <f>ROUND(I312*H312,2)</f>
        <v>0</v>
      </c>
      <c r="K312" s="298" t="s">
        <v>352</v>
      </c>
      <c r="L312" s="303"/>
      <c r="M312" s="304" t="s">
        <v>1</v>
      </c>
      <c r="N312" s="305" t="s">
        <v>46</v>
      </c>
      <c r="O312" s="92"/>
      <c r="P312" s="229">
        <f>O312*H312</f>
        <v>0</v>
      </c>
      <c r="Q312" s="229">
        <v>3.0000000000000001E-05</v>
      </c>
      <c r="R312" s="229">
        <f>Q312*H312</f>
        <v>0.00056999999999999998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581</v>
      </c>
      <c r="AT312" s="231" t="s">
        <v>553</v>
      </c>
      <c r="AU312" s="231" t="s">
        <v>90</v>
      </c>
      <c r="AY312" s="18" t="s">
        <v>203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88</v>
      </c>
      <c r="BK312" s="232">
        <f>ROUND(I312*H312,2)</f>
        <v>0</v>
      </c>
      <c r="BL312" s="18" t="s">
        <v>279</v>
      </c>
      <c r="BM312" s="231" t="s">
        <v>5000</v>
      </c>
    </row>
    <row r="313" s="2" customFormat="1">
      <c r="A313" s="39"/>
      <c r="B313" s="40"/>
      <c r="C313" s="41"/>
      <c r="D313" s="233" t="s">
        <v>209</v>
      </c>
      <c r="E313" s="41"/>
      <c r="F313" s="234" t="s">
        <v>4999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209</v>
      </c>
      <c r="AU313" s="18" t="s">
        <v>90</v>
      </c>
    </row>
    <row r="314" s="14" customFormat="1">
      <c r="A314" s="14"/>
      <c r="B314" s="263"/>
      <c r="C314" s="264"/>
      <c r="D314" s="233" t="s">
        <v>357</v>
      </c>
      <c r="E314" s="265" t="s">
        <v>1</v>
      </c>
      <c r="F314" s="266" t="s">
        <v>5001</v>
      </c>
      <c r="G314" s="264"/>
      <c r="H314" s="267">
        <v>19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3" t="s">
        <v>357</v>
      </c>
      <c r="AU314" s="273" t="s">
        <v>90</v>
      </c>
      <c r="AV314" s="14" t="s">
        <v>90</v>
      </c>
      <c r="AW314" s="14" t="s">
        <v>36</v>
      </c>
      <c r="AX314" s="14" t="s">
        <v>81</v>
      </c>
      <c r="AY314" s="273" t="s">
        <v>203</v>
      </c>
    </row>
    <row r="315" s="16" customFormat="1">
      <c r="A315" s="16"/>
      <c r="B315" s="285"/>
      <c r="C315" s="286"/>
      <c r="D315" s="233" t="s">
        <v>357</v>
      </c>
      <c r="E315" s="287" t="s">
        <v>1</v>
      </c>
      <c r="F315" s="288" t="s">
        <v>366</v>
      </c>
      <c r="G315" s="286"/>
      <c r="H315" s="289">
        <v>19</v>
      </c>
      <c r="I315" s="290"/>
      <c r="J315" s="286"/>
      <c r="K315" s="286"/>
      <c r="L315" s="291"/>
      <c r="M315" s="292"/>
      <c r="N315" s="293"/>
      <c r="O315" s="293"/>
      <c r="P315" s="293"/>
      <c r="Q315" s="293"/>
      <c r="R315" s="293"/>
      <c r="S315" s="293"/>
      <c r="T315" s="294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95" t="s">
        <v>357</v>
      </c>
      <c r="AU315" s="295" t="s">
        <v>90</v>
      </c>
      <c r="AV315" s="16" t="s">
        <v>202</v>
      </c>
      <c r="AW315" s="16" t="s">
        <v>36</v>
      </c>
      <c r="AX315" s="16" t="s">
        <v>88</v>
      </c>
      <c r="AY315" s="295" t="s">
        <v>203</v>
      </c>
    </row>
    <row r="316" s="2" customFormat="1" ht="24.15" customHeight="1">
      <c r="A316" s="39"/>
      <c r="B316" s="40"/>
      <c r="C316" s="296" t="s">
        <v>893</v>
      </c>
      <c r="D316" s="296" t="s">
        <v>553</v>
      </c>
      <c r="E316" s="297" t="s">
        <v>5002</v>
      </c>
      <c r="F316" s="298" t="s">
        <v>5003</v>
      </c>
      <c r="G316" s="299" t="s">
        <v>647</v>
      </c>
      <c r="H316" s="300">
        <v>32</v>
      </c>
      <c r="I316" s="301"/>
      <c r="J316" s="302">
        <f>ROUND(I316*H316,2)</f>
        <v>0</v>
      </c>
      <c r="K316" s="298" t="s">
        <v>352</v>
      </c>
      <c r="L316" s="303"/>
      <c r="M316" s="304" t="s">
        <v>1</v>
      </c>
      <c r="N316" s="305" t="s">
        <v>46</v>
      </c>
      <c r="O316" s="92"/>
      <c r="P316" s="229">
        <f>O316*H316</f>
        <v>0</v>
      </c>
      <c r="Q316" s="229">
        <v>0.00024000000000000001</v>
      </c>
      <c r="R316" s="229">
        <f>Q316*H316</f>
        <v>0.0076800000000000002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581</v>
      </c>
      <c r="AT316" s="231" t="s">
        <v>553</v>
      </c>
      <c r="AU316" s="231" t="s">
        <v>90</v>
      </c>
      <c r="AY316" s="18" t="s">
        <v>203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88</v>
      </c>
      <c r="BK316" s="232">
        <f>ROUND(I316*H316,2)</f>
        <v>0</v>
      </c>
      <c r="BL316" s="18" t="s">
        <v>279</v>
      </c>
      <c r="BM316" s="231" t="s">
        <v>5004</v>
      </c>
    </row>
    <row r="317" s="2" customFormat="1">
      <c r="A317" s="39"/>
      <c r="B317" s="40"/>
      <c r="C317" s="41"/>
      <c r="D317" s="233" t="s">
        <v>209</v>
      </c>
      <c r="E317" s="41"/>
      <c r="F317" s="234" t="s">
        <v>5003</v>
      </c>
      <c r="G317" s="41"/>
      <c r="H317" s="41"/>
      <c r="I317" s="235"/>
      <c r="J317" s="41"/>
      <c r="K317" s="41"/>
      <c r="L317" s="45"/>
      <c r="M317" s="236"/>
      <c r="N317" s="237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209</v>
      </c>
      <c r="AU317" s="18" t="s">
        <v>90</v>
      </c>
    </row>
    <row r="318" s="14" customFormat="1">
      <c r="A318" s="14"/>
      <c r="B318" s="263"/>
      <c r="C318" s="264"/>
      <c r="D318" s="233" t="s">
        <v>357</v>
      </c>
      <c r="E318" s="265" t="s">
        <v>1</v>
      </c>
      <c r="F318" s="266" t="s">
        <v>581</v>
      </c>
      <c r="G318" s="264"/>
      <c r="H318" s="267">
        <v>32</v>
      </c>
      <c r="I318" s="268"/>
      <c r="J318" s="264"/>
      <c r="K318" s="264"/>
      <c r="L318" s="269"/>
      <c r="M318" s="270"/>
      <c r="N318" s="271"/>
      <c r="O318" s="271"/>
      <c r="P318" s="271"/>
      <c r="Q318" s="271"/>
      <c r="R318" s="271"/>
      <c r="S318" s="271"/>
      <c r="T318" s="27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73" t="s">
        <v>357</v>
      </c>
      <c r="AU318" s="273" t="s">
        <v>90</v>
      </c>
      <c r="AV318" s="14" t="s">
        <v>90</v>
      </c>
      <c r="AW318" s="14" t="s">
        <v>36</v>
      </c>
      <c r="AX318" s="14" t="s">
        <v>88</v>
      </c>
      <c r="AY318" s="273" t="s">
        <v>203</v>
      </c>
    </row>
    <row r="319" s="2" customFormat="1" ht="16.5" customHeight="1">
      <c r="A319" s="39"/>
      <c r="B319" s="40"/>
      <c r="C319" s="296" t="s">
        <v>904</v>
      </c>
      <c r="D319" s="296" t="s">
        <v>553</v>
      </c>
      <c r="E319" s="297" t="s">
        <v>5005</v>
      </c>
      <c r="F319" s="298" t="s">
        <v>5006</v>
      </c>
      <c r="G319" s="299" t="s">
        <v>415</v>
      </c>
      <c r="H319" s="300">
        <v>76</v>
      </c>
      <c r="I319" s="301"/>
      <c r="J319" s="302">
        <f>ROUND(I319*H319,2)</f>
        <v>0</v>
      </c>
      <c r="K319" s="298" t="s">
        <v>352</v>
      </c>
      <c r="L319" s="303"/>
      <c r="M319" s="304" t="s">
        <v>1</v>
      </c>
      <c r="N319" s="305" t="s">
        <v>46</v>
      </c>
      <c r="O319" s="92"/>
      <c r="P319" s="229">
        <f>O319*H319</f>
        <v>0</v>
      </c>
      <c r="Q319" s="229">
        <v>0.00031</v>
      </c>
      <c r="R319" s="229">
        <f>Q319*H319</f>
        <v>0.023560000000000001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581</v>
      </c>
      <c r="AT319" s="231" t="s">
        <v>553</v>
      </c>
      <c r="AU319" s="231" t="s">
        <v>90</v>
      </c>
      <c r="AY319" s="18" t="s">
        <v>203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279</v>
      </c>
      <c r="BM319" s="231" t="s">
        <v>5007</v>
      </c>
    </row>
    <row r="320" s="2" customFormat="1">
      <c r="A320" s="39"/>
      <c r="B320" s="40"/>
      <c r="C320" s="41"/>
      <c r="D320" s="233" t="s">
        <v>209</v>
      </c>
      <c r="E320" s="41"/>
      <c r="F320" s="234" t="s">
        <v>5008</v>
      </c>
      <c r="G320" s="41"/>
      <c r="H320" s="41"/>
      <c r="I320" s="235"/>
      <c r="J320" s="41"/>
      <c r="K320" s="41"/>
      <c r="L320" s="45"/>
      <c r="M320" s="236"/>
      <c r="N320" s="237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209</v>
      </c>
      <c r="AU320" s="18" t="s">
        <v>90</v>
      </c>
    </row>
    <row r="321" s="14" customFormat="1">
      <c r="A321" s="14"/>
      <c r="B321" s="263"/>
      <c r="C321" s="264"/>
      <c r="D321" s="233" t="s">
        <v>357</v>
      </c>
      <c r="E321" s="265" t="s">
        <v>1</v>
      </c>
      <c r="F321" s="266" t="s">
        <v>5009</v>
      </c>
      <c r="G321" s="264"/>
      <c r="H321" s="267">
        <v>76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3" t="s">
        <v>357</v>
      </c>
      <c r="AU321" s="273" t="s">
        <v>90</v>
      </c>
      <c r="AV321" s="14" t="s">
        <v>90</v>
      </c>
      <c r="AW321" s="14" t="s">
        <v>36</v>
      </c>
      <c r="AX321" s="14" t="s">
        <v>88</v>
      </c>
      <c r="AY321" s="273" t="s">
        <v>203</v>
      </c>
    </row>
    <row r="322" s="2" customFormat="1" ht="16.5" customHeight="1">
      <c r="A322" s="39"/>
      <c r="B322" s="40"/>
      <c r="C322" s="296" t="s">
        <v>911</v>
      </c>
      <c r="D322" s="296" t="s">
        <v>553</v>
      </c>
      <c r="E322" s="297" t="s">
        <v>5010</v>
      </c>
      <c r="F322" s="298" t="s">
        <v>5011</v>
      </c>
      <c r="G322" s="299" t="s">
        <v>415</v>
      </c>
      <c r="H322" s="300">
        <v>12</v>
      </c>
      <c r="I322" s="301"/>
      <c r="J322" s="302">
        <f>ROUND(I322*H322,2)</f>
        <v>0</v>
      </c>
      <c r="K322" s="298" t="s">
        <v>1</v>
      </c>
      <c r="L322" s="303"/>
      <c r="M322" s="304" t="s">
        <v>1</v>
      </c>
      <c r="N322" s="305" t="s">
        <v>46</v>
      </c>
      <c r="O322" s="92"/>
      <c r="P322" s="229">
        <f>O322*H322</f>
        <v>0</v>
      </c>
      <c r="Q322" s="229">
        <v>0.00133</v>
      </c>
      <c r="R322" s="229">
        <f>Q322*H322</f>
        <v>0.015960000000000002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581</v>
      </c>
      <c r="AT322" s="231" t="s">
        <v>553</v>
      </c>
      <c r="AU322" s="231" t="s">
        <v>90</v>
      </c>
      <c r="AY322" s="18" t="s">
        <v>203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88</v>
      </c>
      <c r="BK322" s="232">
        <f>ROUND(I322*H322,2)</f>
        <v>0</v>
      </c>
      <c r="BL322" s="18" t="s">
        <v>279</v>
      </c>
      <c r="BM322" s="231" t="s">
        <v>5012</v>
      </c>
    </row>
    <row r="323" s="2" customFormat="1" ht="16.5" customHeight="1">
      <c r="A323" s="39"/>
      <c r="B323" s="40"/>
      <c r="C323" s="296" t="s">
        <v>918</v>
      </c>
      <c r="D323" s="296" t="s">
        <v>553</v>
      </c>
      <c r="E323" s="297" t="s">
        <v>5013</v>
      </c>
      <c r="F323" s="298" t="s">
        <v>5014</v>
      </c>
      <c r="G323" s="299" t="s">
        <v>415</v>
      </c>
      <c r="H323" s="300">
        <v>12</v>
      </c>
      <c r="I323" s="301"/>
      <c r="J323" s="302">
        <f>ROUND(I323*H323,2)</f>
        <v>0</v>
      </c>
      <c r="K323" s="298" t="s">
        <v>1</v>
      </c>
      <c r="L323" s="303"/>
      <c r="M323" s="304" t="s">
        <v>1</v>
      </c>
      <c r="N323" s="305" t="s">
        <v>46</v>
      </c>
      <c r="O323" s="92"/>
      <c r="P323" s="229">
        <f>O323*H323</f>
        <v>0</v>
      </c>
      <c r="Q323" s="229">
        <v>0.00133</v>
      </c>
      <c r="R323" s="229">
        <f>Q323*H323</f>
        <v>0.015960000000000002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581</v>
      </c>
      <c r="AT323" s="231" t="s">
        <v>553</v>
      </c>
      <c r="AU323" s="231" t="s">
        <v>90</v>
      </c>
      <c r="AY323" s="18" t="s">
        <v>203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88</v>
      </c>
      <c r="BK323" s="232">
        <f>ROUND(I323*H323,2)</f>
        <v>0</v>
      </c>
      <c r="BL323" s="18" t="s">
        <v>279</v>
      </c>
      <c r="BM323" s="231" t="s">
        <v>5015</v>
      </c>
    </row>
    <row r="324" s="2" customFormat="1" ht="16.5" customHeight="1">
      <c r="A324" s="39"/>
      <c r="B324" s="40"/>
      <c r="C324" s="296" t="s">
        <v>928</v>
      </c>
      <c r="D324" s="296" t="s">
        <v>553</v>
      </c>
      <c r="E324" s="297" t="s">
        <v>5016</v>
      </c>
      <c r="F324" s="298" t="s">
        <v>5017</v>
      </c>
      <c r="G324" s="299" t="s">
        <v>647</v>
      </c>
      <c r="H324" s="300">
        <v>6</v>
      </c>
      <c r="I324" s="301"/>
      <c r="J324" s="302">
        <f>ROUND(I324*H324,2)</f>
        <v>0</v>
      </c>
      <c r="K324" s="298" t="s">
        <v>1</v>
      </c>
      <c r="L324" s="303"/>
      <c r="M324" s="304" t="s">
        <v>1</v>
      </c>
      <c r="N324" s="305" t="s">
        <v>46</v>
      </c>
      <c r="O324" s="92"/>
      <c r="P324" s="229">
        <f>O324*H324</f>
        <v>0</v>
      </c>
      <c r="Q324" s="229">
        <v>0.00020000000000000001</v>
      </c>
      <c r="R324" s="229">
        <f>Q324*H324</f>
        <v>0.0012000000000000001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581</v>
      </c>
      <c r="AT324" s="231" t="s">
        <v>553</v>
      </c>
      <c r="AU324" s="231" t="s">
        <v>90</v>
      </c>
      <c r="AY324" s="18" t="s">
        <v>203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279</v>
      </c>
      <c r="BM324" s="231" t="s">
        <v>5018</v>
      </c>
    </row>
    <row r="325" s="2" customFormat="1" ht="16.5" customHeight="1">
      <c r="A325" s="39"/>
      <c r="B325" s="40"/>
      <c r="C325" s="296" t="s">
        <v>936</v>
      </c>
      <c r="D325" s="296" t="s">
        <v>553</v>
      </c>
      <c r="E325" s="297" t="s">
        <v>5019</v>
      </c>
      <c r="F325" s="298" t="s">
        <v>5020</v>
      </c>
      <c r="G325" s="299" t="s">
        <v>647</v>
      </c>
      <c r="H325" s="300">
        <v>12</v>
      </c>
      <c r="I325" s="301"/>
      <c r="J325" s="302">
        <f>ROUND(I325*H325,2)</f>
        <v>0</v>
      </c>
      <c r="K325" s="298" t="s">
        <v>1</v>
      </c>
      <c r="L325" s="303"/>
      <c r="M325" s="304" t="s">
        <v>1</v>
      </c>
      <c r="N325" s="305" t="s">
        <v>46</v>
      </c>
      <c r="O325" s="92"/>
      <c r="P325" s="229">
        <f>O325*H325</f>
        <v>0</v>
      </c>
      <c r="Q325" s="229">
        <v>0.00020000000000000001</v>
      </c>
      <c r="R325" s="229">
        <f>Q325*H325</f>
        <v>0.0024000000000000002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581</v>
      </c>
      <c r="AT325" s="231" t="s">
        <v>553</v>
      </c>
      <c r="AU325" s="231" t="s">
        <v>90</v>
      </c>
      <c r="AY325" s="18" t="s">
        <v>203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88</v>
      </c>
      <c r="BK325" s="232">
        <f>ROUND(I325*H325,2)</f>
        <v>0</v>
      </c>
      <c r="BL325" s="18" t="s">
        <v>279</v>
      </c>
      <c r="BM325" s="231" t="s">
        <v>5021</v>
      </c>
    </row>
    <row r="326" s="2" customFormat="1" ht="16.5" customHeight="1">
      <c r="A326" s="39"/>
      <c r="B326" s="40"/>
      <c r="C326" s="220" t="s">
        <v>942</v>
      </c>
      <c r="D326" s="220" t="s">
        <v>204</v>
      </c>
      <c r="E326" s="221" t="s">
        <v>5022</v>
      </c>
      <c r="F326" s="222" t="s">
        <v>5023</v>
      </c>
      <c r="G326" s="223" t="s">
        <v>647</v>
      </c>
      <c r="H326" s="224">
        <v>12</v>
      </c>
      <c r="I326" s="225"/>
      <c r="J326" s="226">
        <f>ROUND(I326*H326,2)</f>
        <v>0</v>
      </c>
      <c r="K326" s="222" t="s">
        <v>1</v>
      </c>
      <c r="L326" s="45"/>
      <c r="M326" s="227" t="s">
        <v>1</v>
      </c>
      <c r="N326" s="228" t="s">
        <v>46</v>
      </c>
      <c r="O326" s="92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279</v>
      </c>
      <c r="AT326" s="231" t="s">
        <v>204</v>
      </c>
      <c r="AU326" s="231" t="s">
        <v>90</v>
      </c>
      <c r="AY326" s="18" t="s">
        <v>203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88</v>
      </c>
      <c r="BK326" s="232">
        <f>ROUND(I326*H326,2)</f>
        <v>0</v>
      </c>
      <c r="BL326" s="18" t="s">
        <v>279</v>
      </c>
      <c r="BM326" s="231" t="s">
        <v>5024</v>
      </c>
    </row>
    <row r="327" s="2" customFormat="1" ht="16.5" customHeight="1">
      <c r="A327" s="39"/>
      <c r="B327" s="40"/>
      <c r="C327" s="296" t="s">
        <v>950</v>
      </c>
      <c r="D327" s="296" t="s">
        <v>553</v>
      </c>
      <c r="E327" s="297" t="s">
        <v>5025</v>
      </c>
      <c r="F327" s="298" t="s">
        <v>5026</v>
      </c>
      <c r="G327" s="299" t="s">
        <v>647</v>
      </c>
      <c r="H327" s="300">
        <v>12</v>
      </c>
      <c r="I327" s="301"/>
      <c r="J327" s="302">
        <f>ROUND(I327*H327,2)</f>
        <v>0</v>
      </c>
      <c r="K327" s="298" t="s">
        <v>1</v>
      </c>
      <c r="L327" s="303"/>
      <c r="M327" s="304" t="s">
        <v>1</v>
      </c>
      <c r="N327" s="305" t="s">
        <v>46</v>
      </c>
      <c r="O327" s="92"/>
      <c r="P327" s="229">
        <f>O327*H327</f>
        <v>0</v>
      </c>
      <c r="Q327" s="229">
        <v>0.00020000000000000001</v>
      </c>
      <c r="R327" s="229">
        <f>Q327*H327</f>
        <v>0.0024000000000000002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581</v>
      </c>
      <c r="AT327" s="231" t="s">
        <v>553</v>
      </c>
      <c r="AU327" s="231" t="s">
        <v>90</v>
      </c>
      <c r="AY327" s="18" t="s">
        <v>203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88</v>
      </c>
      <c r="BK327" s="232">
        <f>ROUND(I327*H327,2)</f>
        <v>0</v>
      </c>
      <c r="BL327" s="18" t="s">
        <v>279</v>
      </c>
      <c r="BM327" s="231" t="s">
        <v>5027</v>
      </c>
    </row>
    <row r="328" s="2" customFormat="1" ht="16.5" customHeight="1">
      <c r="A328" s="39"/>
      <c r="B328" s="40"/>
      <c r="C328" s="220" t="s">
        <v>955</v>
      </c>
      <c r="D328" s="220" t="s">
        <v>204</v>
      </c>
      <c r="E328" s="221" t="s">
        <v>5028</v>
      </c>
      <c r="F328" s="222" t="s">
        <v>5029</v>
      </c>
      <c r="G328" s="223" t="s">
        <v>647</v>
      </c>
      <c r="H328" s="224">
        <v>1</v>
      </c>
      <c r="I328" s="225"/>
      <c r="J328" s="226">
        <f>ROUND(I328*H328,2)</f>
        <v>0</v>
      </c>
      <c r="K328" s="222" t="s">
        <v>1</v>
      </c>
      <c r="L328" s="45"/>
      <c r="M328" s="227" t="s">
        <v>1</v>
      </c>
      <c r="N328" s="228" t="s">
        <v>46</v>
      </c>
      <c r="O328" s="92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279</v>
      </c>
      <c r="AT328" s="231" t="s">
        <v>204</v>
      </c>
      <c r="AU328" s="231" t="s">
        <v>90</v>
      </c>
      <c r="AY328" s="18" t="s">
        <v>203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88</v>
      </c>
      <c r="BK328" s="232">
        <f>ROUND(I328*H328,2)</f>
        <v>0</v>
      </c>
      <c r="BL328" s="18" t="s">
        <v>279</v>
      </c>
      <c r="BM328" s="231" t="s">
        <v>5030</v>
      </c>
    </row>
    <row r="329" s="2" customFormat="1">
      <c r="A329" s="39"/>
      <c r="B329" s="40"/>
      <c r="C329" s="41"/>
      <c r="D329" s="233" t="s">
        <v>209</v>
      </c>
      <c r="E329" s="41"/>
      <c r="F329" s="234" t="s">
        <v>5031</v>
      </c>
      <c r="G329" s="41"/>
      <c r="H329" s="41"/>
      <c r="I329" s="235"/>
      <c r="J329" s="41"/>
      <c r="K329" s="41"/>
      <c r="L329" s="45"/>
      <c r="M329" s="236"/>
      <c r="N329" s="23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209</v>
      </c>
      <c r="AU329" s="18" t="s">
        <v>90</v>
      </c>
    </row>
    <row r="330" s="2" customFormat="1" ht="37.8" customHeight="1">
      <c r="A330" s="39"/>
      <c r="B330" s="40"/>
      <c r="C330" s="296" t="s">
        <v>963</v>
      </c>
      <c r="D330" s="296" t="s">
        <v>553</v>
      </c>
      <c r="E330" s="297" t="s">
        <v>5032</v>
      </c>
      <c r="F330" s="298" t="s">
        <v>5033</v>
      </c>
      <c r="G330" s="299" t="s">
        <v>647</v>
      </c>
      <c r="H330" s="300">
        <v>1</v>
      </c>
      <c r="I330" s="301"/>
      <c r="J330" s="302">
        <f>ROUND(I330*H330,2)</f>
        <v>0</v>
      </c>
      <c r="K330" s="298" t="s">
        <v>352</v>
      </c>
      <c r="L330" s="303"/>
      <c r="M330" s="304" t="s">
        <v>1</v>
      </c>
      <c r="N330" s="305" t="s">
        <v>46</v>
      </c>
      <c r="O330" s="92"/>
      <c r="P330" s="229">
        <f>O330*H330</f>
        <v>0</v>
      </c>
      <c r="Q330" s="229">
        <v>0.0050000000000000001</v>
      </c>
      <c r="R330" s="229">
        <f>Q330*H330</f>
        <v>0.0050000000000000001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581</v>
      </c>
      <c r="AT330" s="231" t="s">
        <v>553</v>
      </c>
      <c r="AU330" s="231" t="s">
        <v>90</v>
      </c>
      <c r="AY330" s="18" t="s">
        <v>203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279</v>
      </c>
      <c r="BM330" s="231" t="s">
        <v>5034</v>
      </c>
    </row>
    <row r="331" s="2" customFormat="1">
      <c r="A331" s="39"/>
      <c r="B331" s="40"/>
      <c r="C331" s="41"/>
      <c r="D331" s="233" t="s">
        <v>209</v>
      </c>
      <c r="E331" s="41"/>
      <c r="F331" s="234" t="s">
        <v>5033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209</v>
      </c>
      <c r="AU331" s="18" t="s">
        <v>90</v>
      </c>
    </row>
    <row r="332" s="2" customFormat="1" ht="16.5" customHeight="1">
      <c r="A332" s="39"/>
      <c r="B332" s="40"/>
      <c r="C332" s="296" t="s">
        <v>968</v>
      </c>
      <c r="D332" s="296" t="s">
        <v>553</v>
      </c>
      <c r="E332" s="297" t="s">
        <v>5035</v>
      </c>
      <c r="F332" s="298" t="s">
        <v>5036</v>
      </c>
      <c r="G332" s="299" t="s">
        <v>647</v>
      </c>
      <c r="H332" s="300">
        <v>1</v>
      </c>
      <c r="I332" s="301"/>
      <c r="J332" s="302">
        <f>ROUND(I332*H332,2)</f>
        <v>0</v>
      </c>
      <c r="K332" s="298" t="s">
        <v>1</v>
      </c>
      <c r="L332" s="303"/>
      <c r="M332" s="304" t="s">
        <v>1</v>
      </c>
      <c r="N332" s="305" t="s">
        <v>46</v>
      </c>
      <c r="O332" s="92"/>
      <c r="P332" s="229">
        <f>O332*H332</f>
        <v>0</v>
      </c>
      <c r="Q332" s="229">
        <v>2.0000000000000002E-05</v>
      </c>
      <c r="R332" s="229">
        <f>Q332*H332</f>
        <v>2.0000000000000002E-05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581</v>
      </c>
      <c r="AT332" s="231" t="s">
        <v>553</v>
      </c>
      <c r="AU332" s="231" t="s">
        <v>90</v>
      </c>
      <c r="AY332" s="18" t="s">
        <v>203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88</v>
      </c>
      <c r="BK332" s="232">
        <f>ROUND(I332*H332,2)</f>
        <v>0</v>
      </c>
      <c r="BL332" s="18" t="s">
        <v>279</v>
      </c>
      <c r="BM332" s="231" t="s">
        <v>5037</v>
      </c>
    </row>
    <row r="333" s="2" customFormat="1" ht="21.75" customHeight="1">
      <c r="A333" s="39"/>
      <c r="B333" s="40"/>
      <c r="C333" s="220" t="s">
        <v>973</v>
      </c>
      <c r="D333" s="220" t="s">
        <v>204</v>
      </c>
      <c r="E333" s="221" t="s">
        <v>5038</v>
      </c>
      <c r="F333" s="222" t="s">
        <v>5039</v>
      </c>
      <c r="G333" s="223" t="s">
        <v>647</v>
      </c>
      <c r="H333" s="224">
        <v>3</v>
      </c>
      <c r="I333" s="225"/>
      <c r="J333" s="226">
        <f>ROUND(I333*H333,2)</f>
        <v>0</v>
      </c>
      <c r="K333" s="222" t="s">
        <v>352</v>
      </c>
      <c r="L333" s="45"/>
      <c r="M333" s="227" t="s">
        <v>1</v>
      </c>
      <c r="N333" s="228" t="s">
        <v>46</v>
      </c>
      <c r="O333" s="92"/>
      <c r="P333" s="229">
        <f>O333*H333</f>
        <v>0</v>
      </c>
      <c r="Q333" s="229">
        <v>0</v>
      </c>
      <c r="R333" s="229">
        <f>Q333*H333</f>
        <v>0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279</v>
      </c>
      <c r="AT333" s="231" t="s">
        <v>204</v>
      </c>
      <c r="AU333" s="231" t="s">
        <v>90</v>
      </c>
      <c r="AY333" s="18" t="s">
        <v>203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88</v>
      </c>
      <c r="BK333" s="232">
        <f>ROUND(I333*H333,2)</f>
        <v>0</v>
      </c>
      <c r="BL333" s="18" t="s">
        <v>279</v>
      </c>
      <c r="BM333" s="231" t="s">
        <v>5040</v>
      </c>
    </row>
    <row r="334" s="2" customFormat="1">
      <c r="A334" s="39"/>
      <c r="B334" s="40"/>
      <c r="C334" s="41"/>
      <c r="D334" s="233" t="s">
        <v>209</v>
      </c>
      <c r="E334" s="41"/>
      <c r="F334" s="234" t="s">
        <v>5041</v>
      </c>
      <c r="G334" s="41"/>
      <c r="H334" s="41"/>
      <c r="I334" s="235"/>
      <c r="J334" s="41"/>
      <c r="K334" s="41"/>
      <c r="L334" s="45"/>
      <c r="M334" s="236"/>
      <c r="N334" s="23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209</v>
      </c>
      <c r="AU334" s="18" t="s">
        <v>90</v>
      </c>
    </row>
    <row r="335" s="2" customFormat="1">
      <c r="A335" s="39"/>
      <c r="B335" s="40"/>
      <c r="C335" s="41"/>
      <c r="D335" s="251" t="s">
        <v>355</v>
      </c>
      <c r="E335" s="41"/>
      <c r="F335" s="252" t="s">
        <v>5042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355</v>
      </c>
      <c r="AU335" s="18" t="s">
        <v>90</v>
      </c>
    </row>
    <row r="336" s="2" customFormat="1" ht="16.5" customHeight="1">
      <c r="A336" s="39"/>
      <c r="B336" s="40"/>
      <c r="C336" s="296" t="s">
        <v>980</v>
      </c>
      <c r="D336" s="296" t="s">
        <v>553</v>
      </c>
      <c r="E336" s="297" t="s">
        <v>5043</v>
      </c>
      <c r="F336" s="298" t="s">
        <v>5044</v>
      </c>
      <c r="G336" s="299" t="s">
        <v>647</v>
      </c>
      <c r="H336" s="300">
        <v>3</v>
      </c>
      <c r="I336" s="301"/>
      <c r="J336" s="302">
        <f>ROUND(I336*H336,2)</f>
        <v>0</v>
      </c>
      <c r="K336" s="298" t="s">
        <v>1</v>
      </c>
      <c r="L336" s="303"/>
      <c r="M336" s="304" t="s">
        <v>1</v>
      </c>
      <c r="N336" s="305" t="s">
        <v>46</v>
      </c>
      <c r="O336" s="92"/>
      <c r="P336" s="229">
        <f>O336*H336</f>
        <v>0</v>
      </c>
      <c r="Q336" s="229">
        <v>0.00011</v>
      </c>
      <c r="R336" s="229">
        <f>Q336*H336</f>
        <v>0.00033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581</v>
      </c>
      <c r="AT336" s="231" t="s">
        <v>553</v>
      </c>
      <c r="AU336" s="231" t="s">
        <v>90</v>
      </c>
      <c r="AY336" s="18" t="s">
        <v>203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88</v>
      </c>
      <c r="BK336" s="232">
        <f>ROUND(I336*H336,2)</f>
        <v>0</v>
      </c>
      <c r="BL336" s="18" t="s">
        <v>279</v>
      </c>
      <c r="BM336" s="231" t="s">
        <v>5045</v>
      </c>
    </row>
    <row r="337" s="2" customFormat="1">
      <c r="A337" s="39"/>
      <c r="B337" s="40"/>
      <c r="C337" s="41"/>
      <c r="D337" s="233" t="s">
        <v>209</v>
      </c>
      <c r="E337" s="41"/>
      <c r="F337" s="234" t="s">
        <v>5046</v>
      </c>
      <c r="G337" s="41"/>
      <c r="H337" s="41"/>
      <c r="I337" s="235"/>
      <c r="J337" s="41"/>
      <c r="K337" s="41"/>
      <c r="L337" s="45"/>
      <c r="M337" s="236"/>
      <c r="N337" s="237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209</v>
      </c>
      <c r="AU337" s="18" t="s">
        <v>90</v>
      </c>
    </row>
    <row r="338" s="2" customFormat="1" ht="21.75" customHeight="1">
      <c r="A338" s="39"/>
      <c r="B338" s="40"/>
      <c r="C338" s="220" t="s">
        <v>990</v>
      </c>
      <c r="D338" s="220" t="s">
        <v>204</v>
      </c>
      <c r="E338" s="221" t="s">
        <v>5047</v>
      </c>
      <c r="F338" s="222" t="s">
        <v>5048</v>
      </c>
      <c r="G338" s="223" t="s">
        <v>647</v>
      </c>
      <c r="H338" s="224">
        <v>2</v>
      </c>
      <c r="I338" s="225"/>
      <c r="J338" s="226">
        <f>ROUND(I338*H338,2)</f>
        <v>0</v>
      </c>
      <c r="K338" s="222" t="s">
        <v>352</v>
      </c>
      <c r="L338" s="45"/>
      <c r="M338" s="227" t="s">
        <v>1</v>
      </c>
      <c r="N338" s="228" t="s">
        <v>46</v>
      </c>
      <c r="O338" s="92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279</v>
      </c>
      <c r="AT338" s="231" t="s">
        <v>204</v>
      </c>
      <c r="AU338" s="231" t="s">
        <v>90</v>
      </c>
      <c r="AY338" s="18" t="s">
        <v>203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88</v>
      </c>
      <c r="BK338" s="232">
        <f>ROUND(I338*H338,2)</f>
        <v>0</v>
      </c>
      <c r="BL338" s="18" t="s">
        <v>279</v>
      </c>
      <c r="BM338" s="231" t="s">
        <v>5049</v>
      </c>
    </row>
    <row r="339" s="2" customFormat="1">
      <c r="A339" s="39"/>
      <c r="B339" s="40"/>
      <c r="C339" s="41"/>
      <c r="D339" s="233" t="s">
        <v>209</v>
      </c>
      <c r="E339" s="41"/>
      <c r="F339" s="234" t="s">
        <v>5050</v>
      </c>
      <c r="G339" s="41"/>
      <c r="H339" s="41"/>
      <c r="I339" s="235"/>
      <c r="J339" s="41"/>
      <c r="K339" s="41"/>
      <c r="L339" s="45"/>
      <c r="M339" s="236"/>
      <c r="N339" s="237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209</v>
      </c>
      <c r="AU339" s="18" t="s">
        <v>90</v>
      </c>
    </row>
    <row r="340" s="2" customFormat="1">
      <c r="A340" s="39"/>
      <c r="B340" s="40"/>
      <c r="C340" s="41"/>
      <c r="D340" s="251" t="s">
        <v>355</v>
      </c>
      <c r="E340" s="41"/>
      <c r="F340" s="252" t="s">
        <v>5051</v>
      </c>
      <c r="G340" s="41"/>
      <c r="H340" s="41"/>
      <c r="I340" s="235"/>
      <c r="J340" s="41"/>
      <c r="K340" s="41"/>
      <c r="L340" s="45"/>
      <c r="M340" s="236"/>
      <c r="N340" s="237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355</v>
      </c>
      <c r="AU340" s="18" t="s">
        <v>90</v>
      </c>
    </row>
    <row r="341" s="2" customFormat="1" ht="16.5" customHeight="1">
      <c r="A341" s="39"/>
      <c r="B341" s="40"/>
      <c r="C341" s="296" t="s">
        <v>999</v>
      </c>
      <c r="D341" s="296" t="s">
        <v>553</v>
      </c>
      <c r="E341" s="297" t="s">
        <v>5052</v>
      </c>
      <c r="F341" s="298" t="s">
        <v>5053</v>
      </c>
      <c r="G341" s="299" t="s">
        <v>647</v>
      </c>
      <c r="H341" s="300">
        <v>2</v>
      </c>
      <c r="I341" s="301"/>
      <c r="J341" s="302">
        <f>ROUND(I341*H341,2)</f>
        <v>0</v>
      </c>
      <c r="K341" s="298" t="s">
        <v>1</v>
      </c>
      <c r="L341" s="303"/>
      <c r="M341" s="304" t="s">
        <v>1</v>
      </c>
      <c r="N341" s="305" t="s">
        <v>46</v>
      </c>
      <c r="O341" s="92"/>
      <c r="P341" s="229">
        <f>O341*H341</f>
        <v>0</v>
      </c>
      <c r="Q341" s="229">
        <v>0.00012</v>
      </c>
      <c r="R341" s="229">
        <f>Q341*H341</f>
        <v>0.00024000000000000001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581</v>
      </c>
      <c r="AT341" s="231" t="s">
        <v>553</v>
      </c>
      <c r="AU341" s="231" t="s">
        <v>90</v>
      </c>
      <c r="AY341" s="18" t="s">
        <v>203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279</v>
      </c>
      <c r="BM341" s="231" t="s">
        <v>5054</v>
      </c>
    </row>
    <row r="342" s="2" customFormat="1">
      <c r="A342" s="39"/>
      <c r="B342" s="40"/>
      <c r="C342" s="41"/>
      <c r="D342" s="233" t="s">
        <v>209</v>
      </c>
      <c r="E342" s="41"/>
      <c r="F342" s="234" t="s">
        <v>5055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209</v>
      </c>
      <c r="AU342" s="18" t="s">
        <v>90</v>
      </c>
    </row>
    <row r="343" s="2" customFormat="1" ht="24.15" customHeight="1">
      <c r="A343" s="39"/>
      <c r="B343" s="40"/>
      <c r="C343" s="220" t="s">
        <v>1010</v>
      </c>
      <c r="D343" s="220" t="s">
        <v>204</v>
      </c>
      <c r="E343" s="221" t="s">
        <v>5056</v>
      </c>
      <c r="F343" s="222" t="s">
        <v>5057</v>
      </c>
      <c r="G343" s="223" t="s">
        <v>647</v>
      </c>
      <c r="H343" s="224">
        <v>44</v>
      </c>
      <c r="I343" s="225"/>
      <c r="J343" s="226">
        <f>ROUND(I343*H343,2)</f>
        <v>0</v>
      </c>
      <c r="K343" s="222" t="s">
        <v>352</v>
      </c>
      <c r="L343" s="45"/>
      <c r="M343" s="227" t="s">
        <v>1</v>
      </c>
      <c r="N343" s="228" t="s">
        <v>46</v>
      </c>
      <c r="O343" s="92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279</v>
      </c>
      <c r="AT343" s="231" t="s">
        <v>204</v>
      </c>
      <c r="AU343" s="231" t="s">
        <v>90</v>
      </c>
      <c r="AY343" s="18" t="s">
        <v>203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279</v>
      </c>
      <c r="BM343" s="231" t="s">
        <v>5058</v>
      </c>
    </row>
    <row r="344" s="2" customFormat="1">
      <c r="A344" s="39"/>
      <c r="B344" s="40"/>
      <c r="C344" s="41"/>
      <c r="D344" s="233" t="s">
        <v>209</v>
      </c>
      <c r="E344" s="41"/>
      <c r="F344" s="234" t="s">
        <v>5059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209</v>
      </c>
      <c r="AU344" s="18" t="s">
        <v>90</v>
      </c>
    </row>
    <row r="345" s="2" customFormat="1">
      <c r="A345" s="39"/>
      <c r="B345" s="40"/>
      <c r="C345" s="41"/>
      <c r="D345" s="251" t="s">
        <v>355</v>
      </c>
      <c r="E345" s="41"/>
      <c r="F345" s="252" t="s">
        <v>5060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355</v>
      </c>
      <c r="AU345" s="18" t="s">
        <v>90</v>
      </c>
    </row>
    <row r="346" s="2" customFormat="1" ht="24.15" customHeight="1">
      <c r="A346" s="39"/>
      <c r="B346" s="40"/>
      <c r="C346" s="296" t="s">
        <v>1023</v>
      </c>
      <c r="D346" s="296" t="s">
        <v>553</v>
      </c>
      <c r="E346" s="297" t="s">
        <v>5061</v>
      </c>
      <c r="F346" s="298" t="s">
        <v>5062</v>
      </c>
      <c r="G346" s="299" t="s">
        <v>647</v>
      </c>
      <c r="H346" s="300">
        <v>26</v>
      </c>
      <c r="I346" s="301"/>
      <c r="J346" s="302">
        <f>ROUND(I346*H346,2)</f>
        <v>0</v>
      </c>
      <c r="K346" s="298" t="s">
        <v>352</v>
      </c>
      <c r="L346" s="303"/>
      <c r="M346" s="304" t="s">
        <v>1</v>
      </c>
      <c r="N346" s="305" t="s">
        <v>46</v>
      </c>
      <c r="O346" s="92"/>
      <c r="P346" s="229">
        <f>O346*H346</f>
        <v>0</v>
      </c>
      <c r="Q346" s="229">
        <v>6.0000000000000002E-05</v>
      </c>
      <c r="R346" s="229">
        <f>Q346*H346</f>
        <v>0.00156</v>
      </c>
      <c r="S346" s="229">
        <v>0</v>
      </c>
      <c r="T346" s="23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581</v>
      </c>
      <c r="AT346" s="231" t="s">
        <v>553</v>
      </c>
      <c r="AU346" s="231" t="s">
        <v>90</v>
      </c>
      <c r="AY346" s="18" t="s">
        <v>203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88</v>
      </c>
      <c r="BK346" s="232">
        <f>ROUND(I346*H346,2)</f>
        <v>0</v>
      </c>
      <c r="BL346" s="18" t="s">
        <v>279</v>
      </c>
      <c r="BM346" s="231" t="s">
        <v>5063</v>
      </c>
    </row>
    <row r="347" s="2" customFormat="1">
      <c r="A347" s="39"/>
      <c r="B347" s="40"/>
      <c r="C347" s="41"/>
      <c r="D347" s="233" t="s">
        <v>209</v>
      </c>
      <c r="E347" s="41"/>
      <c r="F347" s="234" t="s">
        <v>5062</v>
      </c>
      <c r="G347" s="41"/>
      <c r="H347" s="41"/>
      <c r="I347" s="235"/>
      <c r="J347" s="41"/>
      <c r="K347" s="41"/>
      <c r="L347" s="45"/>
      <c r="M347" s="236"/>
      <c r="N347" s="237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209</v>
      </c>
      <c r="AU347" s="18" t="s">
        <v>90</v>
      </c>
    </row>
    <row r="348" s="14" customFormat="1">
      <c r="A348" s="14"/>
      <c r="B348" s="263"/>
      <c r="C348" s="264"/>
      <c r="D348" s="233" t="s">
        <v>357</v>
      </c>
      <c r="E348" s="265" t="s">
        <v>1</v>
      </c>
      <c r="F348" s="266" t="s">
        <v>537</v>
      </c>
      <c r="G348" s="264"/>
      <c r="H348" s="267">
        <v>26</v>
      </c>
      <c r="I348" s="268"/>
      <c r="J348" s="264"/>
      <c r="K348" s="264"/>
      <c r="L348" s="269"/>
      <c r="M348" s="270"/>
      <c r="N348" s="271"/>
      <c r="O348" s="271"/>
      <c r="P348" s="271"/>
      <c r="Q348" s="271"/>
      <c r="R348" s="271"/>
      <c r="S348" s="271"/>
      <c r="T348" s="27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3" t="s">
        <v>357</v>
      </c>
      <c r="AU348" s="273" t="s">
        <v>90</v>
      </c>
      <c r="AV348" s="14" t="s">
        <v>90</v>
      </c>
      <c r="AW348" s="14" t="s">
        <v>36</v>
      </c>
      <c r="AX348" s="14" t="s">
        <v>88</v>
      </c>
      <c r="AY348" s="273" t="s">
        <v>203</v>
      </c>
    </row>
    <row r="349" s="2" customFormat="1" ht="24.15" customHeight="1">
      <c r="A349" s="39"/>
      <c r="B349" s="40"/>
      <c r="C349" s="296" t="s">
        <v>1034</v>
      </c>
      <c r="D349" s="296" t="s">
        <v>553</v>
      </c>
      <c r="E349" s="297" t="s">
        <v>5064</v>
      </c>
      <c r="F349" s="298" t="s">
        <v>5065</v>
      </c>
      <c r="G349" s="299" t="s">
        <v>647</v>
      </c>
      <c r="H349" s="300">
        <v>18</v>
      </c>
      <c r="I349" s="301"/>
      <c r="J349" s="302">
        <f>ROUND(I349*H349,2)</f>
        <v>0</v>
      </c>
      <c r="K349" s="298" t="s">
        <v>1</v>
      </c>
      <c r="L349" s="303"/>
      <c r="M349" s="304" t="s">
        <v>1</v>
      </c>
      <c r="N349" s="305" t="s">
        <v>46</v>
      </c>
      <c r="O349" s="92"/>
      <c r="P349" s="229">
        <f>O349*H349</f>
        <v>0</v>
      </c>
      <c r="Q349" s="229">
        <v>6.0000000000000002E-05</v>
      </c>
      <c r="R349" s="229">
        <f>Q349*H349</f>
        <v>0.00108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581</v>
      </c>
      <c r="AT349" s="231" t="s">
        <v>553</v>
      </c>
      <c r="AU349" s="231" t="s">
        <v>90</v>
      </c>
      <c r="AY349" s="18" t="s">
        <v>203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88</v>
      </c>
      <c r="BK349" s="232">
        <f>ROUND(I349*H349,2)</f>
        <v>0</v>
      </c>
      <c r="BL349" s="18" t="s">
        <v>279</v>
      </c>
      <c r="BM349" s="231" t="s">
        <v>5066</v>
      </c>
    </row>
    <row r="350" s="2" customFormat="1">
      <c r="A350" s="39"/>
      <c r="B350" s="40"/>
      <c r="C350" s="41"/>
      <c r="D350" s="233" t="s">
        <v>209</v>
      </c>
      <c r="E350" s="41"/>
      <c r="F350" s="234" t="s">
        <v>5062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209</v>
      </c>
      <c r="AU350" s="18" t="s">
        <v>90</v>
      </c>
    </row>
    <row r="351" s="14" customFormat="1">
      <c r="A351" s="14"/>
      <c r="B351" s="263"/>
      <c r="C351" s="264"/>
      <c r="D351" s="233" t="s">
        <v>357</v>
      </c>
      <c r="E351" s="265" t="s">
        <v>1</v>
      </c>
      <c r="F351" s="266" t="s">
        <v>473</v>
      </c>
      <c r="G351" s="264"/>
      <c r="H351" s="267">
        <v>18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357</v>
      </c>
      <c r="AU351" s="273" t="s">
        <v>90</v>
      </c>
      <c r="AV351" s="14" t="s">
        <v>90</v>
      </c>
      <c r="AW351" s="14" t="s">
        <v>36</v>
      </c>
      <c r="AX351" s="14" t="s">
        <v>88</v>
      </c>
      <c r="AY351" s="273" t="s">
        <v>203</v>
      </c>
    </row>
    <row r="352" s="2" customFormat="1" ht="33" customHeight="1">
      <c r="A352" s="39"/>
      <c r="B352" s="40"/>
      <c r="C352" s="220" t="s">
        <v>1041</v>
      </c>
      <c r="D352" s="220" t="s">
        <v>204</v>
      </c>
      <c r="E352" s="221" t="s">
        <v>5067</v>
      </c>
      <c r="F352" s="222" t="s">
        <v>5068</v>
      </c>
      <c r="G352" s="223" t="s">
        <v>647</v>
      </c>
      <c r="H352" s="224">
        <v>8</v>
      </c>
      <c r="I352" s="225"/>
      <c r="J352" s="226">
        <f>ROUND(I352*H352,2)</f>
        <v>0</v>
      </c>
      <c r="K352" s="222" t="s">
        <v>352</v>
      </c>
      <c r="L352" s="45"/>
      <c r="M352" s="227" t="s">
        <v>1</v>
      </c>
      <c r="N352" s="228" t="s">
        <v>46</v>
      </c>
      <c r="O352" s="92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279</v>
      </c>
      <c r="AT352" s="231" t="s">
        <v>204</v>
      </c>
      <c r="AU352" s="231" t="s">
        <v>90</v>
      </c>
      <c r="AY352" s="18" t="s">
        <v>203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88</v>
      </c>
      <c r="BK352" s="232">
        <f>ROUND(I352*H352,2)</f>
        <v>0</v>
      </c>
      <c r="BL352" s="18" t="s">
        <v>279</v>
      </c>
      <c r="BM352" s="231" t="s">
        <v>5069</v>
      </c>
    </row>
    <row r="353" s="2" customFormat="1">
      <c r="A353" s="39"/>
      <c r="B353" s="40"/>
      <c r="C353" s="41"/>
      <c r="D353" s="233" t="s">
        <v>209</v>
      </c>
      <c r="E353" s="41"/>
      <c r="F353" s="234" t="s">
        <v>5070</v>
      </c>
      <c r="G353" s="41"/>
      <c r="H353" s="41"/>
      <c r="I353" s="235"/>
      <c r="J353" s="41"/>
      <c r="K353" s="41"/>
      <c r="L353" s="45"/>
      <c r="M353" s="236"/>
      <c r="N353" s="237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209</v>
      </c>
      <c r="AU353" s="18" t="s">
        <v>90</v>
      </c>
    </row>
    <row r="354" s="2" customFormat="1">
      <c r="A354" s="39"/>
      <c r="B354" s="40"/>
      <c r="C354" s="41"/>
      <c r="D354" s="251" t="s">
        <v>355</v>
      </c>
      <c r="E354" s="41"/>
      <c r="F354" s="252" t="s">
        <v>5071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355</v>
      </c>
      <c r="AU354" s="18" t="s">
        <v>90</v>
      </c>
    </row>
    <row r="355" s="2" customFormat="1" ht="24.15" customHeight="1">
      <c r="A355" s="39"/>
      <c r="B355" s="40"/>
      <c r="C355" s="296" t="s">
        <v>1051</v>
      </c>
      <c r="D355" s="296" t="s">
        <v>553</v>
      </c>
      <c r="E355" s="297" t="s">
        <v>5072</v>
      </c>
      <c r="F355" s="298" t="s">
        <v>5073</v>
      </c>
      <c r="G355" s="299" t="s">
        <v>647</v>
      </c>
      <c r="H355" s="300">
        <v>8</v>
      </c>
      <c r="I355" s="301"/>
      <c r="J355" s="302">
        <f>ROUND(I355*H355,2)</f>
        <v>0</v>
      </c>
      <c r="K355" s="298" t="s">
        <v>1</v>
      </c>
      <c r="L355" s="303"/>
      <c r="M355" s="304" t="s">
        <v>1</v>
      </c>
      <c r="N355" s="305" t="s">
        <v>46</v>
      </c>
      <c r="O355" s="92"/>
      <c r="P355" s="229">
        <f>O355*H355</f>
        <v>0</v>
      </c>
      <c r="Q355" s="229">
        <v>0.00011</v>
      </c>
      <c r="R355" s="229">
        <f>Q355*H355</f>
        <v>0.00088000000000000003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581</v>
      </c>
      <c r="AT355" s="231" t="s">
        <v>553</v>
      </c>
      <c r="AU355" s="231" t="s">
        <v>90</v>
      </c>
      <c r="AY355" s="18" t="s">
        <v>203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88</v>
      </c>
      <c r="BK355" s="232">
        <f>ROUND(I355*H355,2)</f>
        <v>0</v>
      </c>
      <c r="BL355" s="18" t="s">
        <v>279</v>
      </c>
      <c r="BM355" s="231" t="s">
        <v>5074</v>
      </c>
    </row>
    <row r="356" s="2" customFormat="1">
      <c r="A356" s="39"/>
      <c r="B356" s="40"/>
      <c r="C356" s="41"/>
      <c r="D356" s="233" t="s">
        <v>209</v>
      </c>
      <c r="E356" s="41"/>
      <c r="F356" s="234" t="s">
        <v>5075</v>
      </c>
      <c r="G356" s="41"/>
      <c r="H356" s="41"/>
      <c r="I356" s="235"/>
      <c r="J356" s="41"/>
      <c r="K356" s="41"/>
      <c r="L356" s="45"/>
      <c r="M356" s="236"/>
      <c r="N356" s="237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209</v>
      </c>
      <c r="AU356" s="18" t="s">
        <v>90</v>
      </c>
    </row>
    <row r="357" s="2" customFormat="1" ht="33" customHeight="1">
      <c r="A357" s="39"/>
      <c r="B357" s="40"/>
      <c r="C357" s="220" t="s">
        <v>1061</v>
      </c>
      <c r="D357" s="220" t="s">
        <v>204</v>
      </c>
      <c r="E357" s="221" t="s">
        <v>5076</v>
      </c>
      <c r="F357" s="222" t="s">
        <v>5077</v>
      </c>
      <c r="G357" s="223" t="s">
        <v>647</v>
      </c>
      <c r="H357" s="224">
        <v>5</v>
      </c>
      <c r="I357" s="225"/>
      <c r="J357" s="226">
        <f>ROUND(I357*H357,2)</f>
        <v>0</v>
      </c>
      <c r="K357" s="222" t="s">
        <v>352</v>
      </c>
      <c r="L357" s="45"/>
      <c r="M357" s="227" t="s">
        <v>1</v>
      </c>
      <c r="N357" s="228" t="s">
        <v>46</v>
      </c>
      <c r="O357" s="92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279</v>
      </c>
      <c r="AT357" s="231" t="s">
        <v>204</v>
      </c>
      <c r="AU357" s="231" t="s">
        <v>90</v>
      </c>
      <c r="AY357" s="18" t="s">
        <v>203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88</v>
      </c>
      <c r="BK357" s="232">
        <f>ROUND(I357*H357,2)</f>
        <v>0</v>
      </c>
      <c r="BL357" s="18" t="s">
        <v>279</v>
      </c>
      <c r="BM357" s="231" t="s">
        <v>5078</v>
      </c>
    </row>
    <row r="358" s="2" customFormat="1">
      <c r="A358" s="39"/>
      <c r="B358" s="40"/>
      <c r="C358" s="41"/>
      <c r="D358" s="233" t="s">
        <v>209</v>
      </c>
      <c r="E358" s="41"/>
      <c r="F358" s="234" t="s">
        <v>5079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209</v>
      </c>
      <c r="AU358" s="18" t="s">
        <v>90</v>
      </c>
    </row>
    <row r="359" s="2" customFormat="1">
      <c r="A359" s="39"/>
      <c r="B359" s="40"/>
      <c r="C359" s="41"/>
      <c r="D359" s="251" t="s">
        <v>355</v>
      </c>
      <c r="E359" s="41"/>
      <c r="F359" s="252" t="s">
        <v>5080</v>
      </c>
      <c r="G359" s="41"/>
      <c r="H359" s="41"/>
      <c r="I359" s="235"/>
      <c r="J359" s="41"/>
      <c r="K359" s="41"/>
      <c r="L359" s="45"/>
      <c r="M359" s="236"/>
      <c r="N359" s="237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355</v>
      </c>
      <c r="AU359" s="18" t="s">
        <v>90</v>
      </c>
    </row>
    <row r="360" s="2" customFormat="1" ht="37.8" customHeight="1">
      <c r="A360" s="39"/>
      <c r="B360" s="40"/>
      <c r="C360" s="296" t="s">
        <v>1070</v>
      </c>
      <c r="D360" s="296" t="s">
        <v>553</v>
      </c>
      <c r="E360" s="297" t="s">
        <v>5081</v>
      </c>
      <c r="F360" s="298" t="s">
        <v>5082</v>
      </c>
      <c r="G360" s="299" t="s">
        <v>647</v>
      </c>
      <c r="H360" s="300">
        <v>4</v>
      </c>
      <c r="I360" s="301"/>
      <c r="J360" s="302">
        <f>ROUND(I360*H360,2)</f>
        <v>0</v>
      </c>
      <c r="K360" s="298" t="s">
        <v>1</v>
      </c>
      <c r="L360" s="303"/>
      <c r="M360" s="304" t="s">
        <v>1</v>
      </c>
      <c r="N360" s="305" t="s">
        <v>46</v>
      </c>
      <c r="O360" s="92"/>
      <c r="P360" s="229">
        <f>O360*H360</f>
        <v>0</v>
      </c>
      <c r="Q360" s="229">
        <v>6.9999999999999994E-05</v>
      </c>
      <c r="R360" s="229">
        <f>Q360*H360</f>
        <v>0.00027999999999999998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581</v>
      </c>
      <c r="AT360" s="231" t="s">
        <v>553</v>
      </c>
      <c r="AU360" s="231" t="s">
        <v>90</v>
      </c>
      <c r="AY360" s="18" t="s">
        <v>203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88</v>
      </c>
      <c r="BK360" s="232">
        <f>ROUND(I360*H360,2)</f>
        <v>0</v>
      </c>
      <c r="BL360" s="18" t="s">
        <v>279</v>
      </c>
      <c r="BM360" s="231" t="s">
        <v>5083</v>
      </c>
    </row>
    <row r="361" s="2" customFormat="1">
      <c r="A361" s="39"/>
      <c r="B361" s="40"/>
      <c r="C361" s="41"/>
      <c r="D361" s="233" t="s">
        <v>209</v>
      </c>
      <c r="E361" s="41"/>
      <c r="F361" s="234" t="s">
        <v>5084</v>
      </c>
      <c r="G361" s="41"/>
      <c r="H361" s="41"/>
      <c r="I361" s="235"/>
      <c r="J361" s="41"/>
      <c r="K361" s="41"/>
      <c r="L361" s="45"/>
      <c r="M361" s="236"/>
      <c r="N361" s="237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209</v>
      </c>
      <c r="AU361" s="18" t="s">
        <v>90</v>
      </c>
    </row>
    <row r="362" s="14" customFormat="1">
      <c r="A362" s="14"/>
      <c r="B362" s="263"/>
      <c r="C362" s="264"/>
      <c r="D362" s="233" t="s">
        <v>357</v>
      </c>
      <c r="E362" s="265" t="s">
        <v>1</v>
      </c>
      <c r="F362" s="266" t="s">
        <v>202</v>
      </c>
      <c r="G362" s="264"/>
      <c r="H362" s="267">
        <v>4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3" t="s">
        <v>357</v>
      </c>
      <c r="AU362" s="273" t="s">
        <v>90</v>
      </c>
      <c r="AV362" s="14" t="s">
        <v>90</v>
      </c>
      <c r="AW362" s="14" t="s">
        <v>36</v>
      </c>
      <c r="AX362" s="14" t="s">
        <v>88</v>
      </c>
      <c r="AY362" s="273" t="s">
        <v>203</v>
      </c>
    </row>
    <row r="363" s="2" customFormat="1" ht="37.8" customHeight="1">
      <c r="A363" s="39"/>
      <c r="B363" s="40"/>
      <c r="C363" s="296" t="s">
        <v>1076</v>
      </c>
      <c r="D363" s="296" t="s">
        <v>553</v>
      </c>
      <c r="E363" s="297" t="s">
        <v>5085</v>
      </c>
      <c r="F363" s="298" t="s">
        <v>5084</v>
      </c>
      <c r="G363" s="299" t="s">
        <v>647</v>
      </c>
      <c r="H363" s="300">
        <v>1</v>
      </c>
      <c r="I363" s="301"/>
      <c r="J363" s="302">
        <f>ROUND(I363*H363,2)</f>
        <v>0</v>
      </c>
      <c r="K363" s="298" t="s">
        <v>352</v>
      </c>
      <c r="L363" s="303"/>
      <c r="M363" s="304" t="s">
        <v>1</v>
      </c>
      <c r="N363" s="305" t="s">
        <v>46</v>
      </c>
      <c r="O363" s="92"/>
      <c r="P363" s="229">
        <f>O363*H363</f>
        <v>0</v>
      </c>
      <c r="Q363" s="229">
        <v>6.9999999999999994E-05</v>
      </c>
      <c r="R363" s="229">
        <f>Q363*H363</f>
        <v>6.9999999999999994E-05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581</v>
      </c>
      <c r="AT363" s="231" t="s">
        <v>553</v>
      </c>
      <c r="AU363" s="231" t="s">
        <v>90</v>
      </c>
      <c r="AY363" s="18" t="s">
        <v>203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88</v>
      </c>
      <c r="BK363" s="232">
        <f>ROUND(I363*H363,2)</f>
        <v>0</v>
      </c>
      <c r="BL363" s="18" t="s">
        <v>279</v>
      </c>
      <c r="BM363" s="231" t="s">
        <v>5086</v>
      </c>
    </row>
    <row r="364" s="2" customFormat="1">
      <c r="A364" s="39"/>
      <c r="B364" s="40"/>
      <c r="C364" s="41"/>
      <c r="D364" s="233" t="s">
        <v>209</v>
      </c>
      <c r="E364" s="41"/>
      <c r="F364" s="234" t="s">
        <v>5084</v>
      </c>
      <c r="G364" s="41"/>
      <c r="H364" s="41"/>
      <c r="I364" s="235"/>
      <c r="J364" s="41"/>
      <c r="K364" s="41"/>
      <c r="L364" s="45"/>
      <c r="M364" s="236"/>
      <c r="N364" s="237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209</v>
      </c>
      <c r="AU364" s="18" t="s">
        <v>90</v>
      </c>
    </row>
    <row r="365" s="2" customFormat="1" ht="33" customHeight="1">
      <c r="A365" s="39"/>
      <c r="B365" s="40"/>
      <c r="C365" s="220" t="s">
        <v>1084</v>
      </c>
      <c r="D365" s="220" t="s">
        <v>204</v>
      </c>
      <c r="E365" s="221" t="s">
        <v>5087</v>
      </c>
      <c r="F365" s="222" t="s">
        <v>5088</v>
      </c>
      <c r="G365" s="223" t="s">
        <v>647</v>
      </c>
      <c r="H365" s="224">
        <v>21</v>
      </c>
      <c r="I365" s="225"/>
      <c r="J365" s="226">
        <f>ROUND(I365*H365,2)</f>
        <v>0</v>
      </c>
      <c r="K365" s="222" t="s">
        <v>352</v>
      </c>
      <c r="L365" s="45"/>
      <c r="M365" s="227" t="s">
        <v>1</v>
      </c>
      <c r="N365" s="228" t="s">
        <v>46</v>
      </c>
      <c r="O365" s="92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279</v>
      </c>
      <c r="AT365" s="231" t="s">
        <v>204</v>
      </c>
      <c r="AU365" s="231" t="s">
        <v>90</v>
      </c>
      <c r="AY365" s="18" t="s">
        <v>203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88</v>
      </c>
      <c r="BK365" s="232">
        <f>ROUND(I365*H365,2)</f>
        <v>0</v>
      </c>
      <c r="BL365" s="18" t="s">
        <v>279</v>
      </c>
      <c r="BM365" s="231" t="s">
        <v>5089</v>
      </c>
    </row>
    <row r="366" s="2" customFormat="1">
      <c r="A366" s="39"/>
      <c r="B366" s="40"/>
      <c r="C366" s="41"/>
      <c r="D366" s="233" t="s">
        <v>209</v>
      </c>
      <c r="E366" s="41"/>
      <c r="F366" s="234" t="s">
        <v>5090</v>
      </c>
      <c r="G366" s="41"/>
      <c r="H366" s="41"/>
      <c r="I366" s="235"/>
      <c r="J366" s="41"/>
      <c r="K366" s="41"/>
      <c r="L366" s="45"/>
      <c r="M366" s="236"/>
      <c r="N366" s="237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209</v>
      </c>
      <c r="AU366" s="18" t="s">
        <v>90</v>
      </c>
    </row>
    <row r="367" s="2" customFormat="1">
      <c r="A367" s="39"/>
      <c r="B367" s="40"/>
      <c r="C367" s="41"/>
      <c r="D367" s="251" t="s">
        <v>355</v>
      </c>
      <c r="E367" s="41"/>
      <c r="F367" s="252" t="s">
        <v>5091</v>
      </c>
      <c r="G367" s="41"/>
      <c r="H367" s="41"/>
      <c r="I367" s="235"/>
      <c r="J367" s="41"/>
      <c r="K367" s="41"/>
      <c r="L367" s="45"/>
      <c r="M367" s="236"/>
      <c r="N367" s="237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355</v>
      </c>
      <c r="AU367" s="18" t="s">
        <v>90</v>
      </c>
    </row>
    <row r="368" s="2" customFormat="1" ht="24.15" customHeight="1">
      <c r="A368" s="39"/>
      <c r="B368" s="40"/>
      <c r="C368" s="296" t="s">
        <v>1092</v>
      </c>
      <c r="D368" s="296" t="s">
        <v>553</v>
      </c>
      <c r="E368" s="297" t="s">
        <v>5092</v>
      </c>
      <c r="F368" s="298" t="s">
        <v>5093</v>
      </c>
      <c r="G368" s="299" t="s">
        <v>647</v>
      </c>
      <c r="H368" s="300">
        <v>21</v>
      </c>
      <c r="I368" s="301"/>
      <c r="J368" s="302">
        <f>ROUND(I368*H368,2)</f>
        <v>0</v>
      </c>
      <c r="K368" s="298" t="s">
        <v>352</v>
      </c>
      <c r="L368" s="303"/>
      <c r="M368" s="304" t="s">
        <v>1</v>
      </c>
      <c r="N368" s="305" t="s">
        <v>46</v>
      </c>
      <c r="O368" s="92"/>
      <c r="P368" s="229">
        <f>O368*H368</f>
        <v>0</v>
      </c>
      <c r="Q368" s="229">
        <v>0.00012999999999999999</v>
      </c>
      <c r="R368" s="229">
        <f>Q368*H368</f>
        <v>0.0027299999999999998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581</v>
      </c>
      <c r="AT368" s="231" t="s">
        <v>553</v>
      </c>
      <c r="AU368" s="231" t="s">
        <v>90</v>
      </c>
      <c r="AY368" s="18" t="s">
        <v>203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88</v>
      </c>
      <c r="BK368" s="232">
        <f>ROUND(I368*H368,2)</f>
        <v>0</v>
      </c>
      <c r="BL368" s="18" t="s">
        <v>279</v>
      </c>
      <c r="BM368" s="231" t="s">
        <v>5094</v>
      </c>
    </row>
    <row r="369" s="2" customFormat="1">
      <c r="A369" s="39"/>
      <c r="B369" s="40"/>
      <c r="C369" s="41"/>
      <c r="D369" s="233" t="s">
        <v>209</v>
      </c>
      <c r="E369" s="41"/>
      <c r="F369" s="234" t="s">
        <v>5093</v>
      </c>
      <c r="G369" s="41"/>
      <c r="H369" s="41"/>
      <c r="I369" s="235"/>
      <c r="J369" s="41"/>
      <c r="K369" s="41"/>
      <c r="L369" s="45"/>
      <c r="M369" s="236"/>
      <c r="N369" s="237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209</v>
      </c>
      <c r="AU369" s="18" t="s">
        <v>90</v>
      </c>
    </row>
    <row r="370" s="2" customFormat="1" ht="33" customHeight="1">
      <c r="A370" s="39"/>
      <c r="B370" s="40"/>
      <c r="C370" s="220" t="s">
        <v>1099</v>
      </c>
      <c r="D370" s="220" t="s">
        <v>204</v>
      </c>
      <c r="E370" s="221" t="s">
        <v>5095</v>
      </c>
      <c r="F370" s="222" t="s">
        <v>5096</v>
      </c>
      <c r="G370" s="223" t="s">
        <v>647</v>
      </c>
      <c r="H370" s="224">
        <v>3</v>
      </c>
      <c r="I370" s="225"/>
      <c r="J370" s="226">
        <f>ROUND(I370*H370,2)</f>
        <v>0</v>
      </c>
      <c r="K370" s="222" t="s">
        <v>352</v>
      </c>
      <c r="L370" s="45"/>
      <c r="M370" s="227" t="s">
        <v>1</v>
      </c>
      <c r="N370" s="228" t="s">
        <v>46</v>
      </c>
      <c r="O370" s="92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279</v>
      </c>
      <c r="AT370" s="231" t="s">
        <v>204</v>
      </c>
      <c r="AU370" s="231" t="s">
        <v>90</v>
      </c>
      <c r="AY370" s="18" t="s">
        <v>203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88</v>
      </c>
      <c r="BK370" s="232">
        <f>ROUND(I370*H370,2)</f>
        <v>0</v>
      </c>
      <c r="BL370" s="18" t="s">
        <v>279</v>
      </c>
      <c r="BM370" s="231" t="s">
        <v>5097</v>
      </c>
    </row>
    <row r="371" s="2" customFormat="1">
      <c r="A371" s="39"/>
      <c r="B371" s="40"/>
      <c r="C371" s="41"/>
      <c r="D371" s="233" t="s">
        <v>209</v>
      </c>
      <c r="E371" s="41"/>
      <c r="F371" s="234" t="s">
        <v>5098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209</v>
      </c>
      <c r="AU371" s="18" t="s">
        <v>90</v>
      </c>
    </row>
    <row r="372" s="2" customFormat="1">
      <c r="A372" s="39"/>
      <c r="B372" s="40"/>
      <c r="C372" s="41"/>
      <c r="D372" s="251" t="s">
        <v>355</v>
      </c>
      <c r="E372" s="41"/>
      <c r="F372" s="252" t="s">
        <v>5099</v>
      </c>
      <c r="G372" s="41"/>
      <c r="H372" s="41"/>
      <c r="I372" s="235"/>
      <c r="J372" s="41"/>
      <c r="K372" s="41"/>
      <c r="L372" s="45"/>
      <c r="M372" s="236"/>
      <c r="N372" s="237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355</v>
      </c>
      <c r="AU372" s="18" t="s">
        <v>90</v>
      </c>
    </row>
    <row r="373" s="2" customFormat="1" ht="24.15" customHeight="1">
      <c r="A373" s="39"/>
      <c r="B373" s="40"/>
      <c r="C373" s="296" t="s">
        <v>1109</v>
      </c>
      <c r="D373" s="296" t="s">
        <v>553</v>
      </c>
      <c r="E373" s="297" t="s">
        <v>5100</v>
      </c>
      <c r="F373" s="298" t="s">
        <v>5101</v>
      </c>
      <c r="G373" s="299" t="s">
        <v>647</v>
      </c>
      <c r="H373" s="300">
        <v>3</v>
      </c>
      <c r="I373" s="301"/>
      <c r="J373" s="302">
        <f>ROUND(I373*H373,2)</f>
        <v>0</v>
      </c>
      <c r="K373" s="298" t="s">
        <v>352</v>
      </c>
      <c r="L373" s="303"/>
      <c r="M373" s="304" t="s">
        <v>1</v>
      </c>
      <c r="N373" s="305" t="s">
        <v>46</v>
      </c>
      <c r="O373" s="92"/>
      <c r="P373" s="229">
        <f>O373*H373</f>
        <v>0</v>
      </c>
      <c r="Q373" s="229">
        <v>0.00027</v>
      </c>
      <c r="R373" s="229">
        <f>Q373*H373</f>
        <v>0.00080999999999999996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581</v>
      </c>
      <c r="AT373" s="231" t="s">
        <v>553</v>
      </c>
      <c r="AU373" s="231" t="s">
        <v>90</v>
      </c>
      <c r="AY373" s="18" t="s">
        <v>203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279</v>
      </c>
      <c r="BM373" s="231" t="s">
        <v>5102</v>
      </c>
    </row>
    <row r="374" s="2" customFormat="1">
      <c r="A374" s="39"/>
      <c r="B374" s="40"/>
      <c r="C374" s="41"/>
      <c r="D374" s="233" t="s">
        <v>209</v>
      </c>
      <c r="E374" s="41"/>
      <c r="F374" s="234" t="s">
        <v>5101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209</v>
      </c>
      <c r="AU374" s="18" t="s">
        <v>90</v>
      </c>
    </row>
    <row r="375" s="2" customFormat="1" ht="24.15" customHeight="1">
      <c r="A375" s="39"/>
      <c r="B375" s="40"/>
      <c r="C375" s="220" t="s">
        <v>1114</v>
      </c>
      <c r="D375" s="220" t="s">
        <v>204</v>
      </c>
      <c r="E375" s="221" t="s">
        <v>5103</v>
      </c>
      <c r="F375" s="222" t="s">
        <v>5104</v>
      </c>
      <c r="G375" s="223" t="s">
        <v>647</v>
      </c>
      <c r="H375" s="224">
        <v>1</v>
      </c>
      <c r="I375" s="225"/>
      <c r="J375" s="226">
        <f>ROUND(I375*H375,2)</f>
        <v>0</v>
      </c>
      <c r="K375" s="222" t="s">
        <v>352</v>
      </c>
      <c r="L375" s="45"/>
      <c r="M375" s="227" t="s">
        <v>1</v>
      </c>
      <c r="N375" s="228" t="s">
        <v>46</v>
      </c>
      <c r="O375" s="92"/>
      <c r="P375" s="229">
        <f>O375*H375</f>
        <v>0</v>
      </c>
      <c r="Q375" s="229">
        <v>0</v>
      </c>
      <c r="R375" s="229">
        <f>Q375*H375</f>
        <v>0</v>
      </c>
      <c r="S375" s="229">
        <v>0</v>
      </c>
      <c r="T375" s="23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1" t="s">
        <v>279</v>
      </c>
      <c r="AT375" s="231" t="s">
        <v>204</v>
      </c>
      <c r="AU375" s="231" t="s">
        <v>90</v>
      </c>
      <c r="AY375" s="18" t="s">
        <v>203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88</v>
      </c>
      <c r="BK375" s="232">
        <f>ROUND(I375*H375,2)</f>
        <v>0</v>
      </c>
      <c r="BL375" s="18" t="s">
        <v>279</v>
      </c>
      <c r="BM375" s="231" t="s">
        <v>5105</v>
      </c>
    </row>
    <row r="376" s="2" customFormat="1">
      <c r="A376" s="39"/>
      <c r="B376" s="40"/>
      <c r="C376" s="41"/>
      <c r="D376" s="233" t="s">
        <v>209</v>
      </c>
      <c r="E376" s="41"/>
      <c r="F376" s="234" t="s">
        <v>5106</v>
      </c>
      <c r="G376" s="41"/>
      <c r="H376" s="41"/>
      <c r="I376" s="235"/>
      <c r="J376" s="41"/>
      <c r="K376" s="41"/>
      <c r="L376" s="45"/>
      <c r="M376" s="236"/>
      <c r="N376" s="237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209</v>
      </c>
      <c r="AU376" s="18" t="s">
        <v>90</v>
      </c>
    </row>
    <row r="377" s="2" customFormat="1">
      <c r="A377" s="39"/>
      <c r="B377" s="40"/>
      <c r="C377" s="41"/>
      <c r="D377" s="251" t="s">
        <v>355</v>
      </c>
      <c r="E377" s="41"/>
      <c r="F377" s="252" t="s">
        <v>5107</v>
      </c>
      <c r="G377" s="41"/>
      <c r="H377" s="41"/>
      <c r="I377" s="235"/>
      <c r="J377" s="41"/>
      <c r="K377" s="41"/>
      <c r="L377" s="45"/>
      <c r="M377" s="236"/>
      <c r="N377" s="237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355</v>
      </c>
      <c r="AU377" s="18" t="s">
        <v>90</v>
      </c>
    </row>
    <row r="378" s="2" customFormat="1" ht="24.15" customHeight="1">
      <c r="A378" s="39"/>
      <c r="B378" s="40"/>
      <c r="C378" s="296" t="s">
        <v>1120</v>
      </c>
      <c r="D378" s="296" t="s">
        <v>553</v>
      </c>
      <c r="E378" s="297" t="s">
        <v>5108</v>
      </c>
      <c r="F378" s="298" t="s">
        <v>5109</v>
      </c>
      <c r="G378" s="299" t="s">
        <v>647</v>
      </c>
      <c r="H378" s="300">
        <v>1</v>
      </c>
      <c r="I378" s="301"/>
      <c r="J378" s="302">
        <f>ROUND(I378*H378,2)</f>
        <v>0</v>
      </c>
      <c r="K378" s="298" t="s">
        <v>352</v>
      </c>
      <c r="L378" s="303"/>
      <c r="M378" s="304" t="s">
        <v>1</v>
      </c>
      <c r="N378" s="305" t="s">
        <v>46</v>
      </c>
      <c r="O378" s="92"/>
      <c r="P378" s="229">
        <f>O378*H378</f>
        <v>0</v>
      </c>
      <c r="Q378" s="229">
        <v>0.00062</v>
      </c>
      <c r="R378" s="229">
        <f>Q378*H378</f>
        <v>0.00062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581</v>
      </c>
      <c r="AT378" s="231" t="s">
        <v>553</v>
      </c>
      <c r="AU378" s="231" t="s">
        <v>90</v>
      </c>
      <c r="AY378" s="18" t="s">
        <v>203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88</v>
      </c>
      <c r="BK378" s="232">
        <f>ROUND(I378*H378,2)</f>
        <v>0</v>
      </c>
      <c r="BL378" s="18" t="s">
        <v>279</v>
      </c>
      <c r="BM378" s="231" t="s">
        <v>5110</v>
      </c>
    </row>
    <row r="379" s="2" customFormat="1">
      <c r="A379" s="39"/>
      <c r="B379" s="40"/>
      <c r="C379" s="41"/>
      <c r="D379" s="233" t="s">
        <v>209</v>
      </c>
      <c r="E379" s="41"/>
      <c r="F379" s="234" t="s">
        <v>5109</v>
      </c>
      <c r="G379" s="41"/>
      <c r="H379" s="41"/>
      <c r="I379" s="235"/>
      <c r="J379" s="41"/>
      <c r="K379" s="41"/>
      <c r="L379" s="45"/>
      <c r="M379" s="236"/>
      <c r="N379" s="237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209</v>
      </c>
      <c r="AU379" s="18" t="s">
        <v>90</v>
      </c>
    </row>
    <row r="380" s="2" customFormat="1" ht="24.15" customHeight="1">
      <c r="A380" s="39"/>
      <c r="B380" s="40"/>
      <c r="C380" s="220" t="s">
        <v>1125</v>
      </c>
      <c r="D380" s="220" t="s">
        <v>204</v>
      </c>
      <c r="E380" s="221" t="s">
        <v>5111</v>
      </c>
      <c r="F380" s="222" t="s">
        <v>5112</v>
      </c>
      <c r="G380" s="223" t="s">
        <v>647</v>
      </c>
      <c r="H380" s="224">
        <v>44</v>
      </c>
      <c r="I380" s="225"/>
      <c r="J380" s="226">
        <f>ROUND(I380*H380,2)</f>
        <v>0</v>
      </c>
      <c r="K380" s="222" t="s">
        <v>352</v>
      </c>
      <c r="L380" s="45"/>
      <c r="M380" s="227" t="s">
        <v>1</v>
      </c>
      <c r="N380" s="228" t="s">
        <v>46</v>
      </c>
      <c r="O380" s="92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279</v>
      </c>
      <c r="AT380" s="231" t="s">
        <v>204</v>
      </c>
      <c r="AU380" s="231" t="s">
        <v>90</v>
      </c>
      <c r="AY380" s="18" t="s">
        <v>203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88</v>
      </c>
      <c r="BK380" s="232">
        <f>ROUND(I380*H380,2)</f>
        <v>0</v>
      </c>
      <c r="BL380" s="18" t="s">
        <v>279</v>
      </c>
      <c r="BM380" s="231" t="s">
        <v>5113</v>
      </c>
    </row>
    <row r="381" s="2" customFormat="1">
      <c r="A381" s="39"/>
      <c r="B381" s="40"/>
      <c r="C381" s="41"/>
      <c r="D381" s="233" t="s">
        <v>209</v>
      </c>
      <c r="E381" s="41"/>
      <c r="F381" s="234" t="s">
        <v>5114</v>
      </c>
      <c r="G381" s="41"/>
      <c r="H381" s="41"/>
      <c r="I381" s="235"/>
      <c r="J381" s="41"/>
      <c r="K381" s="41"/>
      <c r="L381" s="45"/>
      <c r="M381" s="236"/>
      <c r="N381" s="237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209</v>
      </c>
      <c r="AU381" s="18" t="s">
        <v>90</v>
      </c>
    </row>
    <row r="382" s="2" customFormat="1">
      <c r="A382" s="39"/>
      <c r="B382" s="40"/>
      <c r="C382" s="41"/>
      <c r="D382" s="251" t="s">
        <v>355</v>
      </c>
      <c r="E382" s="41"/>
      <c r="F382" s="252" t="s">
        <v>5115</v>
      </c>
      <c r="G382" s="41"/>
      <c r="H382" s="41"/>
      <c r="I382" s="235"/>
      <c r="J382" s="41"/>
      <c r="K382" s="41"/>
      <c r="L382" s="45"/>
      <c r="M382" s="236"/>
      <c r="N382" s="237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355</v>
      </c>
      <c r="AU382" s="18" t="s">
        <v>90</v>
      </c>
    </row>
    <row r="383" s="2" customFormat="1" ht="24.15" customHeight="1">
      <c r="A383" s="39"/>
      <c r="B383" s="40"/>
      <c r="C383" s="296" t="s">
        <v>1133</v>
      </c>
      <c r="D383" s="296" t="s">
        <v>553</v>
      </c>
      <c r="E383" s="297" t="s">
        <v>5116</v>
      </c>
      <c r="F383" s="298" t="s">
        <v>5117</v>
      </c>
      <c r="G383" s="299" t="s">
        <v>647</v>
      </c>
      <c r="H383" s="300">
        <v>10</v>
      </c>
      <c r="I383" s="301"/>
      <c r="J383" s="302">
        <f>ROUND(I383*H383,2)</f>
        <v>0</v>
      </c>
      <c r="K383" s="298" t="s">
        <v>352</v>
      </c>
      <c r="L383" s="303"/>
      <c r="M383" s="304" t="s">
        <v>1</v>
      </c>
      <c r="N383" s="305" t="s">
        <v>46</v>
      </c>
      <c r="O383" s="92"/>
      <c r="P383" s="229">
        <f>O383*H383</f>
        <v>0</v>
      </c>
      <c r="Q383" s="229">
        <v>0.00040000000000000002</v>
      </c>
      <c r="R383" s="229">
        <f>Q383*H383</f>
        <v>0.0040000000000000001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581</v>
      </c>
      <c r="AT383" s="231" t="s">
        <v>553</v>
      </c>
      <c r="AU383" s="231" t="s">
        <v>90</v>
      </c>
      <c r="AY383" s="18" t="s">
        <v>203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88</v>
      </c>
      <c r="BK383" s="232">
        <f>ROUND(I383*H383,2)</f>
        <v>0</v>
      </c>
      <c r="BL383" s="18" t="s">
        <v>279</v>
      </c>
      <c r="BM383" s="231" t="s">
        <v>5118</v>
      </c>
    </row>
    <row r="384" s="2" customFormat="1">
      <c r="A384" s="39"/>
      <c r="B384" s="40"/>
      <c r="C384" s="41"/>
      <c r="D384" s="233" t="s">
        <v>209</v>
      </c>
      <c r="E384" s="41"/>
      <c r="F384" s="234" t="s">
        <v>5119</v>
      </c>
      <c r="G384" s="41"/>
      <c r="H384" s="41"/>
      <c r="I384" s="235"/>
      <c r="J384" s="41"/>
      <c r="K384" s="41"/>
      <c r="L384" s="45"/>
      <c r="M384" s="236"/>
      <c r="N384" s="237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209</v>
      </c>
      <c r="AU384" s="18" t="s">
        <v>90</v>
      </c>
    </row>
    <row r="385" s="14" customFormat="1">
      <c r="A385" s="14"/>
      <c r="B385" s="263"/>
      <c r="C385" s="264"/>
      <c r="D385" s="233" t="s">
        <v>357</v>
      </c>
      <c r="E385" s="265" t="s">
        <v>1</v>
      </c>
      <c r="F385" s="266" t="s">
        <v>249</v>
      </c>
      <c r="G385" s="264"/>
      <c r="H385" s="267">
        <v>10</v>
      </c>
      <c r="I385" s="268"/>
      <c r="J385" s="264"/>
      <c r="K385" s="264"/>
      <c r="L385" s="269"/>
      <c r="M385" s="270"/>
      <c r="N385" s="271"/>
      <c r="O385" s="271"/>
      <c r="P385" s="271"/>
      <c r="Q385" s="271"/>
      <c r="R385" s="271"/>
      <c r="S385" s="271"/>
      <c r="T385" s="27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73" t="s">
        <v>357</v>
      </c>
      <c r="AU385" s="273" t="s">
        <v>90</v>
      </c>
      <c r="AV385" s="14" t="s">
        <v>90</v>
      </c>
      <c r="AW385" s="14" t="s">
        <v>36</v>
      </c>
      <c r="AX385" s="14" t="s">
        <v>88</v>
      </c>
      <c r="AY385" s="273" t="s">
        <v>203</v>
      </c>
    </row>
    <row r="386" s="2" customFormat="1" ht="24.15" customHeight="1">
      <c r="A386" s="39"/>
      <c r="B386" s="40"/>
      <c r="C386" s="296" t="s">
        <v>1139</v>
      </c>
      <c r="D386" s="296" t="s">
        <v>553</v>
      </c>
      <c r="E386" s="297" t="s">
        <v>5120</v>
      </c>
      <c r="F386" s="298" t="s">
        <v>5121</v>
      </c>
      <c r="G386" s="299" t="s">
        <v>647</v>
      </c>
      <c r="H386" s="300">
        <v>7</v>
      </c>
      <c r="I386" s="301"/>
      <c r="J386" s="302">
        <f>ROUND(I386*H386,2)</f>
        <v>0</v>
      </c>
      <c r="K386" s="298" t="s">
        <v>352</v>
      </c>
      <c r="L386" s="303"/>
      <c r="M386" s="304" t="s">
        <v>1</v>
      </c>
      <c r="N386" s="305" t="s">
        <v>46</v>
      </c>
      <c r="O386" s="92"/>
      <c r="P386" s="229">
        <f>O386*H386</f>
        <v>0</v>
      </c>
      <c r="Q386" s="229">
        <v>0.00040000000000000002</v>
      </c>
      <c r="R386" s="229">
        <f>Q386*H386</f>
        <v>0.0028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581</v>
      </c>
      <c r="AT386" s="231" t="s">
        <v>553</v>
      </c>
      <c r="AU386" s="231" t="s">
        <v>90</v>
      </c>
      <c r="AY386" s="18" t="s">
        <v>203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88</v>
      </c>
      <c r="BK386" s="232">
        <f>ROUND(I386*H386,2)</f>
        <v>0</v>
      </c>
      <c r="BL386" s="18" t="s">
        <v>279</v>
      </c>
      <c r="BM386" s="231" t="s">
        <v>5122</v>
      </c>
    </row>
    <row r="387" s="2" customFormat="1">
      <c r="A387" s="39"/>
      <c r="B387" s="40"/>
      <c r="C387" s="41"/>
      <c r="D387" s="233" t="s">
        <v>209</v>
      </c>
      <c r="E387" s="41"/>
      <c r="F387" s="234" t="s">
        <v>5121</v>
      </c>
      <c r="G387" s="41"/>
      <c r="H387" s="41"/>
      <c r="I387" s="235"/>
      <c r="J387" s="41"/>
      <c r="K387" s="41"/>
      <c r="L387" s="45"/>
      <c r="M387" s="236"/>
      <c r="N387" s="237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209</v>
      </c>
      <c r="AU387" s="18" t="s">
        <v>90</v>
      </c>
    </row>
    <row r="388" s="2" customFormat="1" ht="24.15" customHeight="1">
      <c r="A388" s="39"/>
      <c r="B388" s="40"/>
      <c r="C388" s="296" t="s">
        <v>1146</v>
      </c>
      <c r="D388" s="296" t="s">
        <v>553</v>
      </c>
      <c r="E388" s="297" t="s">
        <v>5123</v>
      </c>
      <c r="F388" s="298" t="s">
        <v>5124</v>
      </c>
      <c r="G388" s="299" t="s">
        <v>647</v>
      </c>
      <c r="H388" s="300">
        <v>21</v>
      </c>
      <c r="I388" s="301"/>
      <c r="J388" s="302">
        <f>ROUND(I388*H388,2)</f>
        <v>0</v>
      </c>
      <c r="K388" s="298" t="s">
        <v>352</v>
      </c>
      <c r="L388" s="303"/>
      <c r="M388" s="304" t="s">
        <v>1</v>
      </c>
      <c r="N388" s="305" t="s">
        <v>46</v>
      </c>
      <c r="O388" s="92"/>
      <c r="P388" s="229">
        <f>O388*H388</f>
        <v>0</v>
      </c>
      <c r="Q388" s="229">
        <v>0.00040000000000000002</v>
      </c>
      <c r="R388" s="229">
        <f>Q388*H388</f>
        <v>0.0084000000000000012</v>
      </c>
      <c r="S388" s="229">
        <v>0</v>
      </c>
      <c r="T388" s="23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1" t="s">
        <v>581</v>
      </c>
      <c r="AT388" s="231" t="s">
        <v>553</v>
      </c>
      <c r="AU388" s="231" t="s">
        <v>90</v>
      </c>
      <c r="AY388" s="18" t="s">
        <v>203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88</v>
      </c>
      <c r="BK388" s="232">
        <f>ROUND(I388*H388,2)</f>
        <v>0</v>
      </c>
      <c r="BL388" s="18" t="s">
        <v>279</v>
      </c>
      <c r="BM388" s="231" t="s">
        <v>5125</v>
      </c>
    </row>
    <row r="389" s="2" customFormat="1">
      <c r="A389" s="39"/>
      <c r="B389" s="40"/>
      <c r="C389" s="41"/>
      <c r="D389" s="233" t="s">
        <v>209</v>
      </c>
      <c r="E389" s="41"/>
      <c r="F389" s="234" t="s">
        <v>5124</v>
      </c>
      <c r="G389" s="41"/>
      <c r="H389" s="41"/>
      <c r="I389" s="235"/>
      <c r="J389" s="41"/>
      <c r="K389" s="41"/>
      <c r="L389" s="45"/>
      <c r="M389" s="236"/>
      <c r="N389" s="237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209</v>
      </c>
      <c r="AU389" s="18" t="s">
        <v>90</v>
      </c>
    </row>
    <row r="390" s="14" customFormat="1">
      <c r="A390" s="14"/>
      <c r="B390" s="263"/>
      <c r="C390" s="264"/>
      <c r="D390" s="233" t="s">
        <v>357</v>
      </c>
      <c r="E390" s="265" t="s">
        <v>1</v>
      </c>
      <c r="F390" s="266" t="s">
        <v>7</v>
      </c>
      <c r="G390" s="264"/>
      <c r="H390" s="267">
        <v>21</v>
      </c>
      <c r="I390" s="268"/>
      <c r="J390" s="264"/>
      <c r="K390" s="264"/>
      <c r="L390" s="269"/>
      <c r="M390" s="270"/>
      <c r="N390" s="271"/>
      <c r="O390" s="271"/>
      <c r="P390" s="271"/>
      <c r="Q390" s="271"/>
      <c r="R390" s="271"/>
      <c r="S390" s="271"/>
      <c r="T390" s="27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73" t="s">
        <v>357</v>
      </c>
      <c r="AU390" s="273" t="s">
        <v>90</v>
      </c>
      <c r="AV390" s="14" t="s">
        <v>90</v>
      </c>
      <c r="AW390" s="14" t="s">
        <v>36</v>
      </c>
      <c r="AX390" s="14" t="s">
        <v>88</v>
      </c>
      <c r="AY390" s="273" t="s">
        <v>203</v>
      </c>
    </row>
    <row r="391" s="2" customFormat="1" ht="24.15" customHeight="1">
      <c r="A391" s="39"/>
      <c r="B391" s="40"/>
      <c r="C391" s="296" t="s">
        <v>1154</v>
      </c>
      <c r="D391" s="296" t="s">
        <v>553</v>
      </c>
      <c r="E391" s="297" t="s">
        <v>5126</v>
      </c>
      <c r="F391" s="298" t="s">
        <v>5127</v>
      </c>
      <c r="G391" s="299" t="s">
        <v>647</v>
      </c>
      <c r="H391" s="300">
        <v>1</v>
      </c>
      <c r="I391" s="301"/>
      <c r="J391" s="302">
        <f>ROUND(I391*H391,2)</f>
        <v>0</v>
      </c>
      <c r="K391" s="298" t="s">
        <v>352</v>
      </c>
      <c r="L391" s="303"/>
      <c r="M391" s="304" t="s">
        <v>1</v>
      </c>
      <c r="N391" s="305" t="s">
        <v>46</v>
      </c>
      <c r="O391" s="92"/>
      <c r="P391" s="229">
        <f>O391*H391</f>
        <v>0</v>
      </c>
      <c r="Q391" s="229">
        <v>0.00040000000000000002</v>
      </c>
      <c r="R391" s="229">
        <f>Q391*H391</f>
        <v>0.00040000000000000002</v>
      </c>
      <c r="S391" s="229">
        <v>0</v>
      </c>
      <c r="T391" s="23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1" t="s">
        <v>581</v>
      </c>
      <c r="AT391" s="231" t="s">
        <v>553</v>
      </c>
      <c r="AU391" s="231" t="s">
        <v>90</v>
      </c>
      <c r="AY391" s="18" t="s">
        <v>203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8" t="s">
        <v>88</v>
      </c>
      <c r="BK391" s="232">
        <f>ROUND(I391*H391,2)</f>
        <v>0</v>
      </c>
      <c r="BL391" s="18" t="s">
        <v>279</v>
      </c>
      <c r="BM391" s="231" t="s">
        <v>5128</v>
      </c>
    </row>
    <row r="392" s="2" customFormat="1">
      <c r="A392" s="39"/>
      <c r="B392" s="40"/>
      <c r="C392" s="41"/>
      <c r="D392" s="233" t="s">
        <v>209</v>
      </c>
      <c r="E392" s="41"/>
      <c r="F392" s="234" t="s">
        <v>5127</v>
      </c>
      <c r="G392" s="41"/>
      <c r="H392" s="41"/>
      <c r="I392" s="235"/>
      <c r="J392" s="41"/>
      <c r="K392" s="41"/>
      <c r="L392" s="45"/>
      <c r="M392" s="236"/>
      <c r="N392" s="237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209</v>
      </c>
      <c r="AU392" s="18" t="s">
        <v>90</v>
      </c>
    </row>
    <row r="393" s="2" customFormat="1" ht="24.15" customHeight="1">
      <c r="A393" s="39"/>
      <c r="B393" s="40"/>
      <c r="C393" s="296" t="s">
        <v>1171</v>
      </c>
      <c r="D393" s="296" t="s">
        <v>553</v>
      </c>
      <c r="E393" s="297" t="s">
        <v>5129</v>
      </c>
      <c r="F393" s="298" t="s">
        <v>5130</v>
      </c>
      <c r="G393" s="299" t="s">
        <v>647</v>
      </c>
      <c r="H393" s="300">
        <v>1</v>
      </c>
      <c r="I393" s="301"/>
      <c r="J393" s="302">
        <f>ROUND(I393*H393,2)</f>
        <v>0</v>
      </c>
      <c r="K393" s="298" t="s">
        <v>1</v>
      </c>
      <c r="L393" s="303"/>
      <c r="M393" s="304" t="s">
        <v>1</v>
      </c>
      <c r="N393" s="305" t="s">
        <v>46</v>
      </c>
      <c r="O393" s="92"/>
      <c r="P393" s="229">
        <f>O393*H393</f>
        <v>0</v>
      </c>
      <c r="Q393" s="229">
        <v>0.00040000000000000002</v>
      </c>
      <c r="R393" s="229">
        <f>Q393*H393</f>
        <v>0.00040000000000000002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581</v>
      </c>
      <c r="AT393" s="231" t="s">
        <v>553</v>
      </c>
      <c r="AU393" s="231" t="s">
        <v>90</v>
      </c>
      <c r="AY393" s="18" t="s">
        <v>203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88</v>
      </c>
      <c r="BK393" s="232">
        <f>ROUND(I393*H393,2)</f>
        <v>0</v>
      </c>
      <c r="BL393" s="18" t="s">
        <v>279</v>
      </c>
      <c r="BM393" s="231" t="s">
        <v>5131</v>
      </c>
    </row>
    <row r="394" s="2" customFormat="1">
      <c r="A394" s="39"/>
      <c r="B394" s="40"/>
      <c r="C394" s="41"/>
      <c r="D394" s="233" t="s">
        <v>209</v>
      </c>
      <c r="E394" s="41"/>
      <c r="F394" s="234" t="s">
        <v>5132</v>
      </c>
      <c r="G394" s="41"/>
      <c r="H394" s="41"/>
      <c r="I394" s="235"/>
      <c r="J394" s="41"/>
      <c r="K394" s="41"/>
      <c r="L394" s="45"/>
      <c r="M394" s="236"/>
      <c r="N394" s="237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209</v>
      </c>
      <c r="AU394" s="18" t="s">
        <v>90</v>
      </c>
    </row>
    <row r="395" s="2" customFormat="1" ht="16.5" customHeight="1">
      <c r="A395" s="39"/>
      <c r="B395" s="40"/>
      <c r="C395" s="296" t="s">
        <v>1179</v>
      </c>
      <c r="D395" s="296" t="s">
        <v>553</v>
      </c>
      <c r="E395" s="297" t="s">
        <v>5133</v>
      </c>
      <c r="F395" s="298" t="s">
        <v>5134</v>
      </c>
      <c r="G395" s="299" t="s">
        <v>647</v>
      </c>
      <c r="H395" s="300">
        <v>4</v>
      </c>
      <c r="I395" s="301"/>
      <c r="J395" s="302">
        <f>ROUND(I395*H395,2)</f>
        <v>0</v>
      </c>
      <c r="K395" s="298" t="s">
        <v>1</v>
      </c>
      <c r="L395" s="303"/>
      <c r="M395" s="304" t="s">
        <v>1</v>
      </c>
      <c r="N395" s="305" t="s">
        <v>46</v>
      </c>
      <c r="O395" s="92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581</v>
      </c>
      <c r="AT395" s="231" t="s">
        <v>553</v>
      </c>
      <c r="AU395" s="231" t="s">
        <v>90</v>
      </c>
      <c r="AY395" s="18" t="s">
        <v>203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88</v>
      </c>
      <c r="BK395" s="232">
        <f>ROUND(I395*H395,2)</f>
        <v>0</v>
      </c>
      <c r="BL395" s="18" t="s">
        <v>279</v>
      </c>
      <c r="BM395" s="231" t="s">
        <v>5135</v>
      </c>
    </row>
    <row r="396" s="2" customFormat="1" ht="16.5" customHeight="1">
      <c r="A396" s="39"/>
      <c r="B396" s="40"/>
      <c r="C396" s="296" t="s">
        <v>1185</v>
      </c>
      <c r="D396" s="296" t="s">
        <v>553</v>
      </c>
      <c r="E396" s="297" t="s">
        <v>5136</v>
      </c>
      <c r="F396" s="298" t="s">
        <v>5137</v>
      </c>
      <c r="G396" s="299" t="s">
        <v>647</v>
      </c>
      <c r="H396" s="300">
        <v>2</v>
      </c>
      <c r="I396" s="301"/>
      <c r="J396" s="302">
        <f>ROUND(I396*H396,2)</f>
        <v>0</v>
      </c>
      <c r="K396" s="298" t="s">
        <v>1</v>
      </c>
      <c r="L396" s="303"/>
      <c r="M396" s="304" t="s">
        <v>1</v>
      </c>
      <c r="N396" s="305" t="s">
        <v>46</v>
      </c>
      <c r="O396" s="92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581</v>
      </c>
      <c r="AT396" s="231" t="s">
        <v>553</v>
      </c>
      <c r="AU396" s="231" t="s">
        <v>90</v>
      </c>
      <c r="AY396" s="18" t="s">
        <v>203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88</v>
      </c>
      <c r="BK396" s="232">
        <f>ROUND(I396*H396,2)</f>
        <v>0</v>
      </c>
      <c r="BL396" s="18" t="s">
        <v>279</v>
      </c>
      <c r="BM396" s="231" t="s">
        <v>5138</v>
      </c>
    </row>
    <row r="397" s="2" customFormat="1" ht="16.5" customHeight="1">
      <c r="A397" s="39"/>
      <c r="B397" s="40"/>
      <c r="C397" s="296" t="s">
        <v>1199</v>
      </c>
      <c r="D397" s="296" t="s">
        <v>553</v>
      </c>
      <c r="E397" s="297" t="s">
        <v>5139</v>
      </c>
      <c r="F397" s="298" t="s">
        <v>5140</v>
      </c>
      <c r="G397" s="299" t="s">
        <v>647</v>
      </c>
      <c r="H397" s="300">
        <v>2</v>
      </c>
      <c r="I397" s="301"/>
      <c r="J397" s="302">
        <f>ROUND(I397*H397,2)</f>
        <v>0</v>
      </c>
      <c r="K397" s="298" t="s">
        <v>1</v>
      </c>
      <c r="L397" s="303"/>
      <c r="M397" s="304" t="s">
        <v>1</v>
      </c>
      <c r="N397" s="305" t="s">
        <v>46</v>
      </c>
      <c r="O397" s="92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1" t="s">
        <v>581</v>
      </c>
      <c r="AT397" s="231" t="s">
        <v>553</v>
      </c>
      <c r="AU397" s="231" t="s">
        <v>90</v>
      </c>
      <c r="AY397" s="18" t="s">
        <v>203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8" t="s">
        <v>88</v>
      </c>
      <c r="BK397" s="232">
        <f>ROUND(I397*H397,2)</f>
        <v>0</v>
      </c>
      <c r="BL397" s="18" t="s">
        <v>279</v>
      </c>
      <c r="BM397" s="231" t="s">
        <v>5141</v>
      </c>
    </row>
    <row r="398" s="2" customFormat="1" ht="24.15" customHeight="1">
      <c r="A398" s="39"/>
      <c r="B398" s="40"/>
      <c r="C398" s="220" t="s">
        <v>1210</v>
      </c>
      <c r="D398" s="220" t="s">
        <v>204</v>
      </c>
      <c r="E398" s="221" t="s">
        <v>5142</v>
      </c>
      <c r="F398" s="222" t="s">
        <v>5143</v>
      </c>
      <c r="G398" s="223" t="s">
        <v>647</v>
      </c>
      <c r="H398" s="224">
        <v>13</v>
      </c>
      <c r="I398" s="225"/>
      <c r="J398" s="226">
        <f>ROUND(I398*H398,2)</f>
        <v>0</v>
      </c>
      <c r="K398" s="222" t="s">
        <v>352</v>
      </c>
      <c r="L398" s="45"/>
      <c r="M398" s="227" t="s">
        <v>1</v>
      </c>
      <c r="N398" s="228" t="s">
        <v>46</v>
      </c>
      <c r="O398" s="92"/>
      <c r="P398" s="229">
        <f>O398*H398</f>
        <v>0</v>
      </c>
      <c r="Q398" s="229">
        <v>0</v>
      </c>
      <c r="R398" s="229">
        <f>Q398*H398</f>
        <v>0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279</v>
      </c>
      <c r="AT398" s="231" t="s">
        <v>204</v>
      </c>
      <c r="AU398" s="231" t="s">
        <v>90</v>
      </c>
      <c r="AY398" s="18" t="s">
        <v>203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88</v>
      </c>
      <c r="BK398" s="232">
        <f>ROUND(I398*H398,2)</f>
        <v>0</v>
      </c>
      <c r="BL398" s="18" t="s">
        <v>279</v>
      </c>
      <c r="BM398" s="231" t="s">
        <v>5144</v>
      </c>
    </row>
    <row r="399" s="2" customFormat="1">
      <c r="A399" s="39"/>
      <c r="B399" s="40"/>
      <c r="C399" s="41"/>
      <c r="D399" s="233" t="s">
        <v>209</v>
      </c>
      <c r="E399" s="41"/>
      <c r="F399" s="234" t="s">
        <v>5145</v>
      </c>
      <c r="G399" s="41"/>
      <c r="H399" s="41"/>
      <c r="I399" s="235"/>
      <c r="J399" s="41"/>
      <c r="K399" s="41"/>
      <c r="L399" s="45"/>
      <c r="M399" s="236"/>
      <c r="N399" s="237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209</v>
      </c>
      <c r="AU399" s="18" t="s">
        <v>90</v>
      </c>
    </row>
    <row r="400" s="2" customFormat="1">
      <c r="A400" s="39"/>
      <c r="B400" s="40"/>
      <c r="C400" s="41"/>
      <c r="D400" s="251" t="s">
        <v>355</v>
      </c>
      <c r="E400" s="41"/>
      <c r="F400" s="252" t="s">
        <v>5146</v>
      </c>
      <c r="G400" s="41"/>
      <c r="H400" s="41"/>
      <c r="I400" s="235"/>
      <c r="J400" s="41"/>
      <c r="K400" s="41"/>
      <c r="L400" s="45"/>
      <c r="M400" s="236"/>
      <c r="N400" s="237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355</v>
      </c>
      <c r="AU400" s="18" t="s">
        <v>90</v>
      </c>
    </row>
    <row r="401" s="2" customFormat="1" ht="24.15" customHeight="1">
      <c r="A401" s="39"/>
      <c r="B401" s="40"/>
      <c r="C401" s="296" t="s">
        <v>1220</v>
      </c>
      <c r="D401" s="296" t="s">
        <v>553</v>
      </c>
      <c r="E401" s="297" t="s">
        <v>5147</v>
      </c>
      <c r="F401" s="298" t="s">
        <v>5148</v>
      </c>
      <c r="G401" s="299" t="s">
        <v>647</v>
      </c>
      <c r="H401" s="300">
        <v>9</v>
      </c>
      <c r="I401" s="301"/>
      <c r="J401" s="302">
        <f>ROUND(I401*H401,2)</f>
        <v>0</v>
      </c>
      <c r="K401" s="298" t="s">
        <v>352</v>
      </c>
      <c r="L401" s="303"/>
      <c r="M401" s="304" t="s">
        <v>1</v>
      </c>
      <c r="N401" s="305" t="s">
        <v>46</v>
      </c>
      <c r="O401" s="92"/>
      <c r="P401" s="229">
        <f>O401*H401</f>
        <v>0</v>
      </c>
      <c r="Q401" s="229">
        <v>0.0010499999999999999</v>
      </c>
      <c r="R401" s="229">
        <f>Q401*H401</f>
        <v>0.0094500000000000001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581</v>
      </c>
      <c r="AT401" s="231" t="s">
        <v>553</v>
      </c>
      <c r="AU401" s="231" t="s">
        <v>90</v>
      </c>
      <c r="AY401" s="18" t="s">
        <v>203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88</v>
      </c>
      <c r="BK401" s="232">
        <f>ROUND(I401*H401,2)</f>
        <v>0</v>
      </c>
      <c r="BL401" s="18" t="s">
        <v>279</v>
      </c>
      <c r="BM401" s="231" t="s">
        <v>5149</v>
      </c>
    </row>
    <row r="402" s="2" customFormat="1">
      <c r="A402" s="39"/>
      <c r="B402" s="40"/>
      <c r="C402" s="41"/>
      <c r="D402" s="233" t="s">
        <v>209</v>
      </c>
      <c r="E402" s="41"/>
      <c r="F402" s="234" t="s">
        <v>5148</v>
      </c>
      <c r="G402" s="41"/>
      <c r="H402" s="41"/>
      <c r="I402" s="235"/>
      <c r="J402" s="41"/>
      <c r="K402" s="41"/>
      <c r="L402" s="45"/>
      <c r="M402" s="236"/>
      <c r="N402" s="237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209</v>
      </c>
      <c r="AU402" s="18" t="s">
        <v>90</v>
      </c>
    </row>
    <row r="403" s="2" customFormat="1" ht="24.15" customHeight="1">
      <c r="A403" s="39"/>
      <c r="B403" s="40"/>
      <c r="C403" s="296" t="s">
        <v>1226</v>
      </c>
      <c r="D403" s="296" t="s">
        <v>553</v>
      </c>
      <c r="E403" s="297" t="s">
        <v>5150</v>
      </c>
      <c r="F403" s="298" t="s">
        <v>5151</v>
      </c>
      <c r="G403" s="299" t="s">
        <v>647</v>
      </c>
      <c r="H403" s="300">
        <v>1</v>
      </c>
      <c r="I403" s="301"/>
      <c r="J403" s="302">
        <f>ROUND(I403*H403,2)</f>
        <v>0</v>
      </c>
      <c r="K403" s="298" t="s">
        <v>352</v>
      </c>
      <c r="L403" s="303"/>
      <c r="M403" s="304" t="s">
        <v>1</v>
      </c>
      <c r="N403" s="305" t="s">
        <v>46</v>
      </c>
      <c r="O403" s="92"/>
      <c r="P403" s="229">
        <f>O403*H403</f>
        <v>0</v>
      </c>
      <c r="Q403" s="229">
        <v>0.0010499999999999999</v>
      </c>
      <c r="R403" s="229">
        <f>Q403*H403</f>
        <v>0.0010499999999999999</v>
      </c>
      <c r="S403" s="229">
        <v>0</v>
      </c>
      <c r="T403" s="23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1" t="s">
        <v>581</v>
      </c>
      <c r="AT403" s="231" t="s">
        <v>553</v>
      </c>
      <c r="AU403" s="231" t="s">
        <v>90</v>
      </c>
      <c r="AY403" s="18" t="s">
        <v>203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8" t="s">
        <v>88</v>
      </c>
      <c r="BK403" s="232">
        <f>ROUND(I403*H403,2)</f>
        <v>0</v>
      </c>
      <c r="BL403" s="18" t="s">
        <v>279</v>
      </c>
      <c r="BM403" s="231" t="s">
        <v>5152</v>
      </c>
    </row>
    <row r="404" s="2" customFormat="1">
      <c r="A404" s="39"/>
      <c r="B404" s="40"/>
      <c r="C404" s="41"/>
      <c r="D404" s="233" t="s">
        <v>209</v>
      </c>
      <c r="E404" s="41"/>
      <c r="F404" s="234" t="s">
        <v>5151</v>
      </c>
      <c r="G404" s="41"/>
      <c r="H404" s="41"/>
      <c r="I404" s="235"/>
      <c r="J404" s="41"/>
      <c r="K404" s="41"/>
      <c r="L404" s="45"/>
      <c r="M404" s="236"/>
      <c r="N404" s="237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209</v>
      </c>
      <c r="AU404" s="18" t="s">
        <v>90</v>
      </c>
    </row>
    <row r="405" s="2" customFormat="1" ht="24.15" customHeight="1">
      <c r="A405" s="39"/>
      <c r="B405" s="40"/>
      <c r="C405" s="296" t="s">
        <v>1270</v>
      </c>
      <c r="D405" s="296" t="s">
        <v>553</v>
      </c>
      <c r="E405" s="297" t="s">
        <v>5153</v>
      </c>
      <c r="F405" s="298" t="s">
        <v>5154</v>
      </c>
      <c r="G405" s="299" t="s">
        <v>647</v>
      </c>
      <c r="H405" s="300">
        <v>1</v>
      </c>
      <c r="I405" s="301"/>
      <c r="J405" s="302">
        <f>ROUND(I405*H405,2)</f>
        <v>0</v>
      </c>
      <c r="K405" s="298" t="s">
        <v>352</v>
      </c>
      <c r="L405" s="303"/>
      <c r="M405" s="304" t="s">
        <v>1</v>
      </c>
      <c r="N405" s="305" t="s">
        <v>46</v>
      </c>
      <c r="O405" s="92"/>
      <c r="P405" s="229">
        <f>O405*H405</f>
        <v>0</v>
      </c>
      <c r="Q405" s="229">
        <v>0.0010499999999999999</v>
      </c>
      <c r="R405" s="229">
        <f>Q405*H405</f>
        <v>0.0010499999999999999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581</v>
      </c>
      <c r="AT405" s="231" t="s">
        <v>553</v>
      </c>
      <c r="AU405" s="231" t="s">
        <v>90</v>
      </c>
      <c r="AY405" s="18" t="s">
        <v>203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88</v>
      </c>
      <c r="BK405" s="232">
        <f>ROUND(I405*H405,2)</f>
        <v>0</v>
      </c>
      <c r="BL405" s="18" t="s">
        <v>279</v>
      </c>
      <c r="BM405" s="231" t="s">
        <v>5155</v>
      </c>
    </row>
    <row r="406" s="2" customFormat="1">
      <c r="A406" s="39"/>
      <c r="B406" s="40"/>
      <c r="C406" s="41"/>
      <c r="D406" s="233" t="s">
        <v>209</v>
      </c>
      <c r="E406" s="41"/>
      <c r="F406" s="234" t="s">
        <v>5154</v>
      </c>
      <c r="G406" s="41"/>
      <c r="H406" s="41"/>
      <c r="I406" s="235"/>
      <c r="J406" s="41"/>
      <c r="K406" s="41"/>
      <c r="L406" s="45"/>
      <c r="M406" s="236"/>
      <c r="N406" s="237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209</v>
      </c>
      <c r="AU406" s="18" t="s">
        <v>90</v>
      </c>
    </row>
    <row r="407" s="2" customFormat="1" ht="24.15" customHeight="1">
      <c r="A407" s="39"/>
      <c r="B407" s="40"/>
      <c r="C407" s="220" t="s">
        <v>1274</v>
      </c>
      <c r="D407" s="220" t="s">
        <v>204</v>
      </c>
      <c r="E407" s="221" t="s">
        <v>5156</v>
      </c>
      <c r="F407" s="222" t="s">
        <v>5157</v>
      </c>
      <c r="G407" s="223" t="s">
        <v>647</v>
      </c>
      <c r="H407" s="224">
        <v>2</v>
      </c>
      <c r="I407" s="225"/>
      <c r="J407" s="226">
        <f>ROUND(I407*H407,2)</f>
        <v>0</v>
      </c>
      <c r="K407" s="222" t="s">
        <v>352</v>
      </c>
      <c r="L407" s="45"/>
      <c r="M407" s="227" t="s">
        <v>1</v>
      </c>
      <c r="N407" s="228" t="s">
        <v>46</v>
      </c>
      <c r="O407" s="92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279</v>
      </c>
      <c r="AT407" s="231" t="s">
        <v>204</v>
      </c>
      <c r="AU407" s="231" t="s">
        <v>90</v>
      </c>
      <c r="AY407" s="18" t="s">
        <v>203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88</v>
      </c>
      <c r="BK407" s="232">
        <f>ROUND(I407*H407,2)</f>
        <v>0</v>
      </c>
      <c r="BL407" s="18" t="s">
        <v>279</v>
      </c>
      <c r="BM407" s="231" t="s">
        <v>5158</v>
      </c>
    </row>
    <row r="408" s="2" customFormat="1">
      <c r="A408" s="39"/>
      <c r="B408" s="40"/>
      <c r="C408" s="41"/>
      <c r="D408" s="233" t="s">
        <v>209</v>
      </c>
      <c r="E408" s="41"/>
      <c r="F408" s="234" t="s">
        <v>5159</v>
      </c>
      <c r="G408" s="41"/>
      <c r="H408" s="41"/>
      <c r="I408" s="235"/>
      <c r="J408" s="41"/>
      <c r="K408" s="41"/>
      <c r="L408" s="45"/>
      <c r="M408" s="236"/>
      <c r="N408" s="237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209</v>
      </c>
      <c r="AU408" s="18" t="s">
        <v>90</v>
      </c>
    </row>
    <row r="409" s="2" customFormat="1">
      <c r="A409" s="39"/>
      <c r="B409" s="40"/>
      <c r="C409" s="41"/>
      <c r="D409" s="251" t="s">
        <v>355</v>
      </c>
      <c r="E409" s="41"/>
      <c r="F409" s="252" t="s">
        <v>5160</v>
      </c>
      <c r="G409" s="41"/>
      <c r="H409" s="41"/>
      <c r="I409" s="235"/>
      <c r="J409" s="41"/>
      <c r="K409" s="41"/>
      <c r="L409" s="45"/>
      <c r="M409" s="236"/>
      <c r="N409" s="237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355</v>
      </c>
      <c r="AU409" s="18" t="s">
        <v>90</v>
      </c>
    </row>
    <row r="410" s="2" customFormat="1" ht="16.5" customHeight="1">
      <c r="A410" s="39"/>
      <c r="B410" s="40"/>
      <c r="C410" s="296" t="s">
        <v>1281</v>
      </c>
      <c r="D410" s="296" t="s">
        <v>553</v>
      </c>
      <c r="E410" s="297" t="s">
        <v>5161</v>
      </c>
      <c r="F410" s="298" t="s">
        <v>5162</v>
      </c>
      <c r="G410" s="299" t="s">
        <v>647</v>
      </c>
      <c r="H410" s="300">
        <v>2</v>
      </c>
      <c r="I410" s="301"/>
      <c r="J410" s="302">
        <f>ROUND(I410*H410,2)</f>
        <v>0</v>
      </c>
      <c r="K410" s="298" t="s">
        <v>352</v>
      </c>
      <c r="L410" s="303"/>
      <c r="M410" s="304" t="s">
        <v>1</v>
      </c>
      <c r="N410" s="305" t="s">
        <v>46</v>
      </c>
      <c r="O410" s="92"/>
      <c r="P410" s="229">
        <f>O410*H410</f>
        <v>0</v>
      </c>
      <c r="Q410" s="229">
        <v>0.0010499999999999999</v>
      </c>
      <c r="R410" s="229">
        <f>Q410*H410</f>
        <v>0.0020999999999999999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581</v>
      </c>
      <c r="AT410" s="231" t="s">
        <v>553</v>
      </c>
      <c r="AU410" s="231" t="s">
        <v>90</v>
      </c>
      <c r="AY410" s="18" t="s">
        <v>203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88</v>
      </c>
      <c r="BK410" s="232">
        <f>ROUND(I410*H410,2)</f>
        <v>0</v>
      </c>
      <c r="BL410" s="18" t="s">
        <v>279</v>
      </c>
      <c r="BM410" s="231" t="s">
        <v>5163</v>
      </c>
    </row>
    <row r="411" s="2" customFormat="1">
      <c r="A411" s="39"/>
      <c r="B411" s="40"/>
      <c r="C411" s="41"/>
      <c r="D411" s="233" t="s">
        <v>209</v>
      </c>
      <c r="E411" s="41"/>
      <c r="F411" s="234" t="s">
        <v>5164</v>
      </c>
      <c r="G411" s="41"/>
      <c r="H411" s="41"/>
      <c r="I411" s="235"/>
      <c r="J411" s="41"/>
      <c r="K411" s="41"/>
      <c r="L411" s="45"/>
      <c r="M411" s="236"/>
      <c r="N411" s="237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209</v>
      </c>
      <c r="AU411" s="18" t="s">
        <v>90</v>
      </c>
    </row>
    <row r="412" s="2" customFormat="1" ht="24.15" customHeight="1">
      <c r="A412" s="39"/>
      <c r="B412" s="40"/>
      <c r="C412" s="220" t="s">
        <v>1286</v>
      </c>
      <c r="D412" s="220" t="s">
        <v>204</v>
      </c>
      <c r="E412" s="221" t="s">
        <v>5165</v>
      </c>
      <c r="F412" s="222" t="s">
        <v>5166</v>
      </c>
      <c r="G412" s="223" t="s">
        <v>647</v>
      </c>
      <c r="H412" s="224">
        <v>1</v>
      </c>
      <c r="I412" s="225"/>
      <c r="J412" s="226">
        <f>ROUND(I412*H412,2)</f>
        <v>0</v>
      </c>
      <c r="K412" s="222" t="s">
        <v>352</v>
      </c>
      <c r="L412" s="45"/>
      <c r="M412" s="227" t="s">
        <v>1</v>
      </c>
      <c r="N412" s="228" t="s">
        <v>46</v>
      </c>
      <c r="O412" s="92"/>
      <c r="P412" s="229">
        <f>O412*H412</f>
        <v>0</v>
      </c>
      <c r="Q412" s="229">
        <v>0</v>
      </c>
      <c r="R412" s="229">
        <f>Q412*H412</f>
        <v>0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279</v>
      </c>
      <c r="AT412" s="231" t="s">
        <v>204</v>
      </c>
      <c r="AU412" s="231" t="s">
        <v>90</v>
      </c>
      <c r="AY412" s="18" t="s">
        <v>203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88</v>
      </c>
      <c r="BK412" s="232">
        <f>ROUND(I412*H412,2)</f>
        <v>0</v>
      </c>
      <c r="BL412" s="18" t="s">
        <v>279</v>
      </c>
      <c r="BM412" s="231" t="s">
        <v>5167</v>
      </c>
    </row>
    <row r="413" s="2" customFormat="1">
      <c r="A413" s="39"/>
      <c r="B413" s="40"/>
      <c r="C413" s="41"/>
      <c r="D413" s="233" t="s">
        <v>209</v>
      </c>
      <c r="E413" s="41"/>
      <c r="F413" s="234" t="s">
        <v>5168</v>
      </c>
      <c r="G413" s="41"/>
      <c r="H413" s="41"/>
      <c r="I413" s="235"/>
      <c r="J413" s="41"/>
      <c r="K413" s="41"/>
      <c r="L413" s="45"/>
      <c r="M413" s="236"/>
      <c r="N413" s="237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209</v>
      </c>
      <c r="AU413" s="18" t="s">
        <v>90</v>
      </c>
    </row>
    <row r="414" s="2" customFormat="1">
      <c r="A414" s="39"/>
      <c r="B414" s="40"/>
      <c r="C414" s="41"/>
      <c r="D414" s="251" t="s">
        <v>355</v>
      </c>
      <c r="E414" s="41"/>
      <c r="F414" s="252" t="s">
        <v>5169</v>
      </c>
      <c r="G414" s="41"/>
      <c r="H414" s="41"/>
      <c r="I414" s="235"/>
      <c r="J414" s="41"/>
      <c r="K414" s="41"/>
      <c r="L414" s="45"/>
      <c r="M414" s="236"/>
      <c r="N414" s="237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355</v>
      </c>
      <c r="AU414" s="18" t="s">
        <v>90</v>
      </c>
    </row>
    <row r="415" s="2" customFormat="1" ht="16.5" customHeight="1">
      <c r="A415" s="39"/>
      <c r="B415" s="40"/>
      <c r="C415" s="296" t="s">
        <v>1292</v>
      </c>
      <c r="D415" s="296" t="s">
        <v>553</v>
      </c>
      <c r="E415" s="297" t="s">
        <v>5170</v>
      </c>
      <c r="F415" s="298" t="s">
        <v>5171</v>
      </c>
      <c r="G415" s="299" t="s">
        <v>647</v>
      </c>
      <c r="H415" s="300">
        <v>1</v>
      </c>
      <c r="I415" s="301"/>
      <c r="J415" s="302">
        <f>ROUND(I415*H415,2)</f>
        <v>0</v>
      </c>
      <c r="K415" s="298" t="s">
        <v>1</v>
      </c>
      <c r="L415" s="303"/>
      <c r="M415" s="304" t="s">
        <v>1</v>
      </c>
      <c r="N415" s="305" t="s">
        <v>46</v>
      </c>
      <c r="O415" s="92"/>
      <c r="P415" s="229">
        <f>O415*H415</f>
        <v>0</v>
      </c>
      <c r="Q415" s="229">
        <v>0.0030000000000000001</v>
      </c>
      <c r="R415" s="229">
        <f>Q415*H415</f>
        <v>0.0030000000000000001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581</v>
      </c>
      <c r="AT415" s="231" t="s">
        <v>553</v>
      </c>
      <c r="AU415" s="231" t="s">
        <v>90</v>
      </c>
      <c r="AY415" s="18" t="s">
        <v>203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88</v>
      </c>
      <c r="BK415" s="232">
        <f>ROUND(I415*H415,2)</f>
        <v>0</v>
      </c>
      <c r="BL415" s="18" t="s">
        <v>279</v>
      </c>
      <c r="BM415" s="231" t="s">
        <v>5172</v>
      </c>
    </row>
    <row r="416" s="2" customFormat="1" ht="24.15" customHeight="1">
      <c r="A416" s="39"/>
      <c r="B416" s="40"/>
      <c r="C416" s="220" t="s">
        <v>1299</v>
      </c>
      <c r="D416" s="220" t="s">
        <v>204</v>
      </c>
      <c r="E416" s="221" t="s">
        <v>5173</v>
      </c>
      <c r="F416" s="222" t="s">
        <v>5174</v>
      </c>
      <c r="G416" s="223" t="s">
        <v>647</v>
      </c>
      <c r="H416" s="224">
        <v>1</v>
      </c>
      <c r="I416" s="225"/>
      <c r="J416" s="226">
        <f>ROUND(I416*H416,2)</f>
        <v>0</v>
      </c>
      <c r="K416" s="222" t="s">
        <v>352</v>
      </c>
      <c r="L416" s="45"/>
      <c r="M416" s="227" t="s">
        <v>1</v>
      </c>
      <c r="N416" s="228" t="s">
        <v>46</v>
      </c>
      <c r="O416" s="92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279</v>
      </c>
      <c r="AT416" s="231" t="s">
        <v>204</v>
      </c>
      <c r="AU416" s="231" t="s">
        <v>90</v>
      </c>
      <c r="AY416" s="18" t="s">
        <v>203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88</v>
      </c>
      <c r="BK416" s="232">
        <f>ROUND(I416*H416,2)</f>
        <v>0</v>
      </c>
      <c r="BL416" s="18" t="s">
        <v>279</v>
      </c>
      <c r="BM416" s="231" t="s">
        <v>5175</v>
      </c>
    </row>
    <row r="417" s="2" customFormat="1">
      <c r="A417" s="39"/>
      <c r="B417" s="40"/>
      <c r="C417" s="41"/>
      <c r="D417" s="233" t="s">
        <v>209</v>
      </c>
      <c r="E417" s="41"/>
      <c r="F417" s="234" t="s">
        <v>5176</v>
      </c>
      <c r="G417" s="41"/>
      <c r="H417" s="41"/>
      <c r="I417" s="235"/>
      <c r="J417" s="41"/>
      <c r="K417" s="41"/>
      <c r="L417" s="45"/>
      <c r="M417" s="236"/>
      <c r="N417" s="237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209</v>
      </c>
      <c r="AU417" s="18" t="s">
        <v>90</v>
      </c>
    </row>
    <row r="418" s="2" customFormat="1">
      <c r="A418" s="39"/>
      <c r="B418" s="40"/>
      <c r="C418" s="41"/>
      <c r="D418" s="251" t="s">
        <v>355</v>
      </c>
      <c r="E418" s="41"/>
      <c r="F418" s="252" t="s">
        <v>5177</v>
      </c>
      <c r="G418" s="41"/>
      <c r="H418" s="41"/>
      <c r="I418" s="235"/>
      <c r="J418" s="41"/>
      <c r="K418" s="41"/>
      <c r="L418" s="45"/>
      <c r="M418" s="236"/>
      <c r="N418" s="237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355</v>
      </c>
      <c r="AU418" s="18" t="s">
        <v>90</v>
      </c>
    </row>
    <row r="419" s="2" customFormat="1" ht="21.75" customHeight="1">
      <c r="A419" s="39"/>
      <c r="B419" s="40"/>
      <c r="C419" s="296" t="s">
        <v>1307</v>
      </c>
      <c r="D419" s="296" t="s">
        <v>553</v>
      </c>
      <c r="E419" s="297" t="s">
        <v>5178</v>
      </c>
      <c r="F419" s="298" t="s">
        <v>5179</v>
      </c>
      <c r="G419" s="299" t="s">
        <v>1</v>
      </c>
      <c r="H419" s="300">
        <v>1</v>
      </c>
      <c r="I419" s="301"/>
      <c r="J419" s="302">
        <f>ROUND(I419*H419,2)</f>
        <v>0</v>
      </c>
      <c r="K419" s="298" t="s">
        <v>1</v>
      </c>
      <c r="L419" s="303"/>
      <c r="M419" s="304" t="s">
        <v>1</v>
      </c>
      <c r="N419" s="305" t="s">
        <v>46</v>
      </c>
      <c r="O419" s="92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1" t="s">
        <v>581</v>
      </c>
      <c r="AT419" s="231" t="s">
        <v>553</v>
      </c>
      <c r="AU419" s="231" t="s">
        <v>90</v>
      </c>
      <c r="AY419" s="18" t="s">
        <v>203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8" t="s">
        <v>88</v>
      </c>
      <c r="BK419" s="232">
        <f>ROUND(I419*H419,2)</f>
        <v>0</v>
      </c>
      <c r="BL419" s="18" t="s">
        <v>279</v>
      </c>
      <c r="BM419" s="231" t="s">
        <v>5180</v>
      </c>
    </row>
    <row r="420" s="2" customFormat="1">
      <c r="A420" s="39"/>
      <c r="B420" s="40"/>
      <c r="C420" s="41"/>
      <c r="D420" s="233" t="s">
        <v>209</v>
      </c>
      <c r="E420" s="41"/>
      <c r="F420" s="234" t="s">
        <v>5181</v>
      </c>
      <c r="G420" s="41"/>
      <c r="H420" s="41"/>
      <c r="I420" s="235"/>
      <c r="J420" s="41"/>
      <c r="K420" s="41"/>
      <c r="L420" s="45"/>
      <c r="M420" s="236"/>
      <c r="N420" s="237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209</v>
      </c>
      <c r="AU420" s="18" t="s">
        <v>90</v>
      </c>
    </row>
    <row r="421" s="2" customFormat="1" ht="24.15" customHeight="1">
      <c r="A421" s="39"/>
      <c r="B421" s="40"/>
      <c r="C421" s="220" t="s">
        <v>1319</v>
      </c>
      <c r="D421" s="220" t="s">
        <v>204</v>
      </c>
      <c r="E421" s="221" t="s">
        <v>5182</v>
      </c>
      <c r="F421" s="222" t="s">
        <v>5183</v>
      </c>
      <c r="G421" s="223" t="s">
        <v>647</v>
      </c>
      <c r="H421" s="224">
        <v>24</v>
      </c>
      <c r="I421" s="225"/>
      <c r="J421" s="226">
        <f>ROUND(I421*H421,2)</f>
        <v>0</v>
      </c>
      <c r="K421" s="222" t="s">
        <v>352</v>
      </c>
      <c r="L421" s="45"/>
      <c r="M421" s="227" t="s">
        <v>1</v>
      </c>
      <c r="N421" s="228" t="s">
        <v>46</v>
      </c>
      <c r="O421" s="92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279</v>
      </c>
      <c r="AT421" s="231" t="s">
        <v>204</v>
      </c>
      <c r="AU421" s="231" t="s">
        <v>90</v>
      </c>
      <c r="AY421" s="18" t="s">
        <v>203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88</v>
      </c>
      <c r="BK421" s="232">
        <f>ROUND(I421*H421,2)</f>
        <v>0</v>
      </c>
      <c r="BL421" s="18" t="s">
        <v>279</v>
      </c>
      <c r="BM421" s="231" t="s">
        <v>5184</v>
      </c>
    </row>
    <row r="422" s="2" customFormat="1">
      <c r="A422" s="39"/>
      <c r="B422" s="40"/>
      <c r="C422" s="41"/>
      <c r="D422" s="233" t="s">
        <v>209</v>
      </c>
      <c r="E422" s="41"/>
      <c r="F422" s="234" t="s">
        <v>5185</v>
      </c>
      <c r="G422" s="41"/>
      <c r="H422" s="41"/>
      <c r="I422" s="235"/>
      <c r="J422" s="41"/>
      <c r="K422" s="41"/>
      <c r="L422" s="45"/>
      <c r="M422" s="236"/>
      <c r="N422" s="237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209</v>
      </c>
      <c r="AU422" s="18" t="s">
        <v>90</v>
      </c>
    </row>
    <row r="423" s="2" customFormat="1">
      <c r="A423" s="39"/>
      <c r="B423" s="40"/>
      <c r="C423" s="41"/>
      <c r="D423" s="251" t="s">
        <v>355</v>
      </c>
      <c r="E423" s="41"/>
      <c r="F423" s="252" t="s">
        <v>5186</v>
      </c>
      <c r="G423" s="41"/>
      <c r="H423" s="41"/>
      <c r="I423" s="235"/>
      <c r="J423" s="41"/>
      <c r="K423" s="41"/>
      <c r="L423" s="45"/>
      <c r="M423" s="236"/>
      <c r="N423" s="237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355</v>
      </c>
      <c r="AU423" s="18" t="s">
        <v>90</v>
      </c>
    </row>
    <row r="424" s="2" customFormat="1" ht="24.15" customHeight="1">
      <c r="A424" s="39"/>
      <c r="B424" s="40"/>
      <c r="C424" s="296" t="s">
        <v>1324</v>
      </c>
      <c r="D424" s="296" t="s">
        <v>553</v>
      </c>
      <c r="E424" s="297" t="s">
        <v>5187</v>
      </c>
      <c r="F424" s="298" t="s">
        <v>5188</v>
      </c>
      <c r="G424" s="299" t="s">
        <v>1</v>
      </c>
      <c r="H424" s="300">
        <v>5</v>
      </c>
      <c r="I424" s="301"/>
      <c r="J424" s="302">
        <f>ROUND(I424*H424,2)</f>
        <v>0</v>
      </c>
      <c r="K424" s="298" t="s">
        <v>1</v>
      </c>
      <c r="L424" s="303"/>
      <c r="M424" s="304" t="s">
        <v>1</v>
      </c>
      <c r="N424" s="305" t="s">
        <v>46</v>
      </c>
      <c r="O424" s="92"/>
      <c r="P424" s="229">
        <f>O424*H424</f>
        <v>0</v>
      </c>
      <c r="Q424" s="229">
        <v>0</v>
      </c>
      <c r="R424" s="229">
        <f>Q424*H424</f>
        <v>0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581</v>
      </c>
      <c r="AT424" s="231" t="s">
        <v>553</v>
      </c>
      <c r="AU424" s="231" t="s">
        <v>90</v>
      </c>
      <c r="AY424" s="18" t="s">
        <v>203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88</v>
      </c>
      <c r="BK424" s="232">
        <f>ROUND(I424*H424,2)</f>
        <v>0</v>
      </c>
      <c r="BL424" s="18" t="s">
        <v>279</v>
      </c>
      <c r="BM424" s="231" t="s">
        <v>5189</v>
      </c>
    </row>
    <row r="425" s="2" customFormat="1">
      <c r="A425" s="39"/>
      <c r="B425" s="40"/>
      <c r="C425" s="41"/>
      <c r="D425" s="233" t="s">
        <v>209</v>
      </c>
      <c r="E425" s="41"/>
      <c r="F425" s="234" t="s">
        <v>5188</v>
      </c>
      <c r="G425" s="41"/>
      <c r="H425" s="41"/>
      <c r="I425" s="235"/>
      <c r="J425" s="41"/>
      <c r="K425" s="41"/>
      <c r="L425" s="45"/>
      <c r="M425" s="236"/>
      <c r="N425" s="237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209</v>
      </c>
      <c r="AU425" s="18" t="s">
        <v>90</v>
      </c>
    </row>
    <row r="426" s="2" customFormat="1" ht="21.75" customHeight="1">
      <c r="A426" s="39"/>
      <c r="B426" s="40"/>
      <c r="C426" s="296" t="s">
        <v>1342</v>
      </c>
      <c r="D426" s="296" t="s">
        <v>553</v>
      </c>
      <c r="E426" s="297" t="s">
        <v>5190</v>
      </c>
      <c r="F426" s="298" t="s">
        <v>5191</v>
      </c>
      <c r="G426" s="299" t="s">
        <v>1</v>
      </c>
      <c r="H426" s="300">
        <v>2</v>
      </c>
      <c r="I426" s="301"/>
      <c r="J426" s="302">
        <f>ROUND(I426*H426,2)</f>
        <v>0</v>
      </c>
      <c r="K426" s="298" t="s">
        <v>1</v>
      </c>
      <c r="L426" s="303"/>
      <c r="M426" s="304" t="s">
        <v>1</v>
      </c>
      <c r="N426" s="305" t="s">
        <v>46</v>
      </c>
      <c r="O426" s="92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581</v>
      </c>
      <c r="AT426" s="231" t="s">
        <v>553</v>
      </c>
      <c r="AU426" s="231" t="s">
        <v>90</v>
      </c>
      <c r="AY426" s="18" t="s">
        <v>203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88</v>
      </c>
      <c r="BK426" s="232">
        <f>ROUND(I426*H426,2)</f>
        <v>0</v>
      </c>
      <c r="BL426" s="18" t="s">
        <v>279</v>
      </c>
      <c r="BM426" s="231" t="s">
        <v>5192</v>
      </c>
    </row>
    <row r="427" s="2" customFormat="1">
      <c r="A427" s="39"/>
      <c r="B427" s="40"/>
      <c r="C427" s="41"/>
      <c r="D427" s="233" t="s">
        <v>209</v>
      </c>
      <c r="E427" s="41"/>
      <c r="F427" s="234" t="s">
        <v>5193</v>
      </c>
      <c r="G427" s="41"/>
      <c r="H427" s="41"/>
      <c r="I427" s="235"/>
      <c r="J427" s="41"/>
      <c r="K427" s="41"/>
      <c r="L427" s="45"/>
      <c r="M427" s="236"/>
      <c r="N427" s="237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209</v>
      </c>
      <c r="AU427" s="18" t="s">
        <v>90</v>
      </c>
    </row>
    <row r="428" s="2" customFormat="1" ht="24.15" customHeight="1">
      <c r="A428" s="39"/>
      <c r="B428" s="40"/>
      <c r="C428" s="296" t="s">
        <v>1349</v>
      </c>
      <c r="D428" s="296" t="s">
        <v>553</v>
      </c>
      <c r="E428" s="297" t="s">
        <v>5194</v>
      </c>
      <c r="F428" s="298" t="s">
        <v>5195</v>
      </c>
      <c r="G428" s="299" t="s">
        <v>1</v>
      </c>
      <c r="H428" s="300">
        <v>17</v>
      </c>
      <c r="I428" s="301"/>
      <c r="J428" s="302">
        <f>ROUND(I428*H428,2)</f>
        <v>0</v>
      </c>
      <c r="K428" s="298" t="s">
        <v>1</v>
      </c>
      <c r="L428" s="303"/>
      <c r="M428" s="304" t="s">
        <v>1</v>
      </c>
      <c r="N428" s="305" t="s">
        <v>46</v>
      </c>
      <c r="O428" s="92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581</v>
      </c>
      <c r="AT428" s="231" t="s">
        <v>553</v>
      </c>
      <c r="AU428" s="231" t="s">
        <v>90</v>
      </c>
      <c r="AY428" s="18" t="s">
        <v>203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88</v>
      </c>
      <c r="BK428" s="232">
        <f>ROUND(I428*H428,2)</f>
        <v>0</v>
      </c>
      <c r="BL428" s="18" t="s">
        <v>279</v>
      </c>
      <c r="BM428" s="231" t="s">
        <v>5196</v>
      </c>
    </row>
    <row r="429" s="2" customFormat="1">
      <c r="A429" s="39"/>
      <c r="B429" s="40"/>
      <c r="C429" s="41"/>
      <c r="D429" s="233" t="s">
        <v>209</v>
      </c>
      <c r="E429" s="41"/>
      <c r="F429" s="234" t="s">
        <v>5195</v>
      </c>
      <c r="G429" s="41"/>
      <c r="H429" s="41"/>
      <c r="I429" s="235"/>
      <c r="J429" s="41"/>
      <c r="K429" s="41"/>
      <c r="L429" s="45"/>
      <c r="M429" s="236"/>
      <c r="N429" s="237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209</v>
      </c>
      <c r="AU429" s="18" t="s">
        <v>90</v>
      </c>
    </row>
    <row r="430" s="14" customFormat="1">
      <c r="A430" s="14"/>
      <c r="B430" s="263"/>
      <c r="C430" s="264"/>
      <c r="D430" s="233" t="s">
        <v>357</v>
      </c>
      <c r="E430" s="265" t="s">
        <v>1</v>
      </c>
      <c r="F430" s="266" t="s">
        <v>5197</v>
      </c>
      <c r="G430" s="264"/>
      <c r="H430" s="267">
        <v>17</v>
      </c>
      <c r="I430" s="268"/>
      <c r="J430" s="264"/>
      <c r="K430" s="264"/>
      <c r="L430" s="269"/>
      <c r="M430" s="270"/>
      <c r="N430" s="271"/>
      <c r="O430" s="271"/>
      <c r="P430" s="271"/>
      <c r="Q430" s="271"/>
      <c r="R430" s="271"/>
      <c r="S430" s="271"/>
      <c r="T430" s="27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73" t="s">
        <v>357</v>
      </c>
      <c r="AU430" s="273" t="s">
        <v>90</v>
      </c>
      <c r="AV430" s="14" t="s">
        <v>90</v>
      </c>
      <c r="AW430" s="14" t="s">
        <v>36</v>
      </c>
      <c r="AX430" s="14" t="s">
        <v>88</v>
      </c>
      <c r="AY430" s="273" t="s">
        <v>203</v>
      </c>
    </row>
    <row r="431" s="2" customFormat="1" ht="24.15" customHeight="1">
      <c r="A431" s="39"/>
      <c r="B431" s="40"/>
      <c r="C431" s="220" t="s">
        <v>1354</v>
      </c>
      <c r="D431" s="220" t="s">
        <v>204</v>
      </c>
      <c r="E431" s="221" t="s">
        <v>5198</v>
      </c>
      <c r="F431" s="222" t="s">
        <v>5199</v>
      </c>
      <c r="G431" s="223" t="s">
        <v>647</v>
      </c>
      <c r="H431" s="224">
        <v>9</v>
      </c>
      <c r="I431" s="225"/>
      <c r="J431" s="226">
        <f>ROUND(I431*H431,2)</f>
        <v>0</v>
      </c>
      <c r="K431" s="222" t="s">
        <v>352</v>
      </c>
      <c r="L431" s="45"/>
      <c r="M431" s="227" t="s">
        <v>1</v>
      </c>
      <c r="N431" s="228" t="s">
        <v>46</v>
      </c>
      <c r="O431" s="92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279</v>
      </c>
      <c r="AT431" s="231" t="s">
        <v>204</v>
      </c>
      <c r="AU431" s="231" t="s">
        <v>90</v>
      </c>
      <c r="AY431" s="18" t="s">
        <v>203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88</v>
      </c>
      <c r="BK431" s="232">
        <f>ROUND(I431*H431,2)</f>
        <v>0</v>
      </c>
      <c r="BL431" s="18" t="s">
        <v>279</v>
      </c>
      <c r="BM431" s="231" t="s">
        <v>5200</v>
      </c>
    </row>
    <row r="432" s="2" customFormat="1">
      <c r="A432" s="39"/>
      <c r="B432" s="40"/>
      <c r="C432" s="41"/>
      <c r="D432" s="233" t="s">
        <v>209</v>
      </c>
      <c r="E432" s="41"/>
      <c r="F432" s="234" t="s">
        <v>5201</v>
      </c>
      <c r="G432" s="41"/>
      <c r="H432" s="41"/>
      <c r="I432" s="235"/>
      <c r="J432" s="41"/>
      <c r="K432" s="41"/>
      <c r="L432" s="45"/>
      <c r="M432" s="236"/>
      <c r="N432" s="237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209</v>
      </c>
      <c r="AU432" s="18" t="s">
        <v>90</v>
      </c>
    </row>
    <row r="433" s="2" customFormat="1">
      <c r="A433" s="39"/>
      <c r="B433" s="40"/>
      <c r="C433" s="41"/>
      <c r="D433" s="251" t="s">
        <v>355</v>
      </c>
      <c r="E433" s="41"/>
      <c r="F433" s="252" t="s">
        <v>5202</v>
      </c>
      <c r="G433" s="41"/>
      <c r="H433" s="41"/>
      <c r="I433" s="235"/>
      <c r="J433" s="41"/>
      <c r="K433" s="41"/>
      <c r="L433" s="45"/>
      <c r="M433" s="236"/>
      <c r="N433" s="237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355</v>
      </c>
      <c r="AU433" s="18" t="s">
        <v>90</v>
      </c>
    </row>
    <row r="434" s="2" customFormat="1" ht="24.15" customHeight="1">
      <c r="A434" s="39"/>
      <c r="B434" s="40"/>
      <c r="C434" s="296" t="s">
        <v>1358</v>
      </c>
      <c r="D434" s="296" t="s">
        <v>553</v>
      </c>
      <c r="E434" s="297" t="s">
        <v>5203</v>
      </c>
      <c r="F434" s="298" t="s">
        <v>5193</v>
      </c>
      <c r="G434" s="299" t="s">
        <v>1</v>
      </c>
      <c r="H434" s="300">
        <v>9</v>
      </c>
      <c r="I434" s="301"/>
      <c r="J434" s="302">
        <f>ROUND(I434*H434,2)</f>
        <v>0</v>
      </c>
      <c r="K434" s="298" t="s">
        <v>1</v>
      </c>
      <c r="L434" s="303"/>
      <c r="M434" s="304" t="s">
        <v>1</v>
      </c>
      <c r="N434" s="305" t="s">
        <v>46</v>
      </c>
      <c r="O434" s="92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581</v>
      </c>
      <c r="AT434" s="231" t="s">
        <v>553</v>
      </c>
      <c r="AU434" s="231" t="s">
        <v>90</v>
      </c>
      <c r="AY434" s="18" t="s">
        <v>203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88</v>
      </c>
      <c r="BK434" s="232">
        <f>ROUND(I434*H434,2)</f>
        <v>0</v>
      </c>
      <c r="BL434" s="18" t="s">
        <v>279</v>
      </c>
      <c r="BM434" s="231" t="s">
        <v>5204</v>
      </c>
    </row>
    <row r="435" s="2" customFormat="1">
      <c r="A435" s="39"/>
      <c r="B435" s="40"/>
      <c r="C435" s="41"/>
      <c r="D435" s="233" t="s">
        <v>209</v>
      </c>
      <c r="E435" s="41"/>
      <c r="F435" s="234" t="s">
        <v>5193</v>
      </c>
      <c r="G435" s="41"/>
      <c r="H435" s="41"/>
      <c r="I435" s="235"/>
      <c r="J435" s="41"/>
      <c r="K435" s="41"/>
      <c r="L435" s="45"/>
      <c r="M435" s="236"/>
      <c r="N435" s="237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209</v>
      </c>
      <c r="AU435" s="18" t="s">
        <v>90</v>
      </c>
    </row>
    <row r="436" s="2" customFormat="1" ht="33" customHeight="1">
      <c r="A436" s="39"/>
      <c r="B436" s="40"/>
      <c r="C436" s="220" t="s">
        <v>1360</v>
      </c>
      <c r="D436" s="220" t="s">
        <v>204</v>
      </c>
      <c r="E436" s="221" t="s">
        <v>5205</v>
      </c>
      <c r="F436" s="222" t="s">
        <v>5206</v>
      </c>
      <c r="G436" s="223" t="s">
        <v>647</v>
      </c>
      <c r="H436" s="224">
        <v>3</v>
      </c>
      <c r="I436" s="225"/>
      <c r="J436" s="226">
        <f>ROUND(I436*H436,2)</f>
        <v>0</v>
      </c>
      <c r="K436" s="222" t="s">
        <v>352</v>
      </c>
      <c r="L436" s="45"/>
      <c r="M436" s="227" t="s">
        <v>1</v>
      </c>
      <c r="N436" s="228" t="s">
        <v>46</v>
      </c>
      <c r="O436" s="92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279</v>
      </c>
      <c r="AT436" s="231" t="s">
        <v>204</v>
      </c>
      <c r="AU436" s="231" t="s">
        <v>90</v>
      </c>
      <c r="AY436" s="18" t="s">
        <v>203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88</v>
      </c>
      <c r="BK436" s="232">
        <f>ROUND(I436*H436,2)</f>
        <v>0</v>
      </c>
      <c r="BL436" s="18" t="s">
        <v>279</v>
      </c>
      <c r="BM436" s="231" t="s">
        <v>5207</v>
      </c>
    </row>
    <row r="437" s="2" customFormat="1">
      <c r="A437" s="39"/>
      <c r="B437" s="40"/>
      <c r="C437" s="41"/>
      <c r="D437" s="233" t="s">
        <v>209</v>
      </c>
      <c r="E437" s="41"/>
      <c r="F437" s="234" t="s">
        <v>5208</v>
      </c>
      <c r="G437" s="41"/>
      <c r="H437" s="41"/>
      <c r="I437" s="235"/>
      <c r="J437" s="41"/>
      <c r="K437" s="41"/>
      <c r="L437" s="45"/>
      <c r="M437" s="236"/>
      <c r="N437" s="237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209</v>
      </c>
      <c r="AU437" s="18" t="s">
        <v>90</v>
      </c>
    </row>
    <row r="438" s="2" customFormat="1">
      <c r="A438" s="39"/>
      <c r="B438" s="40"/>
      <c r="C438" s="41"/>
      <c r="D438" s="251" t="s">
        <v>355</v>
      </c>
      <c r="E438" s="41"/>
      <c r="F438" s="252" t="s">
        <v>5209</v>
      </c>
      <c r="G438" s="41"/>
      <c r="H438" s="41"/>
      <c r="I438" s="235"/>
      <c r="J438" s="41"/>
      <c r="K438" s="41"/>
      <c r="L438" s="45"/>
      <c r="M438" s="236"/>
      <c r="N438" s="237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355</v>
      </c>
      <c r="AU438" s="18" t="s">
        <v>90</v>
      </c>
    </row>
    <row r="439" s="2" customFormat="1" ht="16.5" customHeight="1">
      <c r="A439" s="39"/>
      <c r="B439" s="40"/>
      <c r="C439" s="296" t="s">
        <v>1368</v>
      </c>
      <c r="D439" s="296" t="s">
        <v>553</v>
      </c>
      <c r="E439" s="297" t="s">
        <v>5210</v>
      </c>
      <c r="F439" s="298" t="s">
        <v>5211</v>
      </c>
      <c r="G439" s="299" t="s">
        <v>647</v>
      </c>
      <c r="H439" s="300">
        <v>3</v>
      </c>
      <c r="I439" s="301"/>
      <c r="J439" s="302">
        <f>ROUND(I439*H439,2)</f>
        <v>0</v>
      </c>
      <c r="K439" s="298" t="s">
        <v>1</v>
      </c>
      <c r="L439" s="303"/>
      <c r="M439" s="304" t="s">
        <v>1</v>
      </c>
      <c r="N439" s="305" t="s">
        <v>46</v>
      </c>
      <c r="O439" s="92"/>
      <c r="P439" s="229">
        <f>O439*H439</f>
        <v>0</v>
      </c>
      <c r="Q439" s="229">
        <v>0.00048000000000000001</v>
      </c>
      <c r="R439" s="229">
        <f>Q439*H439</f>
        <v>0.0014400000000000001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581</v>
      </c>
      <c r="AT439" s="231" t="s">
        <v>553</v>
      </c>
      <c r="AU439" s="231" t="s">
        <v>90</v>
      </c>
      <c r="AY439" s="18" t="s">
        <v>203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88</v>
      </c>
      <c r="BK439" s="232">
        <f>ROUND(I439*H439,2)</f>
        <v>0</v>
      </c>
      <c r="BL439" s="18" t="s">
        <v>279</v>
      </c>
      <c r="BM439" s="231" t="s">
        <v>5212</v>
      </c>
    </row>
    <row r="440" s="2" customFormat="1">
      <c r="A440" s="39"/>
      <c r="B440" s="40"/>
      <c r="C440" s="41"/>
      <c r="D440" s="233" t="s">
        <v>209</v>
      </c>
      <c r="E440" s="41"/>
      <c r="F440" s="234" t="s">
        <v>5213</v>
      </c>
      <c r="G440" s="41"/>
      <c r="H440" s="41"/>
      <c r="I440" s="235"/>
      <c r="J440" s="41"/>
      <c r="K440" s="41"/>
      <c r="L440" s="45"/>
      <c r="M440" s="236"/>
      <c r="N440" s="237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209</v>
      </c>
      <c r="AU440" s="18" t="s">
        <v>90</v>
      </c>
    </row>
    <row r="441" s="2" customFormat="1" ht="24.15" customHeight="1">
      <c r="A441" s="39"/>
      <c r="B441" s="40"/>
      <c r="C441" s="220" t="s">
        <v>1381</v>
      </c>
      <c r="D441" s="220" t="s">
        <v>204</v>
      </c>
      <c r="E441" s="221" t="s">
        <v>5214</v>
      </c>
      <c r="F441" s="222" t="s">
        <v>5215</v>
      </c>
      <c r="G441" s="223" t="s">
        <v>647</v>
      </c>
      <c r="H441" s="224">
        <v>16</v>
      </c>
      <c r="I441" s="225"/>
      <c r="J441" s="226">
        <f>ROUND(I441*H441,2)</f>
        <v>0</v>
      </c>
      <c r="K441" s="222" t="s">
        <v>352</v>
      </c>
      <c r="L441" s="45"/>
      <c r="M441" s="227" t="s">
        <v>1</v>
      </c>
      <c r="N441" s="228" t="s">
        <v>46</v>
      </c>
      <c r="O441" s="92"/>
      <c r="P441" s="229">
        <f>O441*H441</f>
        <v>0</v>
      </c>
      <c r="Q441" s="229">
        <v>0</v>
      </c>
      <c r="R441" s="229">
        <f>Q441*H441</f>
        <v>0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279</v>
      </c>
      <c r="AT441" s="231" t="s">
        <v>204</v>
      </c>
      <c r="AU441" s="231" t="s">
        <v>90</v>
      </c>
      <c r="AY441" s="18" t="s">
        <v>203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88</v>
      </c>
      <c r="BK441" s="232">
        <f>ROUND(I441*H441,2)</f>
        <v>0</v>
      </c>
      <c r="BL441" s="18" t="s">
        <v>279</v>
      </c>
      <c r="BM441" s="231" t="s">
        <v>5216</v>
      </c>
    </row>
    <row r="442" s="2" customFormat="1">
      <c r="A442" s="39"/>
      <c r="B442" s="40"/>
      <c r="C442" s="41"/>
      <c r="D442" s="233" t="s">
        <v>209</v>
      </c>
      <c r="E442" s="41"/>
      <c r="F442" s="234" t="s">
        <v>5217</v>
      </c>
      <c r="G442" s="41"/>
      <c r="H442" s="41"/>
      <c r="I442" s="235"/>
      <c r="J442" s="41"/>
      <c r="K442" s="41"/>
      <c r="L442" s="45"/>
      <c r="M442" s="236"/>
      <c r="N442" s="237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209</v>
      </c>
      <c r="AU442" s="18" t="s">
        <v>90</v>
      </c>
    </row>
    <row r="443" s="2" customFormat="1">
      <c r="A443" s="39"/>
      <c r="B443" s="40"/>
      <c r="C443" s="41"/>
      <c r="D443" s="251" t="s">
        <v>355</v>
      </c>
      <c r="E443" s="41"/>
      <c r="F443" s="252" t="s">
        <v>5218</v>
      </c>
      <c r="G443" s="41"/>
      <c r="H443" s="41"/>
      <c r="I443" s="235"/>
      <c r="J443" s="41"/>
      <c r="K443" s="41"/>
      <c r="L443" s="45"/>
      <c r="M443" s="236"/>
      <c r="N443" s="237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355</v>
      </c>
      <c r="AU443" s="18" t="s">
        <v>90</v>
      </c>
    </row>
    <row r="444" s="2" customFormat="1" ht="16.5" customHeight="1">
      <c r="A444" s="39"/>
      <c r="B444" s="40"/>
      <c r="C444" s="296" t="s">
        <v>1395</v>
      </c>
      <c r="D444" s="296" t="s">
        <v>553</v>
      </c>
      <c r="E444" s="297" t="s">
        <v>5219</v>
      </c>
      <c r="F444" s="298" t="s">
        <v>5220</v>
      </c>
      <c r="G444" s="299" t="s">
        <v>647</v>
      </c>
      <c r="H444" s="300">
        <v>6</v>
      </c>
      <c r="I444" s="301"/>
      <c r="J444" s="302">
        <f>ROUND(I444*H444,2)</f>
        <v>0</v>
      </c>
      <c r="K444" s="298" t="s">
        <v>1</v>
      </c>
      <c r="L444" s="303"/>
      <c r="M444" s="304" t="s">
        <v>1</v>
      </c>
      <c r="N444" s="305" t="s">
        <v>46</v>
      </c>
      <c r="O444" s="92"/>
      <c r="P444" s="229">
        <f>O444*H444</f>
        <v>0</v>
      </c>
      <c r="Q444" s="229">
        <v>0</v>
      </c>
      <c r="R444" s="229">
        <f>Q444*H444</f>
        <v>0</v>
      </c>
      <c r="S444" s="229">
        <v>0</v>
      </c>
      <c r="T444" s="23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1" t="s">
        <v>581</v>
      </c>
      <c r="AT444" s="231" t="s">
        <v>553</v>
      </c>
      <c r="AU444" s="231" t="s">
        <v>90</v>
      </c>
      <c r="AY444" s="18" t="s">
        <v>203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8" t="s">
        <v>88</v>
      </c>
      <c r="BK444" s="232">
        <f>ROUND(I444*H444,2)</f>
        <v>0</v>
      </c>
      <c r="BL444" s="18" t="s">
        <v>279</v>
      </c>
      <c r="BM444" s="231" t="s">
        <v>5221</v>
      </c>
    </row>
    <row r="445" s="2" customFormat="1" ht="16.5" customHeight="1">
      <c r="A445" s="39"/>
      <c r="B445" s="40"/>
      <c r="C445" s="296" t="s">
        <v>1400</v>
      </c>
      <c r="D445" s="296" t="s">
        <v>553</v>
      </c>
      <c r="E445" s="297" t="s">
        <v>5222</v>
      </c>
      <c r="F445" s="298" t="s">
        <v>5223</v>
      </c>
      <c r="G445" s="299" t="s">
        <v>647</v>
      </c>
      <c r="H445" s="300">
        <v>5</v>
      </c>
      <c r="I445" s="301"/>
      <c r="J445" s="302">
        <f>ROUND(I445*H445,2)</f>
        <v>0</v>
      </c>
      <c r="K445" s="298" t="s">
        <v>352</v>
      </c>
      <c r="L445" s="303"/>
      <c r="M445" s="304" t="s">
        <v>1</v>
      </c>
      <c r="N445" s="305" t="s">
        <v>46</v>
      </c>
      <c r="O445" s="92"/>
      <c r="P445" s="229">
        <f>O445*H445</f>
        <v>0</v>
      </c>
      <c r="Q445" s="229">
        <v>5.0000000000000002E-05</v>
      </c>
      <c r="R445" s="229">
        <f>Q445*H445</f>
        <v>0.00025000000000000001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581</v>
      </c>
      <c r="AT445" s="231" t="s">
        <v>553</v>
      </c>
      <c r="AU445" s="231" t="s">
        <v>90</v>
      </c>
      <c r="AY445" s="18" t="s">
        <v>203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88</v>
      </c>
      <c r="BK445" s="232">
        <f>ROUND(I445*H445,2)</f>
        <v>0</v>
      </c>
      <c r="BL445" s="18" t="s">
        <v>279</v>
      </c>
      <c r="BM445" s="231" t="s">
        <v>5224</v>
      </c>
    </row>
    <row r="446" s="2" customFormat="1">
      <c r="A446" s="39"/>
      <c r="B446" s="40"/>
      <c r="C446" s="41"/>
      <c r="D446" s="233" t="s">
        <v>209</v>
      </c>
      <c r="E446" s="41"/>
      <c r="F446" s="234" t="s">
        <v>5225</v>
      </c>
      <c r="G446" s="41"/>
      <c r="H446" s="41"/>
      <c r="I446" s="235"/>
      <c r="J446" s="41"/>
      <c r="K446" s="41"/>
      <c r="L446" s="45"/>
      <c r="M446" s="236"/>
      <c r="N446" s="237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209</v>
      </c>
      <c r="AU446" s="18" t="s">
        <v>90</v>
      </c>
    </row>
    <row r="447" s="2" customFormat="1" ht="16.5" customHeight="1">
      <c r="A447" s="39"/>
      <c r="B447" s="40"/>
      <c r="C447" s="296" t="s">
        <v>1417</v>
      </c>
      <c r="D447" s="296" t="s">
        <v>553</v>
      </c>
      <c r="E447" s="297" t="s">
        <v>5226</v>
      </c>
      <c r="F447" s="298" t="s">
        <v>5227</v>
      </c>
      <c r="G447" s="299" t="s">
        <v>647</v>
      </c>
      <c r="H447" s="300">
        <v>1</v>
      </c>
      <c r="I447" s="301"/>
      <c r="J447" s="302">
        <f>ROUND(I447*H447,2)</f>
        <v>0</v>
      </c>
      <c r="K447" s="298" t="s">
        <v>1</v>
      </c>
      <c r="L447" s="303"/>
      <c r="M447" s="304" t="s">
        <v>1</v>
      </c>
      <c r="N447" s="305" t="s">
        <v>46</v>
      </c>
      <c r="O447" s="92"/>
      <c r="P447" s="229">
        <f>O447*H447</f>
        <v>0</v>
      </c>
      <c r="Q447" s="229">
        <v>0.00011</v>
      </c>
      <c r="R447" s="229">
        <f>Q447*H447</f>
        <v>0.00011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581</v>
      </c>
      <c r="AT447" s="231" t="s">
        <v>553</v>
      </c>
      <c r="AU447" s="231" t="s">
        <v>90</v>
      </c>
      <c r="AY447" s="18" t="s">
        <v>203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88</v>
      </c>
      <c r="BK447" s="232">
        <f>ROUND(I447*H447,2)</f>
        <v>0</v>
      </c>
      <c r="BL447" s="18" t="s">
        <v>279</v>
      </c>
      <c r="BM447" s="231" t="s">
        <v>5228</v>
      </c>
    </row>
    <row r="448" s="2" customFormat="1" ht="16.5" customHeight="1">
      <c r="A448" s="39"/>
      <c r="B448" s="40"/>
      <c r="C448" s="296" t="s">
        <v>1423</v>
      </c>
      <c r="D448" s="296" t="s">
        <v>553</v>
      </c>
      <c r="E448" s="297" t="s">
        <v>5229</v>
      </c>
      <c r="F448" s="298" t="s">
        <v>5230</v>
      </c>
      <c r="G448" s="299" t="s">
        <v>647</v>
      </c>
      <c r="H448" s="300">
        <v>2</v>
      </c>
      <c r="I448" s="301"/>
      <c r="J448" s="302">
        <f>ROUND(I448*H448,2)</f>
        <v>0</v>
      </c>
      <c r="K448" s="298" t="s">
        <v>352</v>
      </c>
      <c r="L448" s="303"/>
      <c r="M448" s="304" t="s">
        <v>1</v>
      </c>
      <c r="N448" s="305" t="s">
        <v>46</v>
      </c>
      <c r="O448" s="92"/>
      <c r="P448" s="229">
        <f>O448*H448</f>
        <v>0</v>
      </c>
      <c r="Q448" s="229">
        <v>0.00012</v>
      </c>
      <c r="R448" s="229">
        <f>Q448*H448</f>
        <v>0.00024000000000000001</v>
      </c>
      <c r="S448" s="229">
        <v>0</v>
      </c>
      <c r="T448" s="23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581</v>
      </c>
      <c r="AT448" s="231" t="s">
        <v>553</v>
      </c>
      <c r="AU448" s="231" t="s">
        <v>90</v>
      </c>
      <c r="AY448" s="18" t="s">
        <v>203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88</v>
      </c>
      <c r="BK448" s="232">
        <f>ROUND(I448*H448,2)</f>
        <v>0</v>
      </c>
      <c r="BL448" s="18" t="s">
        <v>279</v>
      </c>
      <c r="BM448" s="231" t="s">
        <v>5231</v>
      </c>
    </row>
    <row r="449" s="2" customFormat="1">
      <c r="A449" s="39"/>
      <c r="B449" s="40"/>
      <c r="C449" s="41"/>
      <c r="D449" s="233" t="s">
        <v>209</v>
      </c>
      <c r="E449" s="41"/>
      <c r="F449" s="234" t="s">
        <v>5232</v>
      </c>
      <c r="G449" s="41"/>
      <c r="H449" s="41"/>
      <c r="I449" s="235"/>
      <c r="J449" s="41"/>
      <c r="K449" s="41"/>
      <c r="L449" s="45"/>
      <c r="M449" s="236"/>
      <c r="N449" s="237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209</v>
      </c>
      <c r="AU449" s="18" t="s">
        <v>90</v>
      </c>
    </row>
    <row r="450" s="2" customFormat="1" ht="16.5" customHeight="1">
      <c r="A450" s="39"/>
      <c r="B450" s="40"/>
      <c r="C450" s="296" t="s">
        <v>1429</v>
      </c>
      <c r="D450" s="296" t="s">
        <v>553</v>
      </c>
      <c r="E450" s="297" t="s">
        <v>5233</v>
      </c>
      <c r="F450" s="298" t="s">
        <v>5234</v>
      </c>
      <c r="G450" s="299" t="s">
        <v>647</v>
      </c>
      <c r="H450" s="300">
        <v>2</v>
      </c>
      <c r="I450" s="301"/>
      <c r="J450" s="302">
        <f>ROUND(I450*H450,2)</f>
        <v>0</v>
      </c>
      <c r="K450" s="298" t="s">
        <v>1</v>
      </c>
      <c r="L450" s="303"/>
      <c r="M450" s="304" t="s">
        <v>1</v>
      </c>
      <c r="N450" s="305" t="s">
        <v>46</v>
      </c>
      <c r="O450" s="92"/>
      <c r="P450" s="229">
        <f>O450*H450</f>
        <v>0</v>
      </c>
      <c r="Q450" s="229">
        <v>0.00012</v>
      </c>
      <c r="R450" s="229">
        <f>Q450*H450</f>
        <v>0.00024000000000000001</v>
      </c>
      <c r="S450" s="229">
        <v>0</v>
      </c>
      <c r="T450" s="23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1" t="s">
        <v>581</v>
      </c>
      <c r="AT450" s="231" t="s">
        <v>553</v>
      </c>
      <c r="AU450" s="231" t="s">
        <v>90</v>
      </c>
      <c r="AY450" s="18" t="s">
        <v>203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8" t="s">
        <v>88</v>
      </c>
      <c r="BK450" s="232">
        <f>ROUND(I450*H450,2)</f>
        <v>0</v>
      </c>
      <c r="BL450" s="18" t="s">
        <v>279</v>
      </c>
      <c r="BM450" s="231" t="s">
        <v>5235</v>
      </c>
    </row>
    <row r="451" s="2" customFormat="1" ht="24.15" customHeight="1">
      <c r="A451" s="39"/>
      <c r="B451" s="40"/>
      <c r="C451" s="220" t="s">
        <v>1435</v>
      </c>
      <c r="D451" s="220" t="s">
        <v>204</v>
      </c>
      <c r="E451" s="221" t="s">
        <v>5236</v>
      </c>
      <c r="F451" s="222" t="s">
        <v>5237</v>
      </c>
      <c r="G451" s="223" t="s">
        <v>647</v>
      </c>
      <c r="H451" s="224">
        <v>1</v>
      </c>
      <c r="I451" s="225"/>
      <c r="J451" s="226">
        <f>ROUND(I451*H451,2)</f>
        <v>0</v>
      </c>
      <c r="K451" s="222" t="s">
        <v>352</v>
      </c>
      <c r="L451" s="45"/>
      <c r="M451" s="227" t="s">
        <v>1</v>
      </c>
      <c r="N451" s="228" t="s">
        <v>46</v>
      </c>
      <c r="O451" s="92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279</v>
      </c>
      <c r="AT451" s="231" t="s">
        <v>204</v>
      </c>
      <c r="AU451" s="231" t="s">
        <v>90</v>
      </c>
      <c r="AY451" s="18" t="s">
        <v>203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88</v>
      </c>
      <c r="BK451" s="232">
        <f>ROUND(I451*H451,2)</f>
        <v>0</v>
      </c>
      <c r="BL451" s="18" t="s">
        <v>279</v>
      </c>
      <c r="BM451" s="231" t="s">
        <v>5238</v>
      </c>
    </row>
    <row r="452" s="2" customFormat="1">
      <c r="A452" s="39"/>
      <c r="B452" s="40"/>
      <c r="C452" s="41"/>
      <c r="D452" s="233" t="s">
        <v>209</v>
      </c>
      <c r="E452" s="41"/>
      <c r="F452" s="234" t="s">
        <v>5239</v>
      </c>
      <c r="G452" s="41"/>
      <c r="H452" s="41"/>
      <c r="I452" s="235"/>
      <c r="J452" s="41"/>
      <c r="K452" s="41"/>
      <c r="L452" s="45"/>
      <c r="M452" s="236"/>
      <c r="N452" s="237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209</v>
      </c>
      <c r="AU452" s="18" t="s">
        <v>90</v>
      </c>
    </row>
    <row r="453" s="2" customFormat="1">
      <c r="A453" s="39"/>
      <c r="B453" s="40"/>
      <c r="C453" s="41"/>
      <c r="D453" s="251" t="s">
        <v>355</v>
      </c>
      <c r="E453" s="41"/>
      <c r="F453" s="252" t="s">
        <v>5240</v>
      </c>
      <c r="G453" s="41"/>
      <c r="H453" s="41"/>
      <c r="I453" s="235"/>
      <c r="J453" s="41"/>
      <c r="K453" s="41"/>
      <c r="L453" s="45"/>
      <c r="M453" s="236"/>
      <c r="N453" s="237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355</v>
      </c>
      <c r="AU453" s="18" t="s">
        <v>90</v>
      </c>
    </row>
    <row r="454" s="2" customFormat="1" ht="16.5" customHeight="1">
      <c r="A454" s="39"/>
      <c r="B454" s="40"/>
      <c r="C454" s="296" t="s">
        <v>1443</v>
      </c>
      <c r="D454" s="296" t="s">
        <v>553</v>
      </c>
      <c r="E454" s="297" t="s">
        <v>5241</v>
      </c>
      <c r="F454" s="298" t="s">
        <v>5242</v>
      </c>
      <c r="G454" s="299" t="s">
        <v>647</v>
      </c>
      <c r="H454" s="300">
        <v>1</v>
      </c>
      <c r="I454" s="301"/>
      <c r="J454" s="302">
        <f>ROUND(I454*H454,2)</f>
        <v>0</v>
      </c>
      <c r="K454" s="298" t="s">
        <v>1</v>
      </c>
      <c r="L454" s="303"/>
      <c r="M454" s="304" t="s">
        <v>1</v>
      </c>
      <c r="N454" s="305" t="s">
        <v>46</v>
      </c>
      <c r="O454" s="92"/>
      <c r="P454" s="229">
        <f>O454*H454</f>
        <v>0</v>
      </c>
      <c r="Q454" s="229">
        <v>0.00012</v>
      </c>
      <c r="R454" s="229">
        <f>Q454*H454</f>
        <v>0.00012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581</v>
      </c>
      <c r="AT454" s="231" t="s">
        <v>553</v>
      </c>
      <c r="AU454" s="231" t="s">
        <v>90</v>
      </c>
      <c r="AY454" s="18" t="s">
        <v>203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88</v>
      </c>
      <c r="BK454" s="232">
        <f>ROUND(I454*H454,2)</f>
        <v>0</v>
      </c>
      <c r="BL454" s="18" t="s">
        <v>279</v>
      </c>
      <c r="BM454" s="231" t="s">
        <v>5243</v>
      </c>
    </row>
    <row r="455" s="2" customFormat="1" ht="24.15" customHeight="1">
      <c r="A455" s="39"/>
      <c r="B455" s="40"/>
      <c r="C455" s="220" t="s">
        <v>1448</v>
      </c>
      <c r="D455" s="220" t="s">
        <v>204</v>
      </c>
      <c r="E455" s="221" t="s">
        <v>5244</v>
      </c>
      <c r="F455" s="222" t="s">
        <v>5245</v>
      </c>
      <c r="G455" s="223" t="s">
        <v>647</v>
      </c>
      <c r="H455" s="224">
        <v>4</v>
      </c>
      <c r="I455" s="225"/>
      <c r="J455" s="226">
        <f>ROUND(I455*H455,2)</f>
        <v>0</v>
      </c>
      <c r="K455" s="222" t="s">
        <v>352</v>
      </c>
      <c r="L455" s="45"/>
      <c r="M455" s="227" t="s">
        <v>1</v>
      </c>
      <c r="N455" s="228" t="s">
        <v>46</v>
      </c>
      <c r="O455" s="92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1" t="s">
        <v>279</v>
      </c>
      <c r="AT455" s="231" t="s">
        <v>204</v>
      </c>
      <c r="AU455" s="231" t="s">
        <v>90</v>
      </c>
      <c r="AY455" s="18" t="s">
        <v>203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8" t="s">
        <v>88</v>
      </c>
      <c r="BK455" s="232">
        <f>ROUND(I455*H455,2)</f>
        <v>0</v>
      </c>
      <c r="BL455" s="18" t="s">
        <v>279</v>
      </c>
      <c r="BM455" s="231" t="s">
        <v>5246</v>
      </c>
    </row>
    <row r="456" s="2" customFormat="1">
      <c r="A456" s="39"/>
      <c r="B456" s="40"/>
      <c r="C456" s="41"/>
      <c r="D456" s="233" t="s">
        <v>209</v>
      </c>
      <c r="E456" s="41"/>
      <c r="F456" s="234" t="s">
        <v>5247</v>
      </c>
      <c r="G456" s="41"/>
      <c r="H456" s="41"/>
      <c r="I456" s="235"/>
      <c r="J456" s="41"/>
      <c r="K456" s="41"/>
      <c r="L456" s="45"/>
      <c r="M456" s="236"/>
      <c r="N456" s="237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209</v>
      </c>
      <c r="AU456" s="18" t="s">
        <v>90</v>
      </c>
    </row>
    <row r="457" s="2" customFormat="1">
      <c r="A457" s="39"/>
      <c r="B457" s="40"/>
      <c r="C457" s="41"/>
      <c r="D457" s="251" t="s">
        <v>355</v>
      </c>
      <c r="E457" s="41"/>
      <c r="F457" s="252" t="s">
        <v>5248</v>
      </c>
      <c r="G457" s="41"/>
      <c r="H457" s="41"/>
      <c r="I457" s="235"/>
      <c r="J457" s="41"/>
      <c r="K457" s="41"/>
      <c r="L457" s="45"/>
      <c r="M457" s="236"/>
      <c r="N457" s="237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355</v>
      </c>
      <c r="AU457" s="18" t="s">
        <v>90</v>
      </c>
    </row>
    <row r="458" s="2" customFormat="1" ht="16.5" customHeight="1">
      <c r="A458" s="39"/>
      <c r="B458" s="40"/>
      <c r="C458" s="296" t="s">
        <v>1461</v>
      </c>
      <c r="D458" s="296" t="s">
        <v>553</v>
      </c>
      <c r="E458" s="297" t="s">
        <v>5249</v>
      </c>
      <c r="F458" s="298" t="s">
        <v>5250</v>
      </c>
      <c r="G458" s="299" t="s">
        <v>647</v>
      </c>
      <c r="H458" s="300">
        <v>2</v>
      </c>
      <c r="I458" s="301"/>
      <c r="J458" s="302">
        <f>ROUND(I458*H458,2)</f>
        <v>0</v>
      </c>
      <c r="K458" s="298" t="s">
        <v>352</v>
      </c>
      <c r="L458" s="303"/>
      <c r="M458" s="304" t="s">
        <v>1</v>
      </c>
      <c r="N458" s="305" t="s">
        <v>46</v>
      </c>
      <c r="O458" s="92"/>
      <c r="P458" s="229">
        <f>O458*H458</f>
        <v>0</v>
      </c>
      <c r="Q458" s="229">
        <v>0.00017000000000000001</v>
      </c>
      <c r="R458" s="229">
        <f>Q458*H458</f>
        <v>0.00034000000000000002</v>
      </c>
      <c r="S458" s="229">
        <v>0</v>
      </c>
      <c r="T458" s="23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1" t="s">
        <v>581</v>
      </c>
      <c r="AT458" s="231" t="s">
        <v>553</v>
      </c>
      <c r="AU458" s="231" t="s">
        <v>90</v>
      </c>
      <c r="AY458" s="18" t="s">
        <v>203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8" t="s">
        <v>88</v>
      </c>
      <c r="BK458" s="232">
        <f>ROUND(I458*H458,2)</f>
        <v>0</v>
      </c>
      <c r="BL458" s="18" t="s">
        <v>279</v>
      </c>
      <c r="BM458" s="231" t="s">
        <v>5251</v>
      </c>
    </row>
    <row r="459" s="2" customFormat="1">
      <c r="A459" s="39"/>
      <c r="B459" s="40"/>
      <c r="C459" s="41"/>
      <c r="D459" s="233" t="s">
        <v>209</v>
      </c>
      <c r="E459" s="41"/>
      <c r="F459" s="234" t="s">
        <v>5250</v>
      </c>
      <c r="G459" s="41"/>
      <c r="H459" s="41"/>
      <c r="I459" s="235"/>
      <c r="J459" s="41"/>
      <c r="K459" s="41"/>
      <c r="L459" s="45"/>
      <c r="M459" s="236"/>
      <c r="N459" s="237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209</v>
      </c>
      <c r="AU459" s="18" t="s">
        <v>90</v>
      </c>
    </row>
    <row r="460" s="2" customFormat="1" ht="16.5" customHeight="1">
      <c r="A460" s="39"/>
      <c r="B460" s="40"/>
      <c r="C460" s="296" t="s">
        <v>1466</v>
      </c>
      <c r="D460" s="296" t="s">
        <v>553</v>
      </c>
      <c r="E460" s="297" t="s">
        <v>5252</v>
      </c>
      <c r="F460" s="298" t="s">
        <v>5253</v>
      </c>
      <c r="G460" s="299" t="s">
        <v>647</v>
      </c>
      <c r="H460" s="300">
        <v>2</v>
      </c>
      <c r="I460" s="301"/>
      <c r="J460" s="302">
        <f>ROUND(I460*H460,2)</f>
        <v>0</v>
      </c>
      <c r="K460" s="298" t="s">
        <v>352</v>
      </c>
      <c r="L460" s="303"/>
      <c r="M460" s="304" t="s">
        <v>1</v>
      </c>
      <c r="N460" s="305" t="s">
        <v>46</v>
      </c>
      <c r="O460" s="92"/>
      <c r="P460" s="229">
        <f>O460*H460</f>
        <v>0</v>
      </c>
      <c r="Q460" s="229">
        <v>5.0000000000000002E-05</v>
      </c>
      <c r="R460" s="229">
        <f>Q460*H460</f>
        <v>0.00010000000000000001</v>
      </c>
      <c r="S460" s="229">
        <v>0</v>
      </c>
      <c r="T460" s="23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1" t="s">
        <v>581</v>
      </c>
      <c r="AT460" s="231" t="s">
        <v>553</v>
      </c>
      <c r="AU460" s="231" t="s">
        <v>90</v>
      </c>
      <c r="AY460" s="18" t="s">
        <v>203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8" t="s">
        <v>88</v>
      </c>
      <c r="BK460" s="232">
        <f>ROUND(I460*H460,2)</f>
        <v>0</v>
      </c>
      <c r="BL460" s="18" t="s">
        <v>279</v>
      </c>
      <c r="BM460" s="231" t="s">
        <v>5254</v>
      </c>
    </row>
    <row r="461" s="2" customFormat="1">
      <c r="A461" s="39"/>
      <c r="B461" s="40"/>
      <c r="C461" s="41"/>
      <c r="D461" s="233" t="s">
        <v>209</v>
      </c>
      <c r="E461" s="41"/>
      <c r="F461" s="234" t="s">
        <v>5253</v>
      </c>
      <c r="G461" s="41"/>
      <c r="H461" s="41"/>
      <c r="I461" s="235"/>
      <c r="J461" s="41"/>
      <c r="K461" s="41"/>
      <c r="L461" s="45"/>
      <c r="M461" s="236"/>
      <c r="N461" s="237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209</v>
      </c>
      <c r="AU461" s="18" t="s">
        <v>90</v>
      </c>
    </row>
    <row r="462" s="2" customFormat="1" ht="16.5" customHeight="1">
      <c r="A462" s="39"/>
      <c r="B462" s="40"/>
      <c r="C462" s="220" t="s">
        <v>1477</v>
      </c>
      <c r="D462" s="220" t="s">
        <v>204</v>
      </c>
      <c r="E462" s="221" t="s">
        <v>5255</v>
      </c>
      <c r="F462" s="222" t="s">
        <v>5256</v>
      </c>
      <c r="G462" s="223" t="s">
        <v>647</v>
      </c>
      <c r="H462" s="224">
        <v>5</v>
      </c>
      <c r="I462" s="225"/>
      <c r="J462" s="226">
        <f>ROUND(I462*H462,2)</f>
        <v>0</v>
      </c>
      <c r="K462" s="222" t="s">
        <v>352</v>
      </c>
      <c r="L462" s="45"/>
      <c r="M462" s="227" t="s">
        <v>1</v>
      </c>
      <c r="N462" s="228" t="s">
        <v>46</v>
      </c>
      <c r="O462" s="92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1" t="s">
        <v>279</v>
      </c>
      <c r="AT462" s="231" t="s">
        <v>204</v>
      </c>
      <c r="AU462" s="231" t="s">
        <v>90</v>
      </c>
      <c r="AY462" s="18" t="s">
        <v>203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8" t="s">
        <v>88</v>
      </c>
      <c r="BK462" s="232">
        <f>ROUND(I462*H462,2)</f>
        <v>0</v>
      </c>
      <c r="BL462" s="18" t="s">
        <v>279</v>
      </c>
      <c r="BM462" s="231" t="s">
        <v>5257</v>
      </c>
    </row>
    <row r="463" s="2" customFormat="1">
      <c r="A463" s="39"/>
      <c r="B463" s="40"/>
      <c r="C463" s="41"/>
      <c r="D463" s="233" t="s">
        <v>209</v>
      </c>
      <c r="E463" s="41"/>
      <c r="F463" s="234" t="s">
        <v>5258</v>
      </c>
      <c r="G463" s="41"/>
      <c r="H463" s="41"/>
      <c r="I463" s="235"/>
      <c r="J463" s="41"/>
      <c r="K463" s="41"/>
      <c r="L463" s="45"/>
      <c r="M463" s="236"/>
      <c r="N463" s="237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209</v>
      </c>
      <c r="AU463" s="18" t="s">
        <v>90</v>
      </c>
    </row>
    <row r="464" s="2" customFormat="1">
      <c r="A464" s="39"/>
      <c r="B464" s="40"/>
      <c r="C464" s="41"/>
      <c r="D464" s="251" t="s">
        <v>355</v>
      </c>
      <c r="E464" s="41"/>
      <c r="F464" s="252" t="s">
        <v>5259</v>
      </c>
      <c r="G464" s="41"/>
      <c r="H464" s="41"/>
      <c r="I464" s="235"/>
      <c r="J464" s="41"/>
      <c r="K464" s="41"/>
      <c r="L464" s="45"/>
      <c r="M464" s="236"/>
      <c r="N464" s="237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355</v>
      </c>
      <c r="AU464" s="18" t="s">
        <v>90</v>
      </c>
    </row>
    <row r="465" s="2" customFormat="1" ht="33" customHeight="1">
      <c r="A465" s="39"/>
      <c r="B465" s="40"/>
      <c r="C465" s="220" t="s">
        <v>1483</v>
      </c>
      <c r="D465" s="220" t="s">
        <v>204</v>
      </c>
      <c r="E465" s="221" t="s">
        <v>5260</v>
      </c>
      <c r="F465" s="222" t="s">
        <v>5261</v>
      </c>
      <c r="G465" s="223" t="s">
        <v>647</v>
      </c>
      <c r="H465" s="224">
        <v>4</v>
      </c>
      <c r="I465" s="225"/>
      <c r="J465" s="226">
        <f>ROUND(I465*H465,2)</f>
        <v>0</v>
      </c>
      <c r="K465" s="222" t="s">
        <v>352</v>
      </c>
      <c r="L465" s="45"/>
      <c r="M465" s="227" t="s">
        <v>1</v>
      </c>
      <c r="N465" s="228" t="s">
        <v>46</v>
      </c>
      <c r="O465" s="92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1" t="s">
        <v>279</v>
      </c>
      <c r="AT465" s="231" t="s">
        <v>204</v>
      </c>
      <c r="AU465" s="231" t="s">
        <v>90</v>
      </c>
      <c r="AY465" s="18" t="s">
        <v>203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8" t="s">
        <v>88</v>
      </c>
      <c r="BK465" s="232">
        <f>ROUND(I465*H465,2)</f>
        <v>0</v>
      </c>
      <c r="BL465" s="18" t="s">
        <v>279</v>
      </c>
      <c r="BM465" s="231" t="s">
        <v>5262</v>
      </c>
    </row>
    <row r="466" s="2" customFormat="1">
      <c r="A466" s="39"/>
      <c r="B466" s="40"/>
      <c r="C466" s="41"/>
      <c r="D466" s="233" t="s">
        <v>209</v>
      </c>
      <c r="E466" s="41"/>
      <c r="F466" s="234" t="s">
        <v>5263</v>
      </c>
      <c r="G466" s="41"/>
      <c r="H466" s="41"/>
      <c r="I466" s="235"/>
      <c r="J466" s="41"/>
      <c r="K466" s="41"/>
      <c r="L466" s="45"/>
      <c r="M466" s="236"/>
      <c r="N466" s="237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209</v>
      </c>
      <c r="AU466" s="18" t="s">
        <v>90</v>
      </c>
    </row>
    <row r="467" s="2" customFormat="1">
      <c r="A467" s="39"/>
      <c r="B467" s="40"/>
      <c r="C467" s="41"/>
      <c r="D467" s="251" t="s">
        <v>355</v>
      </c>
      <c r="E467" s="41"/>
      <c r="F467" s="252" t="s">
        <v>5264</v>
      </c>
      <c r="G467" s="41"/>
      <c r="H467" s="41"/>
      <c r="I467" s="235"/>
      <c r="J467" s="41"/>
      <c r="K467" s="41"/>
      <c r="L467" s="45"/>
      <c r="M467" s="236"/>
      <c r="N467" s="237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355</v>
      </c>
      <c r="AU467" s="18" t="s">
        <v>90</v>
      </c>
    </row>
    <row r="468" s="2" customFormat="1" ht="24.15" customHeight="1">
      <c r="A468" s="39"/>
      <c r="B468" s="40"/>
      <c r="C468" s="296" t="s">
        <v>1489</v>
      </c>
      <c r="D468" s="296" t="s">
        <v>553</v>
      </c>
      <c r="E468" s="297" t="s">
        <v>5265</v>
      </c>
      <c r="F468" s="298" t="s">
        <v>5266</v>
      </c>
      <c r="G468" s="299" t="s">
        <v>647</v>
      </c>
      <c r="H468" s="300">
        <v>1</v>
      </c>
      <c r="I468" s="301"/>
      <c r="J468" s="302">
        <f>ROUND(I468*H468,2)</f>
        <v>0</v>
      </c>
      <c r="K468" s="298" t="s">
        <v>1</v>
      </c>
      <c r="L468" s="303"/>
      <c r="M468" s="304" t="s">
        <v>1</v>
      </c>
      <c r="N468" s="305" t="s">
        <v>46</v>
      </c>
      <c r="O468" s="92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1" t="s">
        <v>581</v>
      </c>
      <c r="AT468" s="231" t="s">
        <v>553</v>
      </c>
      <c r="AU468" s="231" t="s">
        <v>90</v>
      </c>
      <c r="AY468" s="18" t="s">
        <v>203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8" t="s">
        <v>88</v>
      </c>
      <c r="BK468" s="232">
        <f>ROUND(I468*H468,2)</f>
        <v>0</v>
      </c>
      <c r="BL468" s="18" t="s">
        <v>279</v>
      </c>
      <c r="BM468" s="231" t="s">
        <v>5267</v>
      </c>
    </row>
    <row r="469" s="2" customFormat="1" ht="24.15" customHeight="1">
      <c r="A469" s="39"/>
      <c r="B469" s="40"/>
      <c r="C469" s="296" t="s">
        <v>1494</v>
      </c>
      <c r="D469" s="296" t="s">
        <v>553</v>
      </c>
      <c r="E469" s="297" t="s">
        <v>5268</v>
      </c>
      <c r="F469" s="298" t="s">
        <v>5269</v>
      </c>
      <c r="G469" s="299" t="s">
        <v>647</v>
      </c>
      <c r="H469" s="300">
        <v>2</v>
      </c>
      <c r="I469" s="301"/>
      <c r="J469" s="302">
        <f>ROUND(I469*H469,2)</f>
        <v>0</v>
      </c>
      <c r="K469" s="298" t="s">
        <v>1</v>
      </c>
      <c r="L469" s="303"/>
      <c r="M469" s="304" t="s">
        <v>1</v>
      </c>
      <c r="N469" s="305" t="s">
        <v>46</v>
      </c>
      <c r="O469" s="92"/>
      <c r="P469" s="229">
        <f>O469*H469</f>
        <v>0</v>
      </c>
      <c r="Q469" s="229">
        <v>0</v>
      </c>
      <c r="R469" s="229">
        <f>Q469*H469</f>
        <v>0</v>
      </c>
      <c r="S469" s="229">
        <v>0</v>
      </c>
      <c r="T469" s="23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1" t="s">
        <v>581</v>
      </c>
      <c r="AT469" s="231" t="s">
        <v>553</v>
      </c>
      <c r="AU469" s="231" t="s">
        <v>90</v>
      </c>
      <c r="AY469" s="18" t="s">
        <v>203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8" t="s">
        <v>88</v>
      </c>
      <c r="BK469" s="232">
        <f>ROUND(I469*H469,2)</f>
        <v>0</v>
      </c>
      <c r="BL469" s="18" t="s">
        <v>279</v>
      </c>
      <c r="BM469" s="231" t="s">
        <v>5270</v>
      </c>
    </row>
    <row r="470" s="2" customFormat="1" ht="24.15" customHeight="1">
      <c r="A470" s="39"/>
      <c r="B470" s="40"/>
      <c r="C470" s="296" t="s">
        <v>1502</v>
      </c>
      <c r="D470" s="296" t="s">
        <v>553</v>
      </c>
      <c r="E470" s="297" t="s">
        <v>5271</v>
      </c>
      <c r="F470" s="298" t="s">
        <v>5272</v>
      </c>
      <c r="G470" s="299" t="s">
        <v>647</v>
      </c>
      <c r="H470" s="300">
        <v>1</v>
      </c>
      <c r="I470" s="301"/>
      <c r="J470" s="302">
        <f>ROUND(I470*H470,2)</f>
        <v>0</v>
      </c>
      <c r="K470" s="298" t="s">
        <v>1</v>
      </c>
      <c r="L470" s="303"/>
      <c r="M470" s="304" t="s">
        <v>1</v>
      </c>
      <c r="N470" s="305" t="s">
        <v>46</v>
      </c>
      <c r="O470" s="92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1" t="s">
        <v>581</v>
      </c>
      <c r="AT470" s="231" t="s">
        <v>553</v>
      </c>
      <c r="AU470" s="231" t="s">
        <v>90</v>
      </c>
      <c r="AY470" s="18" t="s">
        <v>203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88</v>
      </c>
      <c r="BK470" s="232">
        <f>ROUND(I470*H470,2)</f>
        <v>0</v>
      </c>
      <c r="BL470" s="18" t="s">
        <v>279</v>
      </c>
      <c r="BM470" s="231" t="s">
        <v>5273</v>
      </c>
    </row>
    <row r="471" s="2" customFormat="1" ht="21.75" customHeight="1">
      <c r="A471" s="39"/>
      <c r="B471" s="40"/>
      <c r="C471" s="220" t="s">
        <v>1511</v>
      </c>
      <c r="D471" s="220" t="s">
        <v>204</v>
      </c>
      <c r="E471" s="221" t="s">
        <v>5274</v>
      </c>
      <c r="F471" s="222" t="s">
        <v>5275</v>
      </c>
      <c r="G471" s="223" t="s">
        <v>647</v>
      </c>
      <c r="H471" s="224">
        <v>51</v>
      </c>
      <c r="I471" s="225"/>
      <c r="J471" s="226">
        <f>ROUND(I471*H471,2)</f>
        <v>0</v>
      </c>
      <c r="K471" s="222" t="s">
        <v>352</v>
      </c>
      <c r="L471" s="45"/>
      <c r="M471" s="227" t="s">
        <v>1</v>
      </c>
      <c r="N471" s="228" t="s">
        <v>46</v>
      </c>
      <c r="O471" s="92"/>
      <c r="P471" s="229">
        <f>O471*H471</f>
        <v>0</v>
      </c>
      <c r="Q471" s="229">
        <v>0</v>
      </c>
      <c r="R471" s="229">
        <f>Q471*H471</f>
        <v>0</v>
      </c>
      <c r="S471" s="229">
        <v>0</v>
      </c>
      <c r="T471" s="23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1" t="s">
        <v>279</v>
      </c>
      <c r="AT471" s="231" t="s">
        <v>204</v>
      </c>
      <c r="AU471" s="231" t="s">
        <v>90</v>
      </c>
      <c r="AY471" s="18" t="s">
        <v>203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8" t="s">
        <v>88</v>
      </c>
      <c r="BK471" s="232">
        <f>ROUND(I471*H471,2)</f>
        <v>0</v>
      </c>
      <c r="BL471" s="18" t="s">
        <v>279</v>
      </c>
      <c r="BM471" s="231" t="s">
        <v>5276</v>
      </c>
    </row>
    <row r="472" s="2" customFormat="1">
      <c r="A472" s="39"/>
      <c r="B472" s="40"/>
      <c r="C472" s="41"/>
      <c r="D472" s="233" t="s">
        <v>209</v>
      </c>
      <c r="E472" s="41"/>
      <c r="F472" s="234" t="s">
        <v>5277</v>
      </c>
      <c r="G472" s="41"/>
      <c r="H472" s="41"/>
      <c r="I472" s="235"/>
      <c r="J472" s="41"/>
      <c r="K472" s="41"/>
      <c r="L472" s="45"/>
      <c r="M472" s="236"/>
      <c r="N472" s="237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209</v>
      </c>
      <c r="AU472" s="18" t="s">
        <v>90</v>
      </c>
    </row>
    <row r="473" s="2" customFormat="1">
      <c r="A473" s="39"/>
      <c r="B473" s="40"/>
      <c r="C473" s="41"/>
      <c r="D473" s="251" t="s">
        <v>355</v>
      </c>
      <c r="E473" s="41"/>
      <c r="F473" s="252" t="s">
        <v>5278</v>
      </c>
      <c r="G473" s="41"/>
      <c r="H473" s="41"/>
      <c r="I473" s="235"/>
      <c r="J473" s="41"/>
      <c r="K473" s="41"/>
      <c r="L473" s="45"/>
      <c r="M473" s="236"/>
      <c r="N473" s="237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355</v>
      </c>
      <c r="AU473" s="18" t="s">
        <v>90</v>
      </c>
    </row>
    <row r="474" s="14" customFormat="1">
      <c r="A474" s="14"/>
      <c r="B474" s="263"/>
      <c r="C474" s="264"/>
      <c r="D474" s="233" t="s">
        <v>357</v>
      </c>
      <c r="E474" s="265" t="s">
        <v>1</v>
      </c>
      <c r="F474" s="266" t="s">
        <v>5279</v>
      </c>
      <c r="G474" s="264"/>
      <c r="H474" s="267">
        <v>51</v>
      </c>
      <c r="I474" s="268"/>
      <c r="J474" s="264"/>
      <c r="K474" s="264"/>
      <c r="L474" s="269"/>
      <c r="M474" s="270"/>
      <c r="N474" s="271"/>
      <c r="O474" s="271"/>
      <c r="P474" s="271"/>
      <c r="Q474" s="271"/>
      <c r="R474" s="271"/>
      <c r="S474" s="271"/>
      <c r="T474" s="27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73" t="s">
        <v>357</v>
      </c>
      <c r="AU474" s="273" t="s">
        <v>90</v>
      </c>
      <c r="AV474" s="14" t="s">
        <v>90</v>
      </c>
      <c r="AW474" s="14" t="s">
        <v>36</v>
      </c>
      <c r="AX474" s="14" t="s">
        <v>88</v>
      </c>
      <c r="AY474" s="273" t="s">
        <v>203</v>
      </c>
    </row>
    <row r="475" s="2" customFormat="1" ht="24.15" customHeight="1">
      <c r="A475" s="39"/>
      <c r="B475" s="40"/>
      <c r="C475" s="296" t="s">
        <v>1518</v>
      </c>
      <c r="D475" s="296" t="s">
        <v>553</v>
      </c>
      <c r="E475" s="297" t="s">
        <v>5280</v>
      </c>
      <c r="F475" s="298" t="s">
        <v>5281</v>
      </c>
      <c r="G475" s="299" t="s">
        <v>647</v>
      </c>
      <c r="H475" s="300">
        <v>11</v>
      </c>
      <c r="I475" s="301"/>
      <c r="J475" s="302">
        <f>ROUND(I475*H475,2)</f>
        <v>0</v>
      </c>
      <c r="K475" s="298" t="s">
        <v>1</v>
      </c>
      <c r="L475" s="303"/>
      <c r="M475" s="304" t="s">
        <v>1</v>
      </c>
      <c r="N475" s="305" t="s">
        <v>46</v>
      </c>
      <c r="O475" s="92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581</v>
      </c>
      <c r="AT475" s="231" t="s">
        <v>553</v>
      </c>
      <c r="AU475" s="231" t="s">
        <v>90</v>
      </c>
      <c r="AY475" s="18" t="s">
        <v>203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88</v>
      </c>
      <c r="BK475" s="232">
        <f>ROUND(I475*H475,2)</f>
        <v>0</v>
      </c>
      <c r="BL475" s="18" t="s">
        <v>279</v>
      </c>
      <c r="BM475" s="231" t="s">
        <v>5282</v>
      </c>
    </row>
    <row r="476" s="2" customFormat="1">
      <c r="A476" s="39"/>
      <c r="B476" s="40"/>
      <c r="C476" s="41"/>
      <c r="D476" s="233" t="s">
        <v>209</v>
      </c>
      <c r="E476" s="41"/>
      <c r="F476" s="234" t="s">
        <v>5283</v>
      </c>
      <c r="G476" s="41"/>
      <c r="H476" s="41"/>
      <c r="I476" s="235"/>
      <c r="J476" s="41"/>
      <c r="K476" s="41"/>
      <c r="L476" s="45"/>
      <c r="M476" s="236"/>
      <c r="N476" s="237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209</v>
      </c>
      <c r="AU476" s="18" t="s">
        <v>90</v>
      </c>
    </row>
    <row r="477" s="2" customFormat="1" ht="24.15" customHeight="1">
      <c r="A477" s="39"/>
      <c r="B477" s="40"/>
      <c r="C477" s="296" t="s">
        <v>1524</v>
      </c>
      <c r="D477" s="296" t="s">
        <v>553</v>
      </c>
      <c r="E477" s="297" t="s">
        <v>5284</v>
      </c>
      <c r="F477" s="298" t="s">
        <v>5285</v>
      </c>
      <c r="G477" s="299" t="s">
        <v>647</v>
      </c>
      <c r="H477" s="300">
        <v>4</v>
      </c>
      <c r="I477" s="301"/>
      <c r="J477" s="302">
        <f>ROUND(I477*H477,2)</f>
        <v>0</v>
      </c>
      <c r="K477" s="298" t="s">
        <v>1</v>
      </c>
      <c r="L477" s="303"/>
      <c r="M477" s="304" t="s">
        <v>1</v>
      </c>
      <c r="N477" s="305" t="s">
        <v>46</v>
      </c>
      <c r="O477" s="92"/>
      <c r="P477" s="229">
        <f>O477*H477</f>
        <v>0</v>
      </c>
      <c r="Q477" s="229">
        <v>0</v>
      </c>
      <c r="R477" s="229">
        <f>Q477*H477</f>
        <v>0</v>
      </c>
      <c r="S477" s="229">
        <v>0</v>
      </c>
      <c r="T477" s="23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1" t="s">
        <v>581</v>
      </c>
      <c r="AT477" s="231" t="s">
        <v>553</v>
      </c>
      <c r="AU477" s="231" t="s">
        <v>90</v>
      </c>
      <c r="AY477" s="18" t="s">
        <v>203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8" t="s">
        <v>88</v>
      </c>
      <c r="BK477" s="232">
        <f>ROUND(I477*H477,2)</f>
        <v>0</v>
      </c>
      <c r="BL477" s="18" t="s">
        <v>279</v>
      </c>
      <c r="BM477" s="231" t="s">
        <v>5286</v>
      </c>
    </row>
    <row r="478" s="2" customFormat="1">
      <c r="A478" s="39"/>
      <c r="B478" s="40"/>
      <c r="C478" s="41"/>
      <c r="D478" s="233" t="s">
        <v>209</v>
      </c>
      <c r="E478" s="41"/>
      <c r="F478" s="234" t="s">
        <v>5283</v>
      </c>
      <c r="G478" s="41"/>
      <c r="H478" s="41"/>
      <c r="I478" s="235"/>
      <c r="J478" s="41"/>
      <c r="K478" s="41"/>
      <c r="L478" s="45"/>
      <c r="M478" s="236"/>
      <c r="N478" s="237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209</v>
      </c>
      <c r="AU478" s="18" t="s">
        <v>90</v>
      </c>
    </row>
    <row r="479" s="2" customFormat="1" ht="24.15" customHeight="1">
      <c r="A479" s="39"/>
      <c r="B479" s="40"/>
      <c r="C479" s="296" t="s">
        <v>1530</v>
      </c>
      <c r="D479" s="296" t="s">
        <v>553</v>
      </c>
      <c r="E479" s="297" t="s">
        <v>5287</v>
      </c>
      <c r="F479" s="298" t="s">
        <v>5288</v>
      </c>
      <c r="G479" s="299" t="s">
        <v>647</v>
      </c>
      <c r="H479" s="300">
        <v>14</v>
      </c>
      <c r="I479" s="301"/>
      <c r="J479" s="302">
        <f>ROUND(I479*H479,2)</f>
        <v>0</v>
      </c>
      <c r="K479" s="298" t="s">
        <v>1</v>
      </c>
      <c r="L479" s="303"/>
      <c r="M479" s="304" t="s">
        <v>1</v>
      </c>
      <c r="N479" s="305" t="s">
        <v>46</v>
      </c>
      <c r="O479" s="92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1" t="s">
        <v>581</v>
      </c>
      <c r="AT479" s="231" t="s">
        <v>553</v>
      </c>
      <c r="AU479" s="231" t="s">
        <v>90</v>
      </c>
      <c r="AY479" s="18" t="s">
        <v>203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88</v>
      </c>
      <c r="BK479" s="232">
        <f>ROUND(I479*H479,2)</f>
        <v>0</v>
      </c>
      <c r="BL479" s="18" t="s">
        <v>279</v>
      </c>
      <c r="BM479" s="231" t="s">
        <v>5289</v>
      </c>
    </row>
    <row r="480" s="2" customFormat="1">
      <c r="A480" s="39"/>
      <c r="B480" s="40"/>
      <c r="C480" s="41"/>
      <c r="D480" s="233" t="s">
        <v>209</v>
      </c>
      <c r="E480" s="41"/>
      <c r="F480" s="234" t="s">
        <v>5283</v>
      </c>
      <c r="G480" s="41"/>
      <c r="H480" s="41"/>
      <c r="I480" s="235"/>
      <c r="J480" s="41"/>
      <c r="K480" s="41"/>
      <c r="L480" s="45"/>
      <c r="M480" s="236"/>
      <c r="N480" s="237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209</v>
      </c>
      <c r="AU480" s="18" t="s">
        <v>90</v>
      </c>
    </row>
    <row r="481" s="2" customFormat="1" ht="24.15" customHeight="1">
      <c r="A481" s="39"/>
      <c r="B481" s="40"/>
      <c r="C481" s="296" t="s">
        <v>1539</v>
      </c>
      <c r="D481" s="296" t="s">
        <v>553</v>
      </c>
      <c r="E481" s="297" t="s">
        <v>5290</v>
      </c>
      <c r="F481" s="298" t="s">
        <v>5291</v>
      </c>
      <c r="G481" s="299" t="s">
        <v>647</v>
      </c>
      <c r="H481" s="300">
        <v>4</v>
      </c>
      <c r="I481" s="301"/>
      <c r="J481" s="302">
        <f>ROUND(I481*H481,2)</f>
        <v>0</v>
      </c>
      <c r="K481" s="298" t="s">
        <v>1</v>
      </c>
      <c r="L481" s="303"/>
      <c r="M481" s="304" t="s">
        <v>1</v>
      </c>
      <c r="N481" s="305" t="s">
        <v>46</v>
      </c>
      <c r="O481" s="92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1" t="s">
        <v>581</v>
      </c>
      <c r="AT481" s="231" t="s">
        <v>553</v>
      </c>
      <c r="AU481" s="231" t="s">
        <v>90</v>
      </c>
      <c r="AY481" s="18" t="s">
        <v>203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8" t="s">
        <v>88</v>
      </c>
      <c r="BK481" s="232">
        <f>ROUND(I481*H481,2)</f>
        <v>0</v>
      </c>
      <c r="BL481" s="18" t="s">
        <v>279</v>
      </c>
      <c r="BM481" s="231" t="s">
        <v>5292</v>
      </c>
    </row>
    <row r="482" s="2" customFormat="1">
      <c r="A482" s="39"/>
      <c r="B482" s="40"/>
      <c r="C482" s="41"/>
      <c r="D482" s="233" t="s">
        <v>209</v>
      </c>
      <c r="E482" s="41"/>
      <c r="F482" s="234" t="s">
        <v>5283</v>
      </c>
      <c r="G482" s="41"/>
      <c r="H482" s="41"/>
      <c r="I482" s="235"/>
      <c r="J482" s="41"/>
      <c r="K482" s="41"/>
      <c r="L482" s="45"/>
      <c r="M482" s="236"/>
      <c r="N482" s="237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209</v>
      </c>
      <c r="AU482" s="18" t="s">
        <v>90</v>
      </c>
    </row>
    <row r="483" s="2" customFormat="1" ht="24.15" customHeight="1">
      <c r="A483" s="39"/>
      <c r="B483" s="40"/>
      <c r="C483" s="296" t="s">
        <v>1545</v>
      </c>
      <c r="D483" s="296" t="s">
        <v>553</v>
      </c>
      <c r="E483" s="297" t="s">
        <v>5293</v>
      </c>
      <c r="F483" s="298" t="s">
        <v>5294</v>
      </c>
      <c r="G483" s="299" t="s">
        <v>647</v>
      </c>
      <c r="H483" s="300">
        <v>8</v>
      </c>
      <c r="I483" s="301"/>
      <c r="J483" s="302">
        <f>ROUND(I483*H483,2)</f>
        <v>0</v>
      </c>
      <c r="K483" s="298" t="s">
        <v>1</v>
      </c>
      <c r="L483" s="303"/>
      <c r="M483" s="304" t="s">
        <v>1</v>
      </c>
      <c r="N483" s="305" t="s">
        <v>46</v>
      </c>
      <c r="O483" s="92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1" t="s">
        <v>581</v>
      </c>
      <c r="AT483" s="231" t="s">
        <v>553</v>
      </c>
      <c r="AU483" s="231" t="s">
        <v>90</v>
      </c>
      <c r="AY483" s="18" t="s">
        <v>203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8" t="s">
        <v>88</v>
      </c>
      <c r="BK483" s="232">
        <f>ROUND(I483*H483,2)</f>
        <v>0</v>
      </c>
      <c r="BL483" s="18" t="s">
        <v>279</v>
      </c>
      <c r="BM483" s="231" t="s">
        <v>5295</v>
      </c>
    </row>
    <row r="484" s="2" customFormat="1">
      <c r="A484" s="39"/>
      <c r="B484" s="40"/>
      <c r="C484" s="41"/>
      <c r="D484" s="233" t="s">
        <v>209</v>
      </c>
      <c r="E484" s="41"/>
      <c r="F484" s="234" t="s">
        <v>5283</v>
      </c>
      <c r="G484" s="41"/>
      <c r="H484" s="41"/>
      <c r="I484" s="235"/>
      <c r="J484" s="41"/>
      <c r="K484" s="41"/>
      <c r="L484" s="45"/>
      <c r="M484" s="236"/>
      <c r="N484" s="237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209</v>
      </c>
      <c r="AU484" s="18" t="s">
        <v>90</v>
      </c>
    </row>
    <row r="485" s="2" customFormat="1" ht="24.15" customHeight="1">
      <c r="A485" s="39"/>
      <c r="B485" s="40"/>
      <c r="C485" s="296" t="s">
        <v>1554</v>
      </c>
      <c r="D485" s="296" t="s">
        <v>553</v>
      </c>
      <c r="E485" s="297" t="s">
        <v>5296</v>
      </c>
      <c r="F485" s="298" t="s">
        <v>5297</v>
      </c>
      <c r="G485" s="299" t="s">
        <v>647</v>
      </c>
      <c r="H485" s="300">
        <v>10</v>
      </c>
      <c r="I485" s="301"/>
      <c r="J485" s="302">
        <f>ROUND(I485*H485,2)</f>
        <v>0</v>
      </c>
      <c r="K485" s="298" t="s">
        <v>1</v>
      </c>
      <c r="L485" s="303"/>
      <c r="M485" s="304" t="s">
        <v>1</v>
      </c>
      <c r="N485" s="305" t="s">
        <v>46</v>
      </c>
      <c r="O485" s="92"/>
      <c r="P485" s="229">
        <f>O485*H485</f>
        <v>0</v>
      </c>
      <c r="Q485" s="229">
        <v>0</v>
      </c>
      <c r="R485" s="229">
        <f>Q485*H485</f>
        <v>0</v>
      </c>
      <c r="S485" s="229">
        <v>0</v>
      </c>
      <c r="T485" s="23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1" t="s">
        <v>581</v>
      </c>
      <c r="AT485" s="231" t="s">
        <v>553</v>
      </c>
      <c r="AU485" s="231" t="s">
        <v>90</v>
      </c>
      <c r="AY485" s="18" t="s">
        <v>203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8" t="s">
        <v>88</v>
      </c>
      <c r="BK485" s="232">
        <f>ROUND(I485*H485,2)</f>
        <v>0</v>
      </c>
      <c r="BL485" s="18" t="s">
        <v>279</v>
      </c>
      <c r="BM485" s="231" t="s">
        <v>5298</v>
      </c>
    </row>
    <row r="486" s="2" customFormat="1">
      <c r="A486" s="39"/>
      <c r="B486" s="40"/>
      <c r="C486" s="41"/>
      <c r="D486" s="233" t="s">
        <v>209</v>
      </c>
      <c r="E486" s="41"/>
      <c r="F486" s="234" t="s">
        <v>5283</v>
      </c>
      <c r="G486" s="41"/>
      <c r="H486" s="41"/>
      <c r="I486" s="235"/>
      <c r="J486" s="41"/>
      <c r="K486" s="41"/>
      <c r="L486" s="45"/>
      <c r="M486" s="236"/>
      <c r="N486" s="237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209</v>
      </c>
      <c r="AU486" s="18" t="s">
        <v>90</v>
      </c>
    </row>
    <row r="487" s="2" customFormat="1" ht="24.15" customHeight="1">
      <c r="A487" s="39"/>
      <c r="B487" s="40"/>
      <c r="C487" s="220" t="s">
        <v>1560</v>
      </c>
      <c r="D487" s="220" t="s">
        <v>204</v>
      </c>
      <c r="E487" s="221" t="s">
        <v>5299</v>
      </c>
      <c r="F487" s="222" t="s">
        <v>5300</v>
      </c>
      <c r="G487" s="223" t="s">
        <v>647</v>
      </c>
      <c r="H487" s="224">
        <v>29</v>
      </c>
      <c r="I487" s="225"/>
      <c r="J487" s="226">
        <f>ROUND(I487*H487,2)</f>
        <v>0</v>
      </c>
      <c r="K487" s="222" t="s">
        <v>352</v>
      </c>
      <c r="L487" s="45"/>
      <c r="M487" s="227" t="s">
        <v>1</v>
      </c>
      <c r="N487" s="228" t="s">
        <v>46</v>
      </c>
      <c r="O487" s="92"/>
      <c r="P487" s="229">
        <f>O487*H487</f>
        <v>0</v>
      </c>
      <c r="Q487" s="229">
        <v>0</v>
      </c>
      <c r="R487" s="229">
        <f>Q487*H487</f>
        <v>0</v>
      </c>
      <c r="S487" s="229">
        <v>0</v>
      </c>
      <c r="T487" s="23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1" t="s">
        <v>279</v>
      </c>
      <c r="AT487" s="231" t="s">
        <v>204</v>
      </c>
      <c r="AU487" s="231" t="s">
        <v>90</v>
      </c>
      <c r="AY487" s="18" t="s">
        <v>203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8" t="s">
        <v>88</v>
      </c>
      <c r="BK487" s="232">
        <f>ROUND(I487*H487,2)</f>
        <v>0</v>
      </c>
      <c r="BL487" s="18" t="s">
        <v>279</v>
      </c>
      <c r="BM487" s="231" t="s">
        <v>5301</v>
      </c>
    </row>
    <row r="488" s="2" customFormat="1">
      <c r="A488" s="39"/>
      <c r="B488" s="40"/>
      <c r="C488" s="41"/>
      <c r="D488" s="233" t="s">
        <v>209</v>
      </c>
      <c r="E488" s="41"/>
      <c r="F488" s="234" t="s">
        <v>5302</v>
      </c>
      <c r="G488" s="41"/>
      <c r="H488" s="41"/>
      <c r="I488" s="235"/>
      <c r="J488" s="41"/>
      <c r="K488" s="41"/>
      <c r="L488" s="45"/>
      <c r="M488" s="236"/>
      <c r="N488" s="237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209</v>
      </c>
      <c r="AU488" s="18" t="s">
        <v>90</v>
      </c>
    </row>
    <row r="489" s="2" customFormat="1">
      <c r="A489" s="39"/>
      <c r="B489" s="40"/>
      <c r="C489" s="41"/>
      <c r="D489" s="251" t="s">
        <v>355</v>
      </c>
      <c r="E489" s="41"/>
      <c r="F489" s="252" t="s">
        <v>5303</v>
      </c>
      <c r="G489" s="41"/>
      <c r="H489" s="41"/>
      <c r="I489" s="235"/>
      <c r="J489" s="41"/>
      <c r="K489" s="41"/>
      <c r="L489" s="45"/>
      <c r="M489" s="236"/>
      <c r="N489" s="237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355</v>
      </c>
      <c r="AU489" s="18" t="s">
        <v>90</v>
      </c>
    </row>
    <row r="490" s="2" customFormat="1" ht="24.15" customHeight="1">
      <c r="A490" s="39"/>
      <c r="B490" s="40"/>
      <c r="C490" s="296" t="s">
        <v>1570</v>
      </c>
      <c r="D490" s="296" t="s">
        <v>553</v>
      </c>
      <c r="E490" s="297" t="s">
        <v>5304</v>
      </c>
      <c r="F490" s="298" t="s">
        <v>5305</v>
      </c>
      <c r="G490" s="299" t="s">
        <v>647</v>
      </c>
      <c r="H490" s="300">
        <v>22</v>
      </c>
      <c r="I490" s="301"/>
      <c r="J490" s="302">
        <f>ROUND(I490*H490,2)</f>
        <v>0</v>
      </c>
      <c r="K490" s="298" t="s">
        <v>1</v>
      </c>
      <c r="L490" s="303"/>
      <c r="M490" s="304" t="s">
        <v>1</v>
      </c>
      <c r="N490" s="305" t="s">
        <v>46</v>
      </c>
      <c r="O490" s="92"/>
      <c r="P490" s="229">
        <f>O490*H490</f>
        <v>0</v>
      </c>
      <c r="Q490" s="229">
        <v>2.0000000000000002E-05</v>
      </c>
      <c r="R490" s="229">
        <f>Q490*H490</f>
        <v>0.00044000000000000002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581</v>
      </c>
      <c r="AT490" s="231" t="s">
        <v>553</v>
      </c>
      <c r="AU490" s="231" t="s">
        <v>90</v>
      </c>
      <c r="AY490" s="18" t="s">
        <v>203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88</v>
      </c>
      <c r="BK490" s="232">
        <f>ROUND(I490*H490,2)</f>
        <v>0</v>
      </c>
      <c r="BL490" s="18" t="s">
        <v>279</v>
      </c>
      <c r="BM490" s="231" t="s">
        <v>5306</v>
      </c>
    </row>
    <row r="491" s="2" customFormat="1">
      <c r="A491" s="39"/>
      <c r="B491" s="40"/>
      <c r="C491" s="41"/>
      <c r="D491" s="233" t="s">
        <v>209</v>
      </c>
      <c r="E491" s="41"/>
      <c r="F491" s="234" t="s">
        <v>5307</v>
      </c>
      <c r="G491" s="41"/>
      <c r="H491" s="41"/>
      <c r="I491" s="235"/>
      <c r="J491" s="41"/>
      <c r="K491" s="41"/>
      <c r="L491" s="45"/>
      <c r="M491" s="236"/>
      <c r="N491" s="237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209</v>
      </c>
      <c r="AU491" s="18" t="s">
        <v>90</v>
      </c>
    </row>
    <row r="492" s="2" customFormat="1" ht="24.15" customHeight="1">
      <c r="A492" s="39"/>
      <c r="B492" s="40"/>
      <c r="C492" s="296" t="s">
        <v>1576</v>
      </c>
      <c r="D492" s="296" t="s">
        <v>553</v>
      </c>
      <c r="E492" s="297" t="s">
        <v>5308</v>
      </c>
      <c r="F492" s="298" t="s">
        <v>5309</v>
      </c>
      <c r="G492" s="299" t="s">
        <v>647</v>
      </c>
      <c r="H492" s="300">
        <v>2</v>
      </c>
      <c r="I492" s="301"/>
      <c r="J492" s="302">
        <f>ROUND(I492*H492,2)</f>
        <v>0</v>
      </c>
      <c r="K492" s="298" t="s">
        <v>1</v>
      </c>
      <c r="L492" s="303"/>
      <c r="M492" s="304" t="s">
        <v>1</v>
      </c>
      <c r="N492" s="305" t="s">
        <v>46</v>
      </c>
      <c r="O492" s="92"/>
      <c r="P492" s="229">
        <f>O492*H492</f>
        <v>0</v>
      </c>
      <c r="Q492" s="229">
        <v>0</v>
      </c>
      <c r="R492" s="229">
        <f>Q492*H492</f>
        <v>0</v>
      </c>
      <c r="S492" s="229">
        <v>0</v>
      </c>
      <c r="T492" s="23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1" t="s">
        <v>581</v>
      </c>
      <c r="AT492" s="231" t="s">
        <v>553</v>
      </c>
      <c r="AU492" s="231" t="s">
        <v>90</v>
      </c>
      <c r="AY492" s="18" t="s">
        <v>203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8" t="s">
        <v>88</v>
      </c>
      <c r="BK492" s="232">
        <f>ROUND(I492*H492,2)</f>
        <v>0</v>
      </c>
      <c r="BL492" s="18" t="s">
        <v>279</v>
      </c>
      <c r="BM492" s="231" t="s">
        <v>5310</v>
      </c>
    </row>
    <row r="493" s="2" customFormat="1">
      <c r="A493" s="39"/>
      <c r="B493" s="40"/>
      <c r="C493" s="41"/>
      <c r="D493" s="233" t="s">
        <v>209</v>
      </c>
      <c r="E493" s="41"/>
      <c r="F493" s="234" t="s">
        <v>5307</v>
      </c>
      <c r="G493" s="41"/>
      <c r="H493" s="41"/>
      <c r="I493" s="235"/>
      <c r="J493" s="41"/>
      <c r="K493" s="41"/>
      <c r="L493" s="45"/>
      <c r="M493" s="236"/>
      <c r="N493" s="237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209</v>
      </c>
      <c r="AU493" s="18" t="s">
        <v>90</v>
      </c>
    </row>
    <row r="494" s="2" customFormat="1" ht="21.75" customHeight="1">
      <c r="A494" s="39"/>
      <c r="B494" s="40"/>
      <c r="C494" s="296" t="s">
        <v>1582</v>
      </c>
      <c r="D494" s="296" t="s">
        <v>553</v>
      </c>
      <c r="E494" s="297" t="s">
        <v>5311</v>
      </c>
      <c r="F494" s="298" t="s">
        <v>5312</v>
      </c>
      <c r="G494" s="299" t="s">
        <v>647</v>
      </c>
      <c r="H494" s="300">
        <v>5</v>
      </c>
      <c r="I494" s="301"/>
      <c r="J494" s="302">
        <f>ROUND(I494*H494,2)</f>
        <v>0</v>
      </c>
      <c r="K494" s="298" t="s">
        <v>1</v>
      </c>
      <c r="L494" s="303"/>
      <c r="M494" s="304" t="s">
        <v>1</v>
      </c>
      <c r="N494" s="305" t="s">
        <v>46</v>
      </c>
      <c r="O494" s="92"/>
      <c r="P494" s="229">
        <f>O494*H494</f>
        <v>0</v>
      </c>
      <c r="Q494" s="229">
        <v>0</v>
      </c>
      <c r="R494" s="229">
        <f>Q494*H494</f>
        <v>0</v>
      </c>
      <c r="S494" s="229">
        <v>0</v>
      </c>
      <c r="T494" s="23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1" t="s">
        <v>581</v>
      </c>
      <c r="AT494" s="231" t="s">
        <v>553</v>
      </c>
      <c r="AU494" s="231" t="s">
        <v>90</v>
      </c>
      <c r="AY494" s="18" t="s">
        <v>203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8" t="s">
        <v>88</v>
      </c>
      <c r="BK494" s="232">
        <f>ROUND(I494*H494,2)</f>
        <v>0</v>
      </c>
      <c r="BL494" s="18" t="s">
        <v>279</v>
      </c>
      <c r="BM494" s="231" t="s">
        <v>5313</v>
      </c>
    </row>
    <row r="495" s="2" customFormat="1">
      <c r="A495" s="39"/>
      <c r="B495" s="40"/>
      <c r="C495" s="41"/>
      <c r="D495" s="233" t="s">
        <v>209</v>
      </c>
      <c r="E495" s="41"/>
      <c r="F495" s="234" t="s">
        <v>5307</v>
      </c>
      <c r="G495" s="41"/>
      <c r="H495" s="41"/>
      <c r="I495" s="235"/>
      <c r="J495" s="41"/>
      <c r="K495" s="41"/>
      <c r="L495" s="45"/>
      <c r="M495" s="236"/>
      <c r="N495" s="237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209</v>
      </c>
      <c r="AU495" s="18" t="s">
        <v>90</v>
      </c>
    </row>
    <row r="496" s="2" customFormat="1" ht="21.75" customHeight="1">
      <c r="A496" s="39"/>
      <c r="B496" s="40"/>
      <c r="C496" s="220" t="s">
        <v>1588</v>
      </c>
      <c r="D496" s="220" t="s">
        <v>204</v>
      </c>
      <c r="E496" s="221" t="s">
        <v>5314</v>
      </c>
      <c r="F496" s="222" t="s">
        <v>5315</v>
      </c>
      <c r="G496" s="223" t="s">
        <v>415</v>
      </c>
      <c r="H496" s="224">
        <v>100</v>
      </c>
      <c r="I496" s="225"/>
      <c r="J496" s="226">
        <f>ROUND(I496*H496,2)</f>
        <v>0</v>
      </c>
      <c r="K496" s="222" t="s">
        <v>352</v>
      </c>
      <c r="L496" s="45"/>
      <c r="M496" s="227" t="s">
        <v>1</v>
      </c>
      <c r="N496" s="228" t="s">
        <v>46</v>
      </c>
      <c r="O496" s="92"/>
      <c r="P496" s="229">
        <f>O496*H496</f>
        <v>0</v>
      </c>
      <c r="Q496" s="229">
        <v>0</v>
      </c>
      <c r="R496" s="229">
        <f>Q496*H496</f>
        <v>0</v>
      </c>
      <c r="S496" s="229">
        <v>0</v>
      </c>
      <c r="T496" s="230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1" t="s">
        <v>279</v>
      </c>
      <c r="AT496" s="231" t="s">
        <v>204</v>
      </c>
      <c r="AU496" s="231" t="s">
        <v>90</v>
      </c>
      <c r="AY496" s="18" t="s">
        <v>203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8" t="s">
        <v>88</v>
      </c>
      <c r="BK496" s="232">
        <f>ROUND(I496*H496,2)</f>
        <v>0</v>
      </c>
      <c r="BL496" s="18" t="s">
        <v>279</v>
      </c>
      <c r="BM496" s="231" t="s">
        <v>5316</v>
      </c>
    </row>
    <row r="497" s="2" customFormat="1">
      <c r="A497" s="39"/>
      <c r="B497" s="40"/>
      <c r="C497" s="41"/>
      <c r="D497" s="233" t="s">
        <v>209</v>
      </c>
      <c r="E497" s="41"/>
      <c r="F497" s="234" t="s">
        <v>5317</v>
      </c>
      <c r="G497" s="41"/>
      <c r="H497" s="41"/>
      <c r="I497" s="235"/>
      <c r="J497" s="41"/>
      <c r="K497" s="41"/>
      <c r="L497" s="45"/>
      <c r="M497" s="236"/>
      <c r="N497" s="237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209</v>
      </c>
      <c r="AU497" s="18" t="s">
        <v>90</v>
      </c>
    </row>
    <row r="498" s="2" customFormat="1">
      <c r="A498" s="39"/>
      <c r="B498" s="40"/>
      <c r="C498" s="41"/>
      <c r="D498" s="251" t="s">
        <v>355</v>
      </c>
      <c r="E498" s="41"/>
      <c r="F498" s="252" t="s">
        <v>5318</v>
      </c>
      <c r="G498" s="41"/>
      <c r="H498" s="41"/>
      <c r="I498" s="235"/>
      <c r="J498" s="41"/>
      <c r="K498" s="41"/>
      <c r="L498" s="45"/>
      <c r="M498" s="236"/>
      <c r="N498" s="237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355</v>
      </c>
      <c r="AU498" s="18" t="s">
        <v>90</v>
      </c>
    </row>
    <row r="499" s="2" customFormat="1" ht="37.8" customHeight="1">
      <c r="A499" s="39"/>
      <c r="B499" s="40"/>
      <c r="C499" s="296" t="s">
        <v>1594</v>
      </c>
      <c r="D499" s="296" t="s">
        <v>553</v>
      </c>
      <c r="E499" s="297" t="s">
        <v>3659</v>
      </c>
      <c r="F499" s="298" t="s">
        <v>3660</v>
      </c>
      <c r="G499" s="299" t="s">
        <v>415</v>
      </c>
      <c r="H499" s="300">
        <v>120</v>
      </c>
      <c r="I499" s="301"/>
      <c r="J499" s="302">
        <f>ROUND(I499*H499,2)</f>
        <v>0</v>
      </c>
      <c r="K499" s="298" t="s">
        <v>352</v>
      </c>
      <c r="L499" s="303"/>
      <c r="M499" s="304" t="s">
        <v>1</v>
      </c>
      <c r="N499" s="305" t="s">
        <v>46</v>
      </c>
      <c r="O499" s="92"/>
      <c r="P499" s="229">
        <f>O499*H499</f>
        <v>0</v>
      </c>
      <c r="Q499" s="229">
        <v>6.9999999999999994E-05</v>
      </c>
      <c r="R499" s="229">
        <f>Q499*H499</f>
        <v>0.0083999999999999995</v>
      </c>
      <c r="S499" s="229">
        <v>0</v>
      </c>
      <c r="T499" s="23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1" t="s">
        <v>581</v>
      </c>
      <c r="AT499" s="231" t="s">
        <v>553</v>
      </c>
      <c r="AU499" s="231" t="s">
        <v>90</v>
      </c>
      <c r="AY499" s="18" t="s">
        <v>203</v>
      </c>
      <c r="BE499" s="232">
        <f>IF(N499="základní",J499,0)</f>
        <v>0</v>
      </c>
      <c r="BF499" s="232">
        <f>IF(N499="snížená",J499,0)</f>
        <v>0</v>
      </c>
      <c r="BG499" s="232">
        <f>IF(N499="zákl. přenesená",J499,0)</f>
        <v>0</v>
      </c>
      <c r="BH499" s="232">
        <f>IF(N499="sníž. přenesená",J499,0)</f>
        <v>0</v>
      </c>
      <c r="BI499" s="232">
        <f>IF(N499="nulová",J499,0)</f>
        <v>0</v>
      </c>
      <c r="BJ499" s="18" t="s">
        <v>88</v>
      </c>
      <c r="BK499" s="232">
        <f>ROUND(I499*H499,2)</f>
        <v>0</v>
      </c>
      <c r="BL499" s="18" t="s">
        <v>279</v>
      </c>
      <c r="BM499" s="231" t="s">
        <v>5319</v>
      </c>
    </row>
    <row r="500" s="2" customFormat="1">
      <c r="A500" s="39"/>
      <c r="B500" s="40"/>
      <c r="C500" s="41"/>
      <c r="D500" s="233" t="s">
        <v>209</v>
      </c>
      <c r="E500" s="41"/>
      <c r="F500" s="234" t="s">
        <v>3660</v>
      </c>
      <c r="G500" s="41"/>
      <c r="H500" s="41"/>
      <c r="I500" s="235"/>
      <c r="J500" s="41"/>
      <c r="K500" s="41"/>
      <c r="L500" s="45"/>
      <c r="M500" s="236"/>
      <c r="N500" s="237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209</v>
      </c>
      <c r="AU500" s="18" t="s">
        <v>90</v>
      </c>
    </row>
    <row r="501" s="14" customFormat="1">
      <c r="A501" s="14"/>
      <c r="B501" s="263"/>
      <c r="C501" s="264"/>
      <c r="D501" s="233" t="s">
        <v>357</v>
      </c>
      <c r="E501" s="264"/>
      <c r="F501" s="266" t="s">
        <v>5320</v>
      </c>
      <c r="G501" s="264"/>
      <c r="H501" s="267">
        <v>120</v>
      </c>
      <c r="I501" s="268"/>
      <c r="J501" s="264"/>
      <c r="K501" s="264"/>
      <c r="L501" s="269"/>
      <c r="M501" s="270"/>
      <c r="N501" s="271"/>
      <c r="O501" s="271"/>
      <c r="P501" s="271"/>
      <c r="Q501" s="271"/>
      <c r="R501" s="271"/>
      <c r="S501" s="271"/>
      <c r="T501" s="27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3" t="s">
        <v>357</v>
      </c>
      <c r="AU501" s="273" t="s">
        <v>90</v>
      </c>
      <c r="AV501" s="14" t="s">
        <v>90</v>
      </c>
      <c r="AW501" s="14" t="s">
        <v>4</v>
      </c>
      <c r="AX501" s="14" t="s">
        <v>88</v>
      </c>
      <c r="AY501" s="273" t="s">
        <v>203</v>
      </c>
    </row>
    <row r="502" s="2" customFormat="1" ht="16.5" customHeight="1">
      <c r="A502" s="39"/>
      <c r="B502" s="40"/>
      <c r="C502" s="220" t="s">
        <v>1612</v>
      </c>
      <c r="D502" s="220" t="s">
        <v>204</v>
      </c>
      <c r="E502" s="221" t="s">
        <v>5321</v>
      </c>
      <c r="F502" s="222" t="s">
        <v>5322</v>
      </c>
      <c r="G502" s="223" t="s">
        <v>647</v>
      </c>
      <c r="H502" s="224">
        <v>2</v>
      </c>
      <c r="I502" s="225"/>
      <c r="J502" s="226">
        <f>ROUND(I502*H502,2)</f>
        <v>0</v>
      </c>
      <c r="K502" s="222" t="s">
        <v>1</v>
      </c>
      <c r="L502" s="45"/>
      <c r="M502" s="227" t="s">
        <v>1</v>
      </c>
      <c r="N502" s="228" t="s">
        <v>46</v>
      </c>
      <c r="O502" s="92"/>
      <c r="P502" s="229">
        <f>O502*H502</f>
        <v>0</v>
      </c>
      <c r="Q502" s="229">
        <v>0</v>
      </c>
      <c r="R502" s="229">
        <f>Q502*H502</f>
        <v>0</v>
      </c>
      <c r="S502" s="229">
        <v>0</v>
      </c>
      <c r="T502" s="23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279</v>
      </c>
      <c r="AT502" s="231" t="s">
        <v>204</v>
      </c>
      <c r="AU502" s="231" t="s">
        <v>90</v>
      </c>
      <c r="AY502" s="18" t="s">
        <v>203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88</v>
      </c>
      <c r="BK502" s="232">
        <f>ROUND(I502*H502,2)</f>
        <v>0</v>
      </c>
      <c r="BL502" s="18" t="s">
        <v>279</v>
      </c>
      <c r="BM502" s="231" t="s">
        <v>5323</v>
      </c>
    </row>
    <row r="503" s="2" customFormat="1">
      <c r="A503" s="39"/>
      <c r="B503" s="40"/>
      <c r="C503" s="41"/>
      <c r="D503" s="233" t="s">
        <v>209</v>
      </c>
      <c r="E503" s="41"/>
      <c r="F503" s="234" t="s">
        <v>5070</v>
      </c>
      <c r="G503" s="41"/>
      <c r="H503" s="41"/>
      <c r="I503" s="235"/>
      <c r="J503" s="41"/>
      <c r="K503" s="41"/>
      <c r="L503" s="45"/>
      <c r="M503" s="236"/>
      <c r="N503" s="237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209</v>
      </c>
      <c r="AU503" s="18" t="s">
        <v>90</v>
      </c>
    </row>
    <row r="504" s="2" customFormat="1" ht="16.5" customHeight="1">
      <c r="A504" s="39"/>
      <c r="B504" s="40"/>
      <c r="C504" s="296" t="s">
        <v>1618</v>
      </c>
      <c r="D504" s="296" t="s">
        <v>553</v>
      </c>
      <c r="E504" s="297" t="s">
        <v>5324</v>
      </c>
      <c r="F504" s="298" t="s">
        <v>5325</v>
      </c>
      <c r="G504" s="299" t="s">
        <v>647</v>
      </c>
      <c r="H504" s="300">
        <v>2</v>
      </c>
      <c r="I504" s="301"/>
      <c r="J504" s="302">
        <f>ROUND(I504*H504,2)</f>
        <v>0</v>
      </c>
      <c r="K504" s="298" t="s">
        <v>1</v>
      </c>
      <c r="L504" s="303"/>
      <c r="M504" s="304" t="s">
        <v>1</v>
      </c>
      <c r="N504" s="305" t="s">
        <v>46</v>
      </c>
      <c r="O504" s="92"/>
      <c r="P504" s="229">
        <f>O504*H504</f>
        <v>0</v>
      </c>
      <c r="Q504" s="229">
        <v>0</v>
      </c>
      <c r="R504" s="229">
        <f>Q504*H504</f>
        <v>0</v>
      </c>
      <c r="S504" s="229">
        <v>0</v>
      </c>
      <c r="T504" s="23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1" t="s">
        <v>581</v>
      </c>
      <c r="AT504" s="231" t="s">
        <v>553</v>
      </c>
      <c r="AU504" s="231" t="s">
        <v>90</v>
      </c>
      <c r="AY504" s="18" t="s">
        <v>203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8" t="s">
        <v>88</v>
      </c>
      <c r="BK504" s="232">
        <f>ROUND(I504*H504,2)</f>
        <v>0</v>
      </c>
      <c r="BL504" s="18" t="s">
        <v>279</v>
      </c>
      <c r="BM504" s="231" t="s">
        <v>5326</v>
      </c>
    </row>
    <row r="505" s="2" customFormat="1">
      <c r="A505" s="39"/>
      <c r="B505" s="40"/>
      <c r="C505" s="41"/>
      <c r="D505" s="233" t="s">
        <v>209</v>
      </c>
      <c r="E505" s="41"/>
      <c r="F505" s="234" t="s">
        <v>5307</v>
      </c>
      <c r="G505" s="41"/>
      <c r="H505" s="41"/>
      <c r="I505" s="235"/>
      <c r="J505" s="41"/>
      <c r="K505" s="41"/>
      <c r="L505" s="45"/>
      <c r="M505" s="236"/>
      <c r="N505" s="237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209</v>
      </c>
      <c r="AU505" s="18" t="s">
        <v>90</v>
      </c>
    </row>
    <row r="506" s="2" customFormat="1" ht="16.5" customHeight="1">
      <c r="A506" s="39"/>
      <c r="B506" s="40"/>
      <c r="C506" s="220" t="s">
        <v>514</v>
      </c>
      <c r="D506" s="220" t="s">
        <v>204</v>
      </c>
      <c r="E506" s="221" t="s">
        <v>5327</v>
      </c>
      <c r="F506" s="222" t="s">
        <v>5328</v>
      </c>
      <c r="G506" s="223" t="s">
        <v>647</v>
      </c>
      <c r="H506" s="224">
        <v>2</v>
      </c>
      <c r="I506" s="225"/>
      <c r="J506" s="226">
        <f>ROUND(I506*H506,2)</f>
        <v>0</v>
      </c>
      <c r="K506" s="222" t="s">
        <v>1</v>
      </c>
      <c r="L506" s="45"/>
      <c r="M506" s="227" t="s">
        <v>1</v>
      </c>
      <c r="N506" s="228" t="s">
        <v>46</v>
      </c>
      <c r="O506" s="92"/>
      <c r="P506" s="229">
        <f>O506*H506</f>
        <v>0</v>
      </c>
      <c r="Q506" s="229">
        <v>0</v>
      </c>
      <c r="R506" s="229">
        <f>Q506*H506</f>
        <v>0</v>
      </c>
      <c r="S506" s="229">
        <v>0</v>
      </c>
      <c r="T506" s="23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1" t="s">
        <v>279</v>
      </c>
      <c r="AT506" s="231" t="s">
        <v>204</v>
      </c>
      <c r="AU506" s="231" t="s">
        <v>90</v>
      </c>
      <c r="AY506" s="18" t="s">
        <v>203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8" t="s">
        <v>88</v>
      </c>
      <c r="BK506" s="232">
        <f>ROUND(I506*H506,2)</f>
        <v>0</v>
      </c>
      <c r="BL506" s="18" t="s">
        <v>279</v>
      </c>
      <c r="BM506" s="231" t="s">
        <v>5329</v>
      </c>
    </row>
    <row r="507" s="2" customFormat="1">
      <c r="A507" s="39"/>
      <c r="B507" s="40"/>
      <c r="C507" s="41"/>
      <c r="D507" s="233" t="s">
        <v>209</v>
      </c>
      <c r="E507" s="41"/>
      <c r="F507" s="234" t="s">
        <v>5070</v>
      </c>
      <c r="G507" s="41"/>
      <c r="H507" s="41"/>
      <c r="I507" s="235"/>
      <c r="J507" s="41"/>
      <c r="K507" s="41"/>
      <c r="L507" s="45"/>
      <c r="M507" s="236"/>
      <c r="N507" s="237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209</v>
      </c>
      <c r="AU507" s="18" t="s">
        <v>90</v>
      </c>
    </row>
    <row r="508" s="2" customFormat="1" ht="16.5" customHeight="1">
      <c r="A508" s="39"/>
      <c r="B508" s="40"/>
      <c r="C508" s="296" t="s">
        <v>1630</v>
      </c>
      <c r="D508" s="296" t="s">
        <v>553</v>
      </c>
      <c r="E508" s="297" t="s">
        <v>5330</v>
      </c>
      <c r="F508" s="298" t="s">
        <v>5331</v>
      </c>
      <c r="G508" s="299" t="s">
        <v>647</v>
      </c>
      <c r="H508" s="300">
        <v>1</v>
      </c>
      <c r="I508" s="301"/>
      <c r="J508" s="302">
        <f>ROUND(I508*H508,2)</f>
        <v>0</v>
      </c>
      <c r="K508" s="298" t="s">
        <v>1</v>
      </c>
      <c r="L508" s="303"/>
      <c r="M508" s="304" t="s">
        <v>1</v>
      </c>
      <c r="N508" s="305" t="s">
        <v>46</v>
      </c>
      <c r="O508" s="92"/>
      <c r="P508" s="229">
        <f>O508*H508</f>
        <v>0</v>
      </c>
      <c r="Q508" s="229">
        <v>0</v>
      </c>
      <c r="R508" s="229">
        <f>Q508*H508</f>
        <v>0</v>
      </c>
      <c r="S508" s="229">
        <v>0</v>
      </c>
      <c r="T508" s="23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1" t="s">
        <v>581</v>
      </c>
      <c r="AT508" s="231" t="s">
        <v>553</v>
      </c>
      <c r="AU508" s="231" t="s">
        <v>90</v>
      </c>
      <c r="AY508" s="18" t="s">
        <v>203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8" t="s">
        <v>88</v>
      </c>
      <c r="BK508" s="232">
        <f>ROUND(I508*H508,2)</f>
        <v>0</v>
      </c>
      <c r="BL508" s="18" t="s">
        <v>279</v>
      </c>
      <c r="BM508" s="231" t="s">
        <v>5332</v>
      </c>
    </row>
    <row r="509" s="2" customFormat="1">
      <c r="A509" s="39"/>
      <c r="B509" s="40"/>
      <c r="C509" s="41"/>
      <c r="D509" s="233" t="s">
        <v>209</v>
      </c>
      <c r="E509" s="41"/>
      <c r="F509" s="234" t="s">
        <v>5307</v>
      </c>
      <c r="G509" s="41"/>
      <c r="H509" s="41"/>
      <c r="I509" s="235"/>
      <c r="J509" s="41"/>
      <c r="K509" s="41"/>
      <c r="L509" s="45"/>
      <c r="M509" s="236"/>
      <c r="N509" s="237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209</v>
      </c>
      <c r="AU509" s="18" t="s">
        <v>90</v>
      </c>
    </row>
    <row r="510" s="2" customFormat="1" ht="16.5" customHeight="1">
      <c r="A510" s="39"/>
      <c r="B510" s="40"/>
      <c r="C510" s="296" t="s">
        <v>1634</v>
      </c>
      <c r="D510" s="296" t="s">
        <v>553</v>
      </c>
      <c r="E510" s="297" t="s">
        <v>5333</v>
      </c>
      <c r="F510" s="298" t="s">
        <v>5334</v>
      </c>
      <c r="G510" s="299" t="s">
        <v>647</v>
      </c>
      <c r="H510" s="300">
        <v>1</v>
      </c>
      <c r="I510" s="301"/>
      <c r="J510" s="302">
        <f>ROUND(I510*H510,2)</f>
        <v>0</v>
      </c>
      <c r="K510" s="298" t="s">
        <v>1</v>
      </c>
      <c r="L510" s="303"/>
      <c r="M510" s="304" t="s">
        <v>1</v>
      </c>
      <c r="N510" s="305" t="s">
        <v>46</v>
      </c>
      <c r="O510" s="92"/>
      <c r="P510" s="229">
        <f>O510*H510</f>
        <v>0</v>
      </c>
      <c r="Q510" s="229">
        <v>0</v>
      </c>
      <c r="R510" s="229">
        <f>Q510*H510</f>
        <v>0</v>
      </c>
      <c r="S510" s="229">
        <v>0</v>
      </c>
      <c r="T510" s="230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1" t="s">
        <v>581</v>
      </c>
      <c r="AT510" s="231" t="s">
        <v>553</v>
      </c>
      <c r="AU510" s="231" t="s">
        <v>90</v>
      </c>
      <c r="AY510" s="18" t="s">
        <v>203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8" t="s">
        <v>88</v>
      </c>
      <c r="BK510" s="232">
        <f>ROUND(I510*H510,2)</f>
        <v>0</v>
      </c>
      <c r="BL510" s="18" t="s">
        <v>279</v>
      </c>
      <c r="BM510" s="231" t="s">
        <v>5335</v>
      </c>
    </row>
    <row r="511" s="2" customFormat="1">
      <c r="A511" s="39"/>
      <c r="B511" s="40"/>
      <c r="C511" s="41"/>
      <c r="D511" s="233" t="s">
        <v>209</v>
      </c>
      <c r="E511" s="41"/>
      <c r="F511" s="234" t="s">
        <v>5307</v>
      </c>
      <c r="G511" s="41"/>
      <c r="H511" s="41"/>
      <c r="I511" s="235"/>
      <c r="J511" s="41"/>
      <c r="K511" s="41"/>
      <c r="L511" s="45"/>
      <c r="M511" s="236"/>
      <c r="N511" s="237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209</v>
      </c>
      <c r="AU511" s="18" t="s">
        <v>90</v>
      </c>
    </row>
    <row r="512" s="2" customFormat="1" ht="24.15" customHeight="1">
      <c r="A512" s="39"/>
      <c r="B512" s="40"/>
      <c r="C512" s="220" t="s">
        <v>1636</v>
      </c>
      <c r="D512" s="220" t="s">
        <v>204</v>
      </c>
      <c r="E512" s="221" t="s">
        <v>5336</v>
      </c>
      <c r="F512" s="222" t="s">
        <v>5337</v>
      </c>
      <c r="G512" s="223" t="s">
        <v>647</v>
      </c>
      <c r="H512" s="224">
        <v>1</v>
      </c>
      <c r="I512" s="225"/>
      <c r="J512" s="226">
        <f>ROUND(I512*H512,2)</f>
        <v>0</v>
      </c>
      <c r="K512" s="222" t="s">
        <v>1</v>
      </c>
      <c r="L512" s="45"/>
      <c r="M512" s="227" t="s">
        <v>1</v>
      </c>
      <c r="N512" s="228" t="s">
        <v>46</v>
      </c>
      <c r="O512" s="92"/>
      <c r="P512" s="229">
        <f>O512*H512</f>
        <v>0</v>
      </c>
      <c r="Q512" s="229">
        <v>0</v>
      </c>
      <c r="R512" s="229">
        <f>Q512*H512</f>
        <v>0</v>
      </c>
      <c r="S512" s="229">
        <v>0</v>
      </c>
      <c r="T512" s="23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1" t="s">
        <v>279</v>
      </c>
      <c r="AT512" s="231" t="s">
        <v>204</v>
      </c>
      <c r="AU512" s="231" t="s">
        <v>90</v>
      </c>
      <c r="AY512" s="18" t="s">
        <v>203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8" t="s">
        <v>88</v>
      </c>
      <c r="BK512" s="232">
        <f>ROUND(I512*H512,2)</f>
        <v>0</v>
      </c>
      <c r="BL512" s="18" t="s">
        <v>279</v>
      </c>
      <c r="BM512" s="231" t="s">
        <v>5338</v>
      </c>
    </row>
    <row r="513" s="2" customFormat="1">
      <c r="A513" s="39"/>
      <c r="B513" s="40"/>
      <c r="C513" s="41"/>
      <c r="D513" s="233" t="s">
        <v>209</v>
      </c>
      <c r="E513" s="41"/>
      <c r="F513" s="234" t="s">
        <v>5070</v>
      </c>
      <c r="G513" s="41"/>
      <c r="H513" s="41"/>
      <c r="I513" s="235"/>
      <c r="J513" s="41"/>
      <c r="K513" s="41"/>
      <c r="L513" s="45"/>
      <c r="M513" s="236"/>
      <c r="N513" s="237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209</v>
      </c>
      <c r="AU513" s="18" t="s">
        <v>90</v>
      </c>
    </row>
    <row r="514" s="2" customFormat="1" ht="16.5" customHeight="1">
      <c r="A514" s="39"/>
      <c r="B514" s="40"/>
      <c r="C514" s="296" t="s">
        <v>1641</v>
      </c>
      <c r="D514" s="296" t="s">
        <v>553</v>
      </c>
      <c r="E514" s="297" t="s">
        <v>5339</v>
      </c>
      <c r="F514" s="298" t="s">
        <v>5340</v>
      </c>
      <c r="G514" s="299" t="s">
        <v>647</v>
      </c>
      <c r="H514" s="300">
        <v>1</v>
      </c>
      <c r="I514" s="301"/>
      <c r="J514" s="302">
        <f>ROUND(I514*H514,2)</f>
        <v>0</v>
      </c>
      <c r="K514" s="298" t="s">
        <v>1</v>
      </c>
      <c r="L514" s="303"/>
      <c r="M514" s="304" t="s">
        <v>1</v>
      </c>
      <c r="N514" s="305" t="s">
        <v>46</v>
      </c>
      <c r="O514" s="92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1" t="s">
        <v>581</v>
      </c>
      <c r="AT514" s="231" t="s">
        <v>553</v>
      </c>
      <c r="AU514" s="231" t="s">
        <v>90</v>
      </c>
      <c r="AY514" s="18" t="s">
        <v>203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8" t="s">
        <v>88</v>
      </c>
      <c r="BK514" s="232">
        <f>ROUND(I514*H514,2)</f>
        <v>0</v>
      </c>
      <c r="BL514" s="18" t="s">
        <v>279</v>
      </c>
      <c r="BM514" s="231" t="s">
        <v>5341</v>
      </c>
    </row>
    <row r="515" s="2" customFormat="1">
      <c r="A515" s="39"/>
      <c r="B515" s="40"/>
      <c r="C515" s="41"/>
      <c r="D515" s="233" t="s">
        <v>209</v>
      </c>
      <c r="E515" s="41"/>
      <c r="F515" s="234" t="s">
        <v>5307</v>
      </c>
      <c r="G515" s="41"/>
      <c r="H515" s="41"/>
      <c r="I515" s="235"/>
      <c r="J515" s="41"/>
      <c r="K515" s="41"/>
      <c r="L515" s="45"/>
      <c r="M515" s="236"/>
      <c r="N515" s="237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209</v>
      </c>
      <c r="AU515" s="18" t="s">
        <v>90</v>
      </c>
    </row>
    <row r="516" s="2" customFormat="1" ht="16.5" customHeight="1">
      <c r="A516" s="39"/>
      <c r="B516" s="40"/>
      <c r="C516" s="220" t="s">
        <v>1648</v>
      </c>
      <c r="D516" s="220" t="s">
        <v>204</v>
      </c>
      <c r="E516" s="221" t="s">
        <v>5342</v>
      </c>
      <c r="F516" s="222" t="s">
        <v>5343</v>
      </c>
      <c r="G516" s="223" t="s">
        <v>647</v>
      </c>
      <c r="H516" s="224">
        <v>1</v>
      </c>
      <c r="I516" s="225"/>
      <c r="J516" s="226">
        <f>ROUND(I516*H516,2)</f>
        <v>0</v>
      </c>
      <c r="K516" s="222" t="s">
        <v>1</v>
      </c>
      <c r="L516" s="45"/>
      <c r="M516" s="227" t="s">
        <v>1</v>
      </c>
      <c r="N516" s="228" t="s">
        <v>46</v>
      </c>
      <c r="O516" s="92"/>
      <c r="P516" s="229">
        <f>O516*H516</f>
        <v>0</v>
      </c>
      <c r="Q516" s="229">
        <v>0</v>
      </c>
      <c r="R516" s="229">
        <f>Q516*H516</f>
        <v>0</v>
      </c>
      <c r="S516" s="229">
        <v>0</v>
      </c>
      <c r="T516" s="23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1" t="s">
        <v>279</v>
      </c>
      <c r="AT516" s="231" t="s">
        <v>204</v>
      </c>
      <c r="AU516" s="231" t="s">
        <v>90</v>
      </c>
      <c r="AY516" s="18" t="s">
        <v>203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8" t="s">
        <v>88</v>
      </c>
      <c r="BK516" s="232">
        <f>ROUND(I516*H516,2)</f>
        <v>0</v>
      </c>
      <c r="BL516" s="18" t="s">
        <v>279</v>
      </c>
      <c r="BM516" s="231" t="s">
        <v>5344</v>
      </c>
    </row>
    <row r="517" s="2" customFormat="1">
      <c r="A517" s="39"/>
      <c r="B517" s="40"/>
      <c r="C517" s="41"/>
      <c r="D517" s="233" t="s">
        <v>209</v>
      </c>
      <c r="E517" s="41"/>
      <c r="F517" s="234" t="s">
        <v>5070</v>
      </c>
      <c r="G517" s="41"/>
      <c r="H517" s="41"/>
      <c r="I517" s="235"/>
      <c r="J517" s="41"/>
      <c r="K517" s="41"/>
      <c r="L517" s="45"/>
      <c r="M517" s="236"/>
      <c r="N517" s="237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209</v>
      </c>
      <c r="AU517" s="18" t="s">
        <v>90</v>
      </c>
    </row>
    <row r="518" s="2" customFormat="1" ht="16.5" customHeight="1">
      <c r="A518" s="39"/>
      <c r="B518" s="40"/>
      <c r="C518" s="296" t="s">
        <v>1653</v>
      </c>
      <c r="D518" s="296" t="s">
        <v>553</v>
      </c>
      <c r="E518" s="297" t="s">
        <v>5345</v>
      </c>
      <c r="F518" s="298" t="s">
        <v>5346</v>
      </c>
      <c r="G518" s="299" t="s">
        <v>647</v>
      </c>
      <c r="H518" s="300">
        <v>1</v>
      </c>
      <c r="I518" s="301"/>
      <c r="J518" s="302">
        <f>ROUND(I518*H518,2)</f>
        <v>0</v>
      </c>
      <c r="K518" s="298" t="s">
        <v>1</v>
      </c>
      <c r="L518" s="303"/>
      <c r="M518" s="304" t="s">
        <v>1</v>
      </c>
      <c r="N518" s="305" t="s">
        <v>46</v>
      </c>
      <c r="O518" s="92"/>
      <c r="P518" s="229">
        <f>O518*H518</f>
        <v>0</v>
      </c>
      <c r="Q518" s="229">
        <v>0</v>
      </c>
      <c r="R518" s="229">
        <f>Q518*H518</f>
        <v>0</v>
      </c>
      <c r="S518" s="229">
        <v>0</v>
      </c>
      <c r="T518" s="23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1" t="s">
        <v>581</v>
      </c>
      <c r="AT518" s="231" t="s">
        <v>553</v>
      </c>
      <c r="AU518" s="231" t="s">
        <v>90</v>
      </c>
      <c r="AY518" s="18" t="s">
        <v>203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8" t="s">
        <v>88</v>
      </c>
      <c r="BK518" s="232">
        <f>ROUND(I518*H518,2)</f>
        <v>0</v>
      </c>
      <c r="BL518" s="18" t="s">
        <v>279</v>
      </c>
      <c r="BM518" s="231" t="s">
        <v>5347</v>
      </c>
    </row>
    <row r="519" s="2" customFormat="1">
      <c r="A519" s="39"/>
      <c r="B519" s="40"/>
      <c r="C519" s="41"/>
      <c r="D519" s="233" t="s">
        <v>209</v>
      </c>
      <c r="E519" s="41"/>
      <c r="F519" s="234" t="s">
        <v>5307</v>
      </c>
      <c r="G519" s="41"/>
      <c r="H519" s="41"/>
      <c r="I519" s="235"/>
      <c r="J519" s="41"/>
      <c r="K519" s="41"/>
      <c r="L519" s="45"/>
      <c r="M519" s="236"/>
      <c r="N519" s="237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209</v>
      </c>
      <c r="AU519" s="18" t="s">
        <v>90</v>
      </c>
    </row>
    <row r="520" s="2" customFormat="1" ht="16.5" customHeight="1">
      <c r="A520" s="39"/>
      <c r="B520" s="40"/>
      <c r="C520" s="220" t="s">
        <v>1659</v>
      </c>
      <c r="D520" s="220" t="s">
        <v>204</v>
      </c>
      <c r="E520" s="221" t="s">
        <v>5348</v>
      </c>
      <c r="F520" s="222" t="s">
        <v>5349</v>
      </c>
      <c r="G520" s="223" t="s">
        <v>647</v>
      </c>
      <c r="H520" s="224">
        <v>1</v>
      </c>
      <c r="I520" s="225"/>
      <c r="J520" s="226">
        <f>ROUND(I520*H520,2)</f>
        <v>0</v>
      </c>
      <c r="K520" s="222" t="s">
        <v>1</v>
      </c>
      <c r="L520" s="45"/>
      <c r="M520" s="227" t="s">
        <v>1</v>
      </c>
      <c r="N520" s="228" t="s">
        <v>46</v>
      </c>
      <c r="O520" s="92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1" t="s">
        <v>279</v>
      </c>
      <c r="AT520" s="231" t="s">
        <v>204</v>
      </c>
      <c r="AU520" s="231" t="s">
        <v>90</v>
      </c>
      <c r="AY520" s="18" t="s">
        <v>203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8" t="s">
        <v>88</v>
      </c>
      <c r="BK520" s="232">
        <f>ROUND(I520*H520,2)</f>
        <v>0</v>
      </c>
      <c r="BL520" s="18" t="s">
        <v>279</v>
      </c>
      <c r="BM520" s="231" t="s">
        <v>5350</v>
      </c>
    </row>
    <row r="521" s="2" customFormat="1">
      <c r="A521" s="39"/>
      <c r="B521" s="40"/>
      <c r="C521" s="41"/>
      <c r="D521" s="233" t="s">
        <v>209</v>
      </c>
      <c r="E521" s="41"/>
      <c r="F521" s="234" t="s">
        <v>5090</v>
      </c>
      <c r="G521" s="41"/>
      <c r="H521" s="41"/>
      <c r="I521" s="235"/>
      <c r="J521" s="41"/>
      <c r="K521" s="41"/>
      <c r="L521" s="45"/>
      <c r="M521" s="236"/>
      <c r="N521" s="237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209</v>
      </c>
      <c r="AU521" s="18" t="s">
        <v>90</v>
      </c>
    </row>
    <row r="522" s="2" customFormat="1" ht="16.5" customHeight="1">
      <c r="A522" s="39"/>
      <c r="B522" s="40"/>
      <c r="C522" s="296" t="s">
        <v>1664</v>
      </c>
      <c r="D522" s="296" t="s">
        <v>553</v>
      </c>
      <c r="E522" s="297" t="s">
        <v>5351</v>
      </c>
      <c r="F522" s="298" t="s">
        <v>5352</v>
      </c>
      <c r="G522" s="299" t="s">
        <v>647</v>
      </c>
      <c r="H522" s="300">
        <v>1</v>
      </c>
      <c r="I522" s="301"/>
      <c r="J522" s="302">
        <f>ROUND(I522*H522,2)</f>
        <v>0</v>
      </c>
      <c r="K522" s="298" t="s">
        <v>1</v>
      </c>
      <c r="L522" s="303"/>
      <c r="M522" s="304" t="s">
        <v>1</v>
      </c>
      <c r="N522" s="305" t="s">
        <v>46</v>
      </c>
      <c r="O522" s="92"/>
      <c r="P522" s="229">
        <f>O522*H522</f>
        <v>0</v>
      </c>
      <c r="Q522" s="229">
        <v>1.0000000000000001E-05</v>
      </c>
      <c r="R522" s="229">
        <f>Q522*H522</f>
        <v>1.0000000000000001E-05</v>
      </c>
      <c r="S522" s="229">
        <v>0</v>
      </c>
      <c r="T522" s="23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1" t="s">
        <v>581</v>
      </c>
      <c r="AT522" s="231" t="s">
        <v>553</v>
      </c>
      <c r="AU522" s="231" t="s">
        <v>90</v>
      </c>
      <c r="AY522" s="18" t="s">
        <v>203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8" t="s">
        <v>88</v>
      </c>
      <c r="BK522" s="232">
        <f>ROUND(I522*H522,2)</f>
        <v>0</v>
      </c>
      <c r="BL522" s="18" t="s">
        <v>279</v>
      </c>
      <c r="BM522" s="231" t="s">
        <v>5353</v>
      </c>
    </row>
    <row r="523" s="2" customFormat="1">
      <c r="A523" s="39"/>
      <c r="B523" s="40"/>
      <c r="C523" s="41"/>
      <c r="D523" s="233" t="s">
        <v>209</v>
      </c>
      <c r="E523" s="41"/>
      <c r="F523" s="234" t="s">
        <v>5354</v>
      </c>
      <c r="G523" s="41"/>
      <c r="H523" s="41"/>
      <c r="I523" s="235"/>
      <c r="J523" s="41"/>
      <c r="K523" s="41"/>
      <c r="L523" s="45"/>
      <c r="M523" s="236"/>
      <c r="N523" s="237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209</v>
      </c>
      <c r="AU523" s="18" t="s">
        <v>90</v>
      </c>
    </row>
    <row r="524" s="2" customFormat="1" ht="16.5" customHeight="1">
      <c r="A524" s="39"/>
      <c r="B524" s="40"/>
      <c r="C524" s="220" t="s">
        <v>1668</v>
      </c>
      <c r="D524" s="220" t="s">
        <v>204</v>
      </c>
      <c r="E524" s="221" t="s">
        <v>5355</v>
      </c>
      <c r="F524" s="222" t="s">
        <v>5356</v>
      </c>
      <c r="G524" s="223" t="s">
        <v>647</v>
      </c>
      <c r="H524" s="224">
        <v>1</v>
      </c>
      <c r="I524" s="225"/>
      <c r="J524" s="226">
        <f>ROUND(I524*H524,2)</f>
        <v>0</v>
      </c>
      <c r="K524" s="222" t="s">
        <v>1</v>
      </c>
      <c r="L524" s="45"/>
      <c r="M524" s="227" t="s">
        <v>1</v>
      </c>
      <c r="N524" s="228" t="s">
        <v>46</v>
      </c>
      <c r="O524" s="92"/>
      <c r="P524" s="229">
        <f>O524*H524</f>
        <v>0</v>
      </c>
      <c r="Q524" s="229">
        <v>0</v>
      </c>
      <c r="R524" s="229">
        <f>Q524*H524</f>
        <v>0</v>
      </c>
      <c r="S524" s="229">
        <v>0</v>
      </c>
      <c r="T524" s="230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1" t="s">
        <v>279</v>
      </c>
      <c r="AT524" s="231" t="s">
        <v>204</v>
      </c>
      <c r="AU524" s="231" t="s">
        <v>90</v>
      </c>
      <c r="AY524" s="18" t="s">
        <v>203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8" t="s">
        <v>88</v>
      </c>
      <c r="BK524" s="232">
        <f>ROUND(I524*H524,2)</f>
        <v>0</v>
      </c>
      <c r="BL524" s="18" t="s">
        <v>279</v>
      </c>
      <c r="BM524" s="231" t="s">
        <v>5357</v>
      </c>
    </row>
    <row r="525" s="2" customFormat="1">
      <c r="A525" s="39"/>
      <c r="B525" s="40"/>
      <c r="C525" s="41"/>
      <c r="D525" s="233" t="s">
        <v>209</v>
      </c>
      <c r="E525" s="41"/>
      <c r="F525" s="234" t="s">
        <v>5090</v>
      </c>
      <c r="G525" s="41"/>
      <c r="H525" s="41"/>
      <c r="I525" s="235"/>
      <c r="J525" s="41"/>
      <c r="K525" s="41"/>
      <c r="L525" s="45"/>
      <c r="M525" s="236"/>
      <c r="N525" s="237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209</v>
      </c>
      <c r="AU525" s="18" t="s">
        <v>90</v>
      </c>
    </row>
    <row r="526" s="2" customFormat="1" ht="16.5" customHeight="1">
      <c r="A526" s="39"/>
      <c r="B526" s="40"/>
      <c r="C526" s="296" t="s">
        <v>1670</v>
      </c>
      <c r="D526" s="296" t="s">
        <v>553</v>
      </c>
      <c r="E526" s="297" t="s">
        <v>5358</v>
      </c>
      <c r="F526" s="298" t="s">
        <v>5359</v>
      </c>
      <c r="G526" s="299" t="s">
        <v>647</v>
      </c>
      <c r="H526" s="300">
        <v>1</v>
      </c>
      <c r="I526" s="301"/>
      <c r="J526" s="302">
        <f>ROUND(I526*H526,2)</f>
        <v>0</v>
      </c>
      <c r="K526" s="298" t="s">
        <v>1</v>
      </c>
      <c r="L526" s="303"/>
      <c r="M526" s="304" t="s">
        <v>1</v>
      </c>
      <c r="N526" s="305" t="s">
        <v>46</v>
      </c>
      <c r="O526" s="92"/>
      <c r="P526" s="229">
        <f>O526*H526</f>
        <v>0</v>
      </c>
      <c r="Q526" s="229">
        <v>0.0023</v>
      </c>
      <c r="R526" s="229">
        <f>Q526*H526</f>
        <v>0.0023</v>
      </c>
      <c r="S526" s="229">
        <v>0</v>
      </c>
      <c r="T526" s="23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1" t="s">
        <v>581</v>
      </c>
      <c r="AT526" s="231" t="s">
        <v>553</v>
      </c>
      <c r="AU526" s="231" t="s">
        <v>90</v>
      </c>
      <c r="AY526" s="18" t="s">
        <v>203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8" t="s">
        <v>88</v>
      </c>
      <c r="BK526" s="232">
        <f>ROUND(I526*H526,2)</f>
        <v>0</v>
      </c>
      <c r="BL526" s="18" t="s">
        <v>279</v>
      </c>
      <c r="BM526" s="231" t="s">
        <v>5360</v>
      </c>
    </row>
    <row r="527" s="2" customFormat="1" ht="16.5" customHeight="1">
      <c r="A527" s="39"/>
      <c r="B527" s="40"/>
      <c r="C527" s="220" t="s">
        <v>1675</v>
      </c>
      <c r="D527" s="220" t="s">
        <v>204</v>
      </c>
      <c r="E527" s="221" t="s">
        <v>5361</v>
      </c>
      <c r="F527" s="222" t="s">
        <v>5362</v>
      </c>
      <c r="G527" s="223" t="s">
        <v>647</v>
      </c>
      <c r="H527" s="224">
        <v>1</v>
      </c>
      <c r="I527" s="225"/>
      <c r="J527" s="226">
        <f>ROUND(I527*H527,2)</f>
        <v>0</v>
      </c>
      <c r="K527" s="222" t="s">
        <v>1</v>
      </c>
      <c r="L527" s="45"/>
      <c r="M527" s="227" t="s">
        <v>1</v>
      </c>
      <c r="N527" s="228" t="s">
        <v>46</v>
      </c>
      <c r="O527" s="92"/>
      <c r="P527" s="229">
        <f>O527*H527</f>
        <v>0</v>
      </c>
      <c r="Q527" s="229">
        <v>0</v>
      </c>
      <c r="R527" s="229">
        <f>Q527*H527</f>
        <v>0</v>
      </c>
      <c r="S527" s="229">
        <v>0</v>
      </c>
      <c r="T527" s="23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1" t="s">
        <v>279</v>
      </c>
      <c r="AT527" s="231" t="s">
        <v>204</v>
      </c>
      <c r="AU527" s="231" t="s">
        <v>90</v>
      </c>
      <c r="AY527" s="18" t="s">
        <v>203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8" t="s">
        <v>88</v>
      </c>
      <c r="BK527" s="232">
        <f>ROUND(I527*H527,2)</f>
        <v>0</v>
      </c>
      <c r="BL527" s="18" t="s">
        <v>279</v>
      </c>
      <c r="BM527" s="231" t="s">
        <v>5363</v>
      </c>
    </row>
    <row r="528" s="2" customFormat="1" ht="16.5" customHeight="1">
      <c r="A528" s="39"/>
      <c r="B528" s="40"/>
      <c r="C528" s="296" t="s">
        <v>1682</v>
      </c>
      <c r="D528" s="296" t="s">
        <v>553</v>
      </c>
      <c r="E528" s="297" t="s">
        <v>5364</v>
      </c>
      <c r="F528" s="298" t="s">
        <v>5365</v>
      </c>
      <c r="G528" s="299" t="s">
        <v>647</v>
      </c>
      <c r="H528" s="300">
        <v>1</v>
      </c>
      <c r="I528" s="301"/>
      <c r="J528" s="302">
        <f>ROUND(I528*H528,2)</f>
        <v>0</v>
      </c>
      <c r="K528" s="298" t="s">
        <v>1</v>
      </c>
      <c r="L528" s="303"/>
      <c r="M528" s="304" t="s">
        <v>1</v>
      </c>
      <c r="N528" s="305" t="s">
        <v>46</v>
      </c>
      <c r="O528" s="92"/>
      <c r="P528" s="229">
        <f>O528*H528</f>
        <v>0</v>
      </c>
      <c r="Q528" s="229">
        <v>0</v>
      </c>
      <c r="R528" s="229">
        <f>Q528*H528</f>
        <v>0</v>
      </c>
      <c r="S528" s="229">
        <v>0</v>
      </c>
      <c r="T528" s="23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1" t="s">
        <v>581</v>
      </c>
      <c r="AT528" s="231" t="s">
        <v>553</v>
      </c>
      <c r="AU528" s="231" t="s">
        <v>90</v>
      </c>
      <c r="AY528" s="18" t="s">
        <v>203</v>
      </c>
      <c r="BE528" s="232">
        <f>IF(N528="základní",J528,0)</f>
        <v>0</v>
      </c>
      <c r="BF528" s="232">
        <f>IF(N528="snížená",J528,0)</f>
        <v>0</v>
      </c>
      <c r="BG528" s="232">
        <f>IF(N528="zákl. přenesená",J528,0)</f>
        <v>0</v>
      </c>
      <c r="BH528" s="232">
        <f>IF(N528="sníž. přenesená",J528,0)</f>
        <v>0</v>
      </c>
      <c r="BI528" s="232">
        <f>IF(N528="nulová",J528,0)</f>
        <v>0</v>
      </c>
      <c r="BJ528" s="18" t="s">
        <v>88</v>
      </c>
      <c r="BK528" s="232">
        <f>ROUND(I528*H528,2)</f>
        <v>0</v>
      </c>
      <c r="BL528" s="18" t="s">
        <v>279</v>
      </c>
      <c r="BM528" s="231" t="s">
        <v>5366</v>
      </c>
    </row>
    <row r="529" s="2" customFormat="1" ht="16.5" customHeight="1">
      <c r="A529" s="39"/>
      <c r="B529" s="40"/>
      <c r="C529" s="220" t="s">
        <v>1689</v>
      </c>
      <c r="D529" s="220" t="s">
        <v>204</v>
      </c>
      <c r="E529" s="221" t="s">
        <v>5367</v>
      </c>
      <c r="F529" s="222" t="s">
        <v>5368</v>
      </c>
      <c r="G529" s="223" t="s">
        <v>647</v>
      </c>
      <c r="H529" s="224">
        <v>3</v>
      </c>
      <c r="I529" s="225"/>
      <c r="J529" s="226">
        <f>ROUND(I529*H529,2)</f>
        <v>0</v>
      </c>
      <c r="K529" s="222" t="s">
        <v>1</v>
      </c>
      <c r="L529" s="45"/>
      <c r="M529" s="227" t="s">
        <v>1</v>
      </c>
      <c r="N529" s="228" t="s">
        <v>46</v>
      </c>
      <c r="O529" s="92"/>
      <c r="P529" s="229">
        <f>O529*H529</f>
        <v>0</v>
      </c>
      <c r="Q529" s="229">
        <v>0</v>
      </c>
      <c r="R529" s="229">
        <f>Q529*H529</f>
        <v>0</v>
      </c>
      <c r="S529" s="229">
        <v>0</v>
      </c>
      <c r="T529" s="23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1" t="s">
        <v>279</v>
      </c>
      <c r="AT529" s="231" t="s">
        <v>204</v>
      </c>
      <c r="AU529" s="231" t="s">
        <v>90</v>
      </c>
      <c r="AY529" s="18" t="s">
        <v>203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8" t="s">
        <v>88</v>
      </c>
      <c r="BK529" s="232">
        <f>ROUND(I529*H529,2)</f>
        <v>0</v>
      </c>
      <c r="BL529" s="18" t="s">
        <v>279</v>
      </c>
      <c r="BM529" s="231" t="s">
        <v>5369</v>
      </c>
    </row>
    <row r="530" s="2" customFormat="1">
      <c r="A530" s="39"/>
      <c r="B530" s="40"/>
      <c r="C530" s="41"/>
      <c r="D530" s="233" t="s">
        <v>209</v>
      </c>
      <c r="E530" s="41"/>
      <c r="F530" s="234" t="s">
        <v>5114</v>
      </c>
      <c r="G530" s="41"/>
      <c r="H530" s="41"/>
      <c r="I530" s="235"/>
      <c r="J530" s="41"/>
      <c r="K530" s="41"/>
      <c r="L530" s="45"/>
      <c r="M530" s="236"/>
      <c r="N530" s="237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209</v>
      </c>
      <c r="AU530" s="18" t="s">
        <v>90</v>
      </c>
    </row>
    <row r="531" s="2" customFormat="1" ht="16.5" customHeight="1">
      <c r="A531" s="39"/>
      <c r="B531" s="40"/>
      <c r="C531" s="296" t="s">
        <v>1697</v>
      </c>
      <c r="D531" s="296" t="s">
        <v>553</v>
      </c>
      <c r="E531" s="297" t="s">
        <v>5370</v>
      </c>
      <c r="F531" s="298" t="s">
        <v>5371</v>
      </c>
      <c r="G531" s="299" t="s">
        <v>647</v>
      </c>
      <c r="H531" s="300">
        <v>3</v>
      </c>
      <c r="I531" s="301"/>
      <c r="J531" s="302">
        <f>ROUND(I531*H531,2)</f>
        <v>0</v>
      </c>
      <c r="K531" s="298" t="s">
        <v>352</v>
      </c>
      <c r="L531" s="303"/>
      <c r="M531" s="304" t="s">
        <v>1</v>
      </c>
      <c r="N531" s="305" t="s">
        <v>46</v>
      </c>
      <c r="O531" s="92"/>
      <c r="P531" s="229">
        <f>O531*H531</f>
        <v>0</v>
      </c>
      <c r="Q531" s="229">
        <v>4.0000000000000003E-05</v>
      </c>
      <c r="R531" s="229">
        <f>Q531*H531</f>
        <v>0.00012000000000000002</v>
      </c>
      <c r="S531" s="229">
        <v>0</v>
      </c>
      <c r="T531" s="23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1" t="s">
        <v>581</v>
      </c>
      <c r="AT531" s="231" t="s">
        <v>553</v>
      </c>
      <c r="AU531" s="231" t="s">
        <v>90</v>
      </c>
      <c r="AY531" s="18" t="s">
        <v>203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8" t="s">
        <v>88</v>
      </c>
      <c r="BK531" s="232">
        <f>ROUND(I531*H531,2)</f>
        <v>0</v>
      </c>
      <c r="BL531" s="18" t="s">
        <v>279</v>
      </c>
      <c r="BM531" s="231" t="s">
        <v>5372</v>
      </c>
    </row>
    <row r="532" s="2" customFormat="1">
      <c r="A532" s="39"/>
      <c r="B532" s="40"/>
      <c r="C532" s="41"/>
      <c r="D532" s="233" t="s">
        <v>209</v>
      </c>
      <c r="E532" s="41"/>
      <c r="F532" s="234" t="s">
        <v>5371</v>
      </c>
      <c r="G532" s="41"/>
      <c r="H532" s="41"/>
      <c r="I532" s="235"/>
      <c r="J532" s="41"/>
      <c r="K532" s="41"/>
      <c r="L532" s="45"/>
      <c r="M532" s="236"/>
      <c r="N532" s="237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209</v>
      </c>
      <c r="AU532" s="18" t="s">
        <v>90</v>
      </c>
    </row>
    <row r="533" s="2" customFormat="1" ht="16.5" customHeight="1">
      <c r="A533" s="39"/>
      <c r="B533" s="40"/>
      <c r="C533" s="220" t="s">
        <v>1703</v>
      </c>
      <c r="D533" s="220" t="s">
        <v>204</v>
      </c>
      <c r="E533" s="221" t="s">
        <v>5373</v>
      </c>
      <c r="F533" s="222" t="s">
        <v>5374</v>
      </c>
      <c r="G533" s="223" t="s">
        <v>647</v>
      </c>
      <c r="H533" s="224">
        <v>1</v>
      </c>
      <c r="I533" s="225"/>
      <c r="J533" s="226">
        <f>ROUND(I533*H533,2)</f>
        <v>0</v>
      </c>
      <c r="K533" s="222" t="s">
        <v>1</v>
      </c>
      <c r="L533" s="45"/>
      <c r="M533" s="227" t="s">
        <v>1</v>
      </c>
      <c r="N533" s="228" t="s">
        <v>46</v>
      </c>
      <c r="O533" s="92"/>
      <c r="P533" s="229">
        <f>O533*H533</f>
        <v>0</v>
      </c>
      <c r="Q533" s="229">
        <v>0</v>
      </c>
      <c r="R533" s="229">
        <f>Q533*H533</f>
        <v>0</v>
      </c>
      <c r="S533" s="229">
        <v>0</v>
      </c>
      <c r="T533" s="23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1" t="s">
        <v>279</v>
      </c>
      <c r="AT533" s="231" t="s">
        <v>204</v>
      </c>
      <c r="AU533" s="231" t="s">
        <v>90</v>
      </c>
      <c r="AY533" s="18" t="s">
        <v>203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8" t="s">
        <v>88</v>
      </c>
      <c r="BK533" s="232">
        <f>ROUND(I533*H533,2)</f>
        <v>0</v>
      </c>
      <c r="BL533" s="18" t="s">
        <v>279</v>
      </c>
      <c r="BM533" s="231" t="s">
        <v>5375</v>
      </c>
    </row>
    <row r="534" s="2" customFormat="1" ht="16.5" customHeight="1">
      <c r="A534" s="39"/>
      <c r="B534" s="40"/>
      <c r="C534" s="296" t="s">
        <v>1709</v>
      </c>
      <c r="D534" s="296" t="s">
        <v>553</v>
      </c>
      <c r="E534" s="297" t="s">
        <v>5376</v>
      </c>
      <c r="F534" s="298" t="s">
        <v>5377</v>
      </c>
      <c r="G534" s="299" t="s">
        <v>647</v>
      </c>
      <c r="H534" s="300">
        <v>1</v>
      </c>
      <c r="I534" s="301"/>
      <c r="J534" s="302">
        <f>ROUND(I534*H534,2)</f>
        <v>0</v>
      </c>
      <c r="K534" s="298" t="s">
        <v>1</v>
      </c>
      <c r="L534" s="303"/>
      <c r="M534" s="304" t="s">
        <v>1</v>
      </c>
      <c r="N534" s="305" t="s">
        <v>46</v>
      </c>
      <c r="O534" s="92"/>
      <c r="P534" s="229">
        <f>O534*H534</f>
        <v>0</v>
      </c>
      <c r="Q534" s="229">
        <v>0.00013999999999999999</v>
      </c>
      <c r="R534" s="229">
        <f>Q534*H534</f>
        <v>0.00013999999999999999</v>
      </c>
      <c r="S534" s="229">
        <v>0</v>
      </c>
      <c r="T534" s="23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1" t="s">
        <v>581</v>
      </c>
      <c r="AT534" s="231" t="s">
        <v>553</v>
      </c>
      <c r="AU534" s="231" t="s">
        <v>90</v>
      </c>
      <c r="AY534" s="18" t="s">
        <v>203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8" t="s">
        <v>88</v>
      </c>
      <c r="BK534" s="232">
        <f>ROUND(I534*H534,2)</f>
        <v>0</v>
      </c>
      <c r="BL534" s="18" t="s">
        <v>279</v>
      </c>
      <c r="BM534" s="231" t="s">
        <v>5378</v>
      </c>
    </row>
    <row r="535" s="2" customFormat="1">
      <c r="A535" s="39"/>
      <c r="B535" s="40"/>
      <c r="C535" s="41"/>
      <c r="D535" s="233" t="s">
        <v>209</v>
      </c>
      <c r="E535" s="41"/>
      <c r="F535" s="234" t="s">
        <v>5379</v>
      </c>
      <c r="G535" s="41"/>
      <c r="H535" s="41"/>
      <c r="I535" s="235"/>
      <c r="J535" s="41"/>
      <c r="K535" s="41"/>
      <c r="L535" s="45"/>
      <c r="M535" s="236"/>
      <c r="N535" s="237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209</v>
      </c>
      <c r="AU535" s="18" t="s">
        <v>90</v>
      </c>
    </row>
    <row r="536" s="2" customFormat="1" ht="16.5" customHeight="1">
      <c r="A536" s="39"/>
      <c r="B536" s="40"/>
      <c r="C536" s="220" t="s">
        <v>1715</v>
      </c>
      <c r="D536" s="220" t="s">
        <v>204</v>
      </c>
      <c r="E536" s="221" t="s">
        <v>5380</v>
      </c>
      <c r="F536" s="222" t="s">
        <v>5381</v>
      </c>
      <c r="G536" s="223" t="s">
        <v>647</v>
      </c>
      <c r="H536" s="224">
        <v>1</v>
      </c>
      <c r="I536" s="225"/>
      <c r="J536" s="226">
        <f>ROUND(I536*H536,2)</f>
        <v>0</v>
      </c>
      <c r="K536" s="222" t="s">
        <v>1</v>
      </c>
      <c r="L536" s="45"/>
      <c r="M536" s="227" t="s">
        <v>1</v>
      </c>
      <c r="N536" s="228" t="s">
        <v>46</v>
      </c>
      <c r="O536" s="92"/>
      <c r="P536" s="229">
        <f>O536*H536</f>
        <v>0</v>
      </c>
      <c r="Q536" s="229">
        <v>0</v>
      </c>
      <c r="R536" s="229">
        <f>Q536*H536</f>
        <v>0</v>
      </c>
      <c r="S536" s="229">
        <v>0</v>
      </c>
      <c r="T536" s="23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1" t="s">
        <v>279</v>
      </c>
      <c r="AT536" s="231" t="s">
        <v>204</v>
      </c>
      <c r="AU536" s="231" t="s">
        <v>90</v>
      </c>
      <c r="AY536" s="18" t="s">
        <v>203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8" t="s">
        <v>88</v>
      </c>
      <c r="BK536" s="232">
        <f>ROUND(I536*H536,2)</f>
        <v>0</v>
      </c>
      <c r="BL536" s="18" t="s">
        <v>279</v>
      </c>
      <c r="BM536" s="231" t="s">
        <v>5382</v>
      </c>
    </row>
    <row r="537" s="2" customFormat="1" ht="16.5" customHeight="1">
      <c r="A537" s="39"/>
      <c r="B537" s="40"/>
      <c r="C537" s="296" t="s">
        <v>1721</v>
      </c>
      <c r="D537" s="296" t="s">
        <v>553</v>
      </c>
      <c r="E537" s="297" t="s">
        <v>5383</v>
      </c>
      <c r="F537" s="298" t="s">
        <v>5384</v>
      </c>
      <c r="G537" s="299" t="s">
        <v>647</v>
      </c>
      <c r="H537" s="300">
        <v>1</v>
      </c>
      <c r="I537" s="301"/>
      <c r="J537" s="302">
        <f>ROUND(I537*H537,2)</f>
        <v>0</v>
      </c>
      <c r="K537" s="298" t="s">
        <v>1</v>
      </c>
      <c r="L537" s="303"/>
      <c r="M537" s="304" t="s">
        <v>1</v>
      </c>
      <c r="N537" s="305" t="s">
        <v>46</v>
      </c>
      <c r="O537" s="92"/>
      <c r="P537" s="229">
        <f>O537*H537</f>
        <v>0</v>
      </c>
      <c r="Q537" s="229">
        <v>0.00013999999999999999</v>
      </c>
      <c r="R537" s="229">
        <f>Q537*H537</f>
        <v>0.00013999999999999999</v>
      </c>
      <c r="S537" s="229">
        <v>0</v>
      </c>
      <c r="T537" s="23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1" t="s">
        <v>581</v>
      </c>
      <c r="AT537" s="231" t="s">
        <v>553</v>
      </c>
      <c r="AU537" s="231" t="s">
        <v>90</v>
      </c>
      <c r="AY537" s="18" t="s">
        <v>203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8" t="s">
        <v>88</v>
      </c>
      <c r="BK537" s="232">
        <f>ROUND(I537*H537,2)</f>
        <v>0</v>
      </c>
      <c r="BL537" s="18" t="s">
        <v>279</v>
      </c>
      <c r="BM537" s="231" t="s">
        <v>5385</v>
      </c>
    </row>
    <row r="538" s="2" customFormat="1">
      <c r="A538" s="39"/>
      <c r="B538" s="40"/>
      <c r="C538" s="41"/>
      <c r="D538" s="233" t="s">
        <v>209</v>
      </c>
      <c r="E538" s="41"/>
      <c r="F538" s="234" t="s">
        <v>5386</v>
      </c>
      <c r="G538" s="41"/>
      <c r="H538" s="41"/>
      <c r="I538" s="235"/>
      <c r="J538" s="41"/>
      <c r="K538" s="41"/>
      <c r="L538" s="45"/>
      <c r="M538" s="236"/>
      <c r="N538" s="237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209</v>
      </c>
      <c r="AU538" s="18" t="s">
        <v>90</v>
      </c>
    </row>
    <row r="539" s="2" customFormat="1" ht="16.5" customHeight="1">
      <c r="A539" s="39"/>
      <c r="B539" s="40"/>
      <c r="C539" s="220" t="s">
        <v>1730</v>
      </c>
      <c r="D539" s="220" t="s">
        <v>204</v>
      </c>
      <c r="E539" s="221" t="s">
        <v>5387</v>
      </c>
      <c r="F539" s="222" t="s">
        <v>5388</v>
      </c>
      <c r="G539" s="223" t="s">
        <v>647</v>
      </c>
      <c r="H539" s="224">
        <v>2</v>
      </c>
      <c r="I539" s="225"/>
      <c r="J539" s="226">
        <f>ROUND(I539*H539,2)</f>
        <v>0</v>
      </c>
      <c r="K539" s="222" t="s">
        <v>1</v>
      </c>
      <c r="L539" s="45"/>
      <c r="M539" s="227" t="s">
        <v>1</v>
      </c>
      <c r="N539" s="228" t="s">
        <v>46</v>
      </c>
      <c r="O539" s="92"/>
      <c r="P539" s="229">
        <f>O539*H539</f>
        <v>0</v>
      </c>
      <c r="Q539" s="229">
        <v>0</v>
      </c>
      <c r="R539" s="229">
        <f>Q539*H539</f>
        <v>0</v>
      </c>
      <c r="S539" s="229">
        <v>0</v>
      </c>
      <c r="T539" s="23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1" t="s">
        <v>279</v>
      </c>
      <c r="AT539" s="231" t="s">
        <v>204</v>
      </c>
      <c r="AU539" s="231" t="s">
        <v>90</v>
      </c>
      <c r="AY539" s="18" t="s">
        <v>203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18" t="s">
        <v>88</v>
      </c>
      <c r="BK539" s="232">
        <f>ROUND(I539*H539,2)</f>
        <v>0</v>
      </c>
      <c r="BL539" s="18" t="s">
        <v>279</v>
      </c>
      <c r="BM539" s="231" t="s">
        <v>5389</v>
      </c>
    </row>
    <row r="540" s="2" customFormat="1" ht="16.5" customHeight="1">
      <c r="A540" s="39"/>
      <c r="B540" s="40"/>
      <c r="C540" s="296" t="s">
        <v>1737</v>
      </c>
      <c r="D540" s="296" t="s">
        <v>553</v>
      </c>
      <c r="E540" s="297" t="s">
        <v>5390</v>
      </c>
      <c r="F540" s="298" t="s">
        <v>5391</v>
      </c>
      <c r="G540" s="299" t="s">
        <v>647</v>
      </c>
      <c r="H540" s="300">
        <v>2</v>
      </c>
      <c r="I540" s="301"/>
      <c r="J540" s="302">
        <f>ROUND(I540*H540,2)</f>
        <v>0</v>
      </c>
      <c r="K540" s="298" t="s">
        <v>1</v>
      </c>
      <c r="L540" s="303"/>
      <c r="M540" s="304" t="s">
        <v>1</v>
      </c>
      <c r="N540" s="305" t="s">
        <v>46</v>
      </c>
      <c r="O540" s="92"/>
      <c r="P540" s="229">
        <f>O540*H540</f>
        <v>0</v>
      </c>
      <c r="Q540" s="229">
        <v>0.00013999999999999999</v>
      </c>
      <c r="R540" s="229">
        <f>Q540*H540</f>
        <v>0.00027999999999999998</v>
      </c>
      <c r="S540" s="229">
        <v>0</v>
      </c>
      <c r="T540" s="23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1" t="s">
        <v>581</v>
      </c>
      <c r="AT540" s="231" t="s">
        <v>553</v>
      </c>
      <c r="AU540" s="231" t="s">
        <v>90</v>
      </c>
      <c r="AY540" s="18" t="s">
        <v>203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8" t="s">
        <v>88</v>
      </c>
      <c r="BK540" s="232">
        <f>ROUND(I540*H540,2)</f>
        <v>0</v>
      </c>
      <c r="BL540" s="18" t="s">
        <v>279</v>
      </c>
      <c r="BM540" s="231" t="s">
        <v>5392</v>
      </c>
    </row>
    <row r="541" s="2" customFormat="1" ht="37.8" customHeight="1">
      <c r="A541" s="39"/>
      <c r="B541" s="40"/>
      <c r="C541" s="220" t="s">
        <v>1743</v>
      </c>
      <c r="D541" s="220" t="s">
        <v>204</v>
      </c>
      <c r="E541" s="221" t="s">
        <v>5393</v>
      </c>
      <c r="F541" s="222" t="s">
        <v>5394</v>
      </c>
      <c r="G541" s="223" t="s">
        <v>647</v>
      </c>
      <c r="H541" s="224">
        <v>1</v>
      </c>
      <c r="I541" s="225"/>
      <c r="J541" s="226">
        <f>ROUND(I541*H541,2)</f>
        <v>0</v>
      </c>
      <c r="K541" s="222" t="s">
        <v>1</v>
      </c>
      <c r="L541" s="45"/>
      <c r="M541" s="227" t="s">
        <v>1</v>
      </c>
      <c r="N541" s="228" t="s">
        <v>46</v>
      </c>
      <c r="O541" s="92"/>
      <c r="P541" s="229">
        <f>O541*H541</f>
        <v>0</v>
      </c>
      <c r="Q541" s="229">
        <v>0.00097999999999999997</v>
      </c>
      <c r="R541" s="229">
        <f>Q541*H541</f>
        <v>0.00097999999999999997</v>
      </c>
      <c r="S541" s="229">
        <v>0</v>
      </c>
      <c r="T541" s="23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1" t="s">
        <v>279</v>
      </c>
      <c r="AT541" s="231" t="s">
        <v>204</v>
      </c>
      <c r="AU541" s="231" t="s">
        <v>90</v>
      </c>
      <c r="AY541" s="18" t="s">
        <v>203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8" t="s">
        <v>88</v>
      </c>
      <c r="BK541" s="232">
        <f>ROUND(I541*H541,2)</f>
        <v>0</v>
      </c>
      <c r="BL541" s="18" t="s">
        <v>279</v>
      </c>
      <c r="BM541" s="231" t="s">
        <v>5395</v>
      </c>
    </row>
    <row r="542" s="2" customFormat="1">
      <c r="A542" s="39"/>
      <c r="B542" s="40"/>
      <c r="C542" s="41"/>
      <c r="D542" s="233" t="s">
        <v>209</v>
      </c>
      <c r="E542" s="41"/>
      <c r="F542" s="234" t="s">
        <v>5396</v>
      </c>
      <c r="G542" s="41"/>
      <c r="H542" s="41"/>
      <c r="I542" s="235"/>
      <c r="J542" s="41"/>
      <c r="K542" s="41"/>
      <c r="L542" s="45"/>
      <c r="M542" s="236"/>
      <c r="N542" s="237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209</v>
      </c>
      <c r="AU542" s="18" t="s">
        <v>90</v>
      </c>
    </row>
    <row r="543" s="2" customFormat="1" ht="37.8" customHeight="1">
      <c r="A543" s="39"/>
      <c r="B543" s="40"/>
      <c r="C543" s="220" t="s">
        <v>1747</v>
      </c>
      <c r="D543" s="220" t="s">
        <v>204</v>
      </c>
      <c r="E543" s="221" t="s">
        <v>5397</v>
      </c>
      <c r="F543" s="222" t="s">
        <v>5398</v>
      </c>
      <c r="G543" s="223" t="s">
        <v>647</v>
      </c>
      <c r="H543" s="224">
        <v>3</v>
      </c>
      <c r="I543" s="225"/>
      <c r="J543" s="226">
        <f>ROUND(I543*H543,2)</f>
        <v>0</v>
      </c>
      <c r="K543" s="222" t="s">
        <v>1</v>
      </c>
      <c r="L543" s="45"/>
      <c r="M543" s="227" t="s">
        <v>1</v>
      </c>
      <c r="N543" s="228" t="s">
        <v>46</v>
      </c>
      <c r="O543" s="92"/>
      <c r="P543" s="229">
        <f>O543*H543</f>
        <v>0</v>
      </c>
      <c r="Q543" s="229">
        <v>0.00097999999999999997</v>
      </c>
      <c r="R543" s="229">
        <f>Q543*H543</f>
        <v>0.0029399999999999999</v>
      </c>
      <c r="S543" s="229">
        <v>0</v>
      </c>
      <c r="T543" s="23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1" t="s">
        <v>279</v>
      </c>
      <c r="AT543" s="231" t="s">
        <v>204</v>
      </c>
      <c r="AU543" s="231" t="s">
        <v>90</v>
      </c>
      <c r="AY543" s="18" t="s">
        <v>203</v>
      </c>
      <c r="BE543" s="232">
        <f>IF(N543="základní",J543,0)</f>
        <v>0</v>
      </c>
      <c r="BF543" s="232">
        <f>IF(N543="snížená",J543,0)</f>
        <v>0</v>
      </c>
      <c r="BG543" s="232">
        <f>IF(N543="zákl. přenesená",J543,0)</f>
        <v>0</v>
      </c>
      <c r="BH543" s="232">
        <f>IF(N543="sníž. přenesená",J543,0)</f>
        <v>0</v>
      </c>
      <c r="BI543" s="232">
        <f>IF(N543="nulová",J543,0)</f>
        <v>0</v>
      </c>
      <c r="BJ543" s="18" t="s">
        <v>88</v>
      </c>
      <c r="BK543" s="232">
        <f>ROUND(I543*H543,2)</f>
        <v>0</v>
      </c>
      <c r="BL543" s="18" t="s">
        <v>279</v>
      </c>
      <c r="BM543" s="231" t="s">
        <v>5399</v>
      </c>
    </row>
    <row r="544" s="2" customFormat="1">
      <c r="A544" s="39"/>
      <c r="B544" s="40"/>
      <c r="C544" s="41"/>
      <c r="D544" s="233" t="s">
        <v>209</v>
      </c>
      <c r="E544" s="41"/>
      <c r="F544" s="234" t="s">
        <v>5396</v>
      </c>
      <c r="G544" s="41"/>
      <c r="H544" s="41"/>
      <c r="I544" s="235"/>
      <c r="J544" s="41"/>
      <c r="K544" s="41"/>
      <c r="L544" s="45"/>
      <c r="M544" s="236"/>
      <c r="N544" s="237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209</v>
      </c>
      <c r="AU544" s="18" t="s">
        <v>90</v>
      </c>
    </row>
    <row r="545" s="2" customFormat="1" ht="16.5" customHeight="1">
      <c r="A545" s="39"/>
      <c r="B545" s="40"/>
      <c r="C545" s="220" t="s">
        <v>1754</v>
      </c>
      <c r="D545" s="220" t="s">
        <v>204</v>
      </c>
      <c r="E545" s="221" t="s">
        <v>5400</v>
      </c>
      <c r="F545" s="222" t="s">
        <v>5401</v>
      </c>
      <c r="G545" s="223" t="s">
        <v>647</v>
      </c>
      <c r="H545" s="224">
        <v>3</v>
      </c>
      <c r="I545" s="225"/>
      <c r="J545" s="226">
        <f>ROUND(I545*H545,2)</f>
        <v>0</v>
      </c>
      <c r="K545" s="222" t="s">
        <v>1</v>
      </c>
      <c r="L545" s="45"/>
      <c r="M545" s="227" t="s">
        <v>1</v>
      </c>
      <c r="N545" s="228" t="s">
        <v>46</v>
      </c>
      <c r="O545" s="92"/>
      <c r="P545" s="229">
        <f>O545*H545</f>
        <v>0</v>
      </c>
      <c r="Q545" s="229">
        <v>0</v>
      </c>
      <c r="R545" s="229">
        <f>Q545*H545</f>
        <v>0</v>
      </c>
      <c r="S545" s="229">
        <v>0</v>
      </c>
      <c r="T545" s="23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1" t="s">
        <v>279</v>
      </c>
      <c r="AT545" s="231" t="s">
        <v>204</v>
      </c>
      <c r="AU545" s="231" t="s">
        <v>90</v>
      </c>
      <c r="AY545" s="18" t="s">
        <v>203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8" t="s">
        <v>88</v>
      </c>
      <c r="BK545" s="232">
        <f>ROUND(I545*H545,2)</f>
        <v>0</v>
      </c>
      <c r="BL545" s="18" t="s">
        <v>279</v>
      </c>
      <c r="BM545" s="231" t="s">
        <v>5402</v>
      </c>
    </row>
    <row r="546" s="2" customFormat="1" ht="16.5" customHeight="1">
      <c r="A546" s="39"/>
      <c r="B546" s="40"/>
      <c r="C546" s="296" t="s">
        <v>1761</v>
      </c>
      <c r="D546" s="296" t="s">
        <v>553</v>
      </c>
      <c r="E546" s="297" t="s">
        <v>5403</v>
      </c>
      <c r="F546" s="298" t="s">
        <v>5404</v>
      </c>
      <c r="G546" s="299" t="s">
        <v>647</v>
      </c>
      <c r="H546" s="300">
        <v>3</v>
      </c>
      <c r="I546" s="301"/>
      <c r="J546" s="302">
        <f>ROUND(I546*H546,2)</f>
        <v>0</v>
      </c>
      <c r="K546" s="298" t="s">
        <v>1</v>
      </c>
      <c r="L546" s="303"/>
      <c r="M546" s="304" t="s">
        <v>1</v>
      </c>
      <c r="N546" s="305" t="s">
        <v>46</v>
      </c>
      <c r="O546" s="92"/>
      <c r="P546" s="229">
        <f>O546*H546</f>
        <v>0</v>
      </c>
      <c r="Q546" s="229">
        <v>0</v>
      </c>
      <c r="R546" s="229">
        <f>Q546*H546</f>
        <v>0</v>
      </c>
      <c r="S546" s="229">
        <v>0</v>
      </c>
      <c r="T546" s="23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1" t="s">
        <v>581</v>
      </c>
      <c r="AT546" s="231" t="s">
        <v>553</v>
      </c>
      <c r="AU546" s="231" t="s">
        <v>90</v>
      </c>
      <c r="AY546" s="18" t="s">
        <v>203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8" t="s">
        <v>88</v>
      </c>
      <c r="BK546" s="232">
        <f>ROUND(I546*H546,2)</f>
        <v>0</v>
      </c>
      <c r="BL546" s="18" t="s">
        <v>279</v>
      </c>
      <c r="BM546" s="231" t="s">
        <v>5405</v>
      </c>
    </row>
    <row r="547" s="11" customFormat="1" ht="25.92" customHeight="1">
      <c r="A547" s="11"/>
      <c r="B547" s="206"/>
      <c r="C547" s="207"/>
      <c r="D547" s="208" t="s">
        <v>80</v>
      </c>
      <c r="E547" s="209" t="s">
        <v>553</v>
      </c>
      <c r="F547" s="209" t="s">
        <v>5406</v>
      </c>
      <c r="G547" s="207"/>
      <c r="H547" s="207"/>
      <c r="I547" s="210"/>
      <c r="J547" s="211">
        <f>BK547</f>
        <v>0</v>
      </c>
      <c r="K547" s="207"/>
      <c r="L547" s="212"/>
      <c r="M547" s="213"/>
      <c r="N547" s="214"/>
      <c r="O547" s="214"/>
      <c r="P547" s="215">
        <f>SUM(P548:P568)</f>
        <v>0</v>
      </c>
      <c r="Q547" s="214"/>
      <c r="R547" s="215">
        <f>SUM(R548:R568)</f>
        <v>0.0011999999999999999</v>
      </c>
      <c r="S547" s="214"/>
      <c r="T547" s="216">
        <f>SUM(T548:T568)</f>
        <v>0</v>
      </c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R547" s="217" t="s">
        <v>215</v>
      </c>
      <c r="AT547" s="218" t="s">
        <v>80</v>
      </c>
      <c r="AU547" s="218" t="s">
        <v>81</v>
      </c>
      <c r="AY547" s="217" t="s">
        <v>203</v>
      </c>
      <c r="BK547" s="219">
        <f>SUM(BK548:BK568)</f>
        <v>0</v>
      </c>
    </row>
    <row r="548" s="2" customFormat="1" ht="24.15" customHeight="1">
      <c r="A548" s="39"/>
      <c r="B548" s="40"/>
      <c r="C548" s="220" t="s">
        <v>1766</v>
      </c>
      <c r="D548" s="220" t="s">
        <v>204</v>
      </c>
      <c r="E548" s="221" t="s">
        <v>5407</v>
      </c>
      <c r="F548" s="222" t="s">
        <v>5408</v>
      </c>
      <c r="G548" s="223" t="s">
        <v>647</v>
      </c>
      <c r="H548" s="224">
        <v>1</v>
      </c>
      <c r="I548" s="225"/>
      <c r="J548" s="226">
        <f>ROUND(I548*H548,2)</f>
        <v>0</v>
      </c>
      <c r="K548" s="222" t="s">
        <v>352</v>
      </c>
      <c r="L548" s="45"/>
      <c r="M548" s="227" t="s">
        <v>1</v>
      </c>
      <c r="N548" s="228" t="s">
        <v>46</v>
      </c>
      <c r="O548" s="92"/>
      <c r="P548" s="229">
        <f>O548*H548</f>
        <v>0</v>
      </c>
      <c r="Q548" s="229">
        <v>0</v>
      </c>
      <c r="R548" s="229">
        <f>Q548*H548</f>
        <v>0</v>
      </c>
      <c r="S548" s="229">
        <v>0</v>
      </c>
      <c r="T548" s="23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1" t="s">
        <v>279</v>
      </c>
      <c r="AT548" s="231" t="s">
        <v>204</v>
      </c>
      <c r="AU548" s="231" t="s">
        <v>88</v>
      </c>
      <c r="AY548" s="18" t="s">
        <v>203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8" t="s">
        <v>88</v>
      </c>
      <c r="BK548" s="232">
        <f>ROUND(I548*H548,2)</f>
        <v>0</v>
      </c>
      <c r="BL548" s="18" t="s">
        <v>279</v>
      </c>
      <c r="BM548" s="231" t="s">
        <v>5409</v>
      </c>
    </row>
    <row r="549" s="2" customFormat="1">
      <c r="A549" s="39"/>
      <c r="B549" s="40"/>
      <c r="C549" s="41"/>
      <c r="D549" s="233" t="s">
        <v>209</v>
      </c>
      <c r="E549" s="41"/>
      <c r="F549" s="234" t="s">
        <v>5410</v>
      </c>
      <c r="G549" s="41"/>
      <c r="H549" s="41"/>
      <c r="I549" s="235"/>
      <c r="J549" s="41"/>
      <c r="K549" s="41"/>
      <c r="L549" s="45"/>
      <c r="M549" s="236"/>
      <c r="N549" s="237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209</v>
      </c>
      <c r="AU549" s="18" t="s">
        <v>88</v>
      </c>
    </row>
    <row r="550" s="2" customFormat="1">
      <c r="A550" s="39"/>
      <c r="B550" s="40"/>
      <c r="C550" s="41"/>
      <c r="D550" s="251" t="s">
        <v>355</v>
      </c>
      <c r="E550" s="41"/>
      <c r="F550" s="252" t="s">
        <v>5411</v>
      </c>
      <c r="G550" s="41"/>
      <c r="H550" s="41"/>
      <c r="I550" s="235"/>
      <c r="J550" s="41"/>
      <c r="K550" s="41"/>
      <c r="L550" s="45"/>
      <c r="M550" s="236"/>
      <c r="N550" s="237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355</v>
      </c>
      <c r="AU550" s="18" t="s">
        <v>88</v>
      </c>
    </row>
    <row r="551" s="2" customFormat="1" ht="24.15" customHeight="1">
      <c r="A551" s="39"/>
      <c r="B551" s="40"/>
      <c r="C551" s="220" t="s">
        <v>1770</v>
      </c>
      <c r="D551" s="220" t="s">
        <v>204</v>
      </c>
      <c r="E551" s="221" t="s">
        <v>5412</v>
      </c>
      <c r="F551" s="222" t="s">
        <v>5413</v>
      </c>
      <c r="G551" s="223" t="s">
        <v>3686</v>
      </c>
      <c r="H551" s="224">
        <v>56</v>
      </c>
      <c r="I551" s="225"/>
      <c r="J551" s="226">
        <f>ROUND(I551*H551,2)</f>
        <v>0</v>
      </c>
      <c r="K551" s="222" t="s">
        <v>1</v>
      </c>
      <c r="L551" s="45"/>
      <c r="M551" s="227" t="s">
        <v>1</v>
      </c>
      <c r="N551" s="228" t="s">
        <v>46</v>
      </c>
      <c r="O551" s="92"/>
      <c r="P551" s="229">
        <f>O551*H551</f>
        <v>0</v>
      </c>
      <c r="Q551" s="229">
        <v>0</v>
      </c>
      <c r="R551" s="229">
        <f>Q551*H551</f>
        <v>0</v>
      </c>
      <c r="S551" s="229">
        <v>0</v>
      </c>
      <c r="T551" s="23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1" t="s">
        <v>279</v>
      </c>
      <c r="AT551" s="231" t="s">
        <v>204</v>
      </c>
      <c r="AU551" s="231" t="s">
        <v>88</v>
      </c>
      <c r="AY551" s="18" t="s">
        <v>203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8" t="s">
        <v>88</v>
      </c>
      <c r="BK551" s="232">
        <f>ROUND(I551*H551,2)</f>
        <v>0</v>
      </c>
      <c r="BL551" s="18" t="s">
        <v>279</v>
      </c>
      <c r="BM551" s="231" t="s">
        <v>5414</v>
      </c>
    </row>
    <row r="552" s="2" customFormat="1" ht="24.15" customHeight="1">
      <c r="A552" s="39"/>
      <c r="B552" s="40"/>
      <c r="C552" s="220" t="s">
        <v>1776</v>
      </c>
      <c r="D552" s="220" t="s">
        <v>204</v>
      </c>
      <c r="E552" s="221" t="s">
        <v>5415</v>
      </c>
      <c r="F552" s="222" t="s">
        <v>4110</v>
      </c>
      <c r="G552" s="223" t="s">
        <v>647</v>
      </c>
      <c r="H552" s="224">
        <v>30</v>
      </c>
      <c r="I552" s="225"/>
      <c r="J552" s="226">
        <f>ROUND(I552*H552,2)</f>
        <v>0</v>
      </c>
      <c r="K552" s="222" t="s">
        <v>1</v>
      </c>
      <c r="L552" s="45"/>
      <c r="M552" s="227" t="s">
        <v>1</v>
      </c>
      <c r="N552" s="228" t="s">
        <v>46</v>
      </c>
      <c r="O552" s="92"/>
      <c r="P552" s="229">
        <f>O552*H552</f>
        <v>0</v>
      </c>
      <c r="Q552" s="229">
        <v>0</v>
      </c>
      <c r="R552" s="229">
        <f>Q552*H552</f>
        <v>0</v>
      </c>
      <c r="S552" s="229">
        <v>0</v>
      </c>
      <c r="T552" s="23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1" t="s">
        <v>279</v>
      </c>
      <c r="AT552" s="231" t="s">
        <v>204</v>
      </c>
      <c r="AU552" s="231" t="s">
        <v>88</v>
      </c>
      <c r="AY552" s="18" t="s">
        <v>203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8" t="s">
        <v>88</v>
      </c>
      <c r="BK552" s="232">
        <f>ROUND(I552*H552,2)</f>
        <v>0</v>
      </c>
      <c r="BL552" s="18" t="s">
        <v>279</v>
      </c>
      <c r="BM552" s="231" t="s">
        <v>5416</v>
      </c>
    </row>
    <row r="553" s="2" customFormat="1" ht="24.15" customHeight="1">
      <c r="A553" s="39"/>
      <c r="B553" s="40"/>
      <c r="C553" s="220" t="s">
        <v>1780</v>
      </c>
      <c r="D553" s="220" t="s">
        <v>204</v>
      </c>
      <c r="E553" s="221" t="s">
        <v>5417</v>
      </c>
      <c r="F553" s="222" t="s">
        <v>4114</v>
      </c>
      <c r="G553" s="223" t="s">
        <v>647</v>
      </c>
      <c r="H553" s="224">
        <v>3</v>
      </c>
      <c r="I553" s="225"/>
      <c r="J553" s="226">
        <f>ROUND(I553*H553,2)</f>
        <v>0</v>
      </c>
      <c r="K553" s="222" t="s">
        <v>1</v>
      </c>
      <c r="L553" s="45"/>
      <c r="M553" s="227" t="s">
        <v>1</v>
      </c>
      <c r="N553" s="228" t="s">
        <v>46</v>
      </c>
      <c r="O553" s="92"/>
      <c r="P553" s="229">
        <f>O553*H553</f>
        <v>0</v>
      </c>
      <c r="Q553" s="229">
        <v>0</v>
      </c>
      <c r="R553" s="229">
        <f>Q553*H553</f>
        <v>0</v>
      </c>
      <c r="S553" s="229">
        <v>0</v>
      </c>
      <c r="T553" s="23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1" t="s">
        <v>279</v>
      </c>
      <c r="AT553" s="231" t="s">
        <v>204</v>
      </c>
      <c r="AU553" s="231" t="s">
        <v>88</v>
      </c>
      <c r="AY553" s="18" t="s">
        <v>203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8" t="s">
        <v>88</v>
      </c>
      <c r="BK553" s="232">
        <f>ROUND(I553*H553,2)</f>
        <v>0</v>
      </c>
      <c r="BL553" s="18" t="s">
        <v>279</v>
      </c>
      <c r="BM553" s="231" t="s">
        <v>5418</v>
      </c>
    </row>
    <row r="554" s="2" customFormat="1" ht="24.15" customHeight="1">
      <c r="A554" s="39"/>
      <c r="B554" s="40"/>
      <c r="C554" s="220" t="s">
        <v>1784</v>
      </c>
      <c r="D554" s="220" t="s">
        <v>204</v>
      </c>
      <c r="E554" s="221" t="s">
        <v>5419</v>
      </c>
      <c r="F554" s="222" t="s">
        <v>5420</v>
      </c>
      <c r="G554" s="223" t="s">
        <v>647</v>
      </c>
      <c r="H554" s="224">
        <v>3</v>
      </c>
      <c r="I554" s="225"/>
      <c r="J554" s="226">
        <f>ROUND(I554*H554,2)</f>
        <v>0</v>
      </c>
      <c r="K554" s="222" t="s">
        <v>1</v>
      </c>
      <c r="L554" s="45"/>
      <c r="M554" s="227" t="s">
        <v>1</v>
      </c>
      <c r="N554" s="228" t="s">
        <v>46</v>
      </c>
      <c r="O554" s="92"/>
      <c r="P554" s="229">
        <f>O554*H554</f>
        <v>0</v>
      </c>
      <c r="Q554" s="229">
        <v>0.00029999999999999997</v>
      </c>
      <c r="R554" s="229">
        <f>Q554*H554</f>
        <v>0.00089999999999999998</v>
      </c>
      <c r="S554" s="229">
        <v>0</v>
      </c>
      <c r="T554" s="23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1" t="s">
        <v>279</v>
      </c>
      <c r="AT554" s="231" t="s">
        <v>204</v>
      </c>
      <c r="AU554" s="231" t="s">
        <v>88</v>
      </c>
      <c r="AY554" s="18" t="s">
        <v>203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8" t="s">
        <v>88</v>
      </c>
      <c r="BK554" s="232">
        <f>ROUND(I554*H554,2)</f>
        <v>0</v>
      </c>
      <c r="BL554" s="18" t="s">
        <v>279</v>
      </c>
      <c r="BM554" s="231" t="s">
        <v>5421</v>
      </c>
    </row>
    <row r="555" s="2" customFormat="1" ht="24.15" customHeight="1">
      <c r="A555" s="39"/>
      <c r="B555" s="40"/>
      <c r="C555" s="296" t="s">
        <v>1790</v>
      </c>
      <c r="D555" s="296" t="s">
        <v>553</v>
      </c>
      <c r="E555" s="297" t="s">
        <v>5422</v>
      </c>
      <c r="F555" s="298" t="s">
        <v>5423</v>
      </c>
      <c r="G555" s="299" t="s">
        <v>647</v>
      </c>
      <c r="H555" s="300">
        <v>3</v>
      </c>
      <c r="I555" s="301"/>
      <c r="J555" s="302">
        <f>ROUND(I555*H555,2)</f>
        <v>0</v>
      </c>
      <c r="K555" s="298" t="s">
        <v>1</v>
      </c>
      <c r="L555" s="303"/>
      <c r="M555" s="304" t="s">
        <v>1</v>
      </c>
      <c r="N555" s="305" t="s">
        <v>46</v>
      </c>
      <c r="O555" s="92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1" t="s">
        <v>581</v>
      </c>
      <c r="AT555" s="231" t="s">
        <v>553</v>
      </c>
      <c r="AU555" s="231" t="s">
        <v>88</v>
      </c>
      <c r="AY555" s="18" t="s">
        <v>203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8" t="s">
        <v>88</v>
      </c>
      <c r="BK555" s="232">
        <f>ROUND(I555*H555,2)</f>
        <v>0</v>
      </c>
      <c r="BL555" s="18" t="s">
        <v>279</v>
      </c>
      <c r="BM555" s="231" t="s">
        <v>5424</v>
      </c>
    </row>
    <row r="556" s="2" customFormat="1">
      <c r="A556" s="39"/>
      <c r="B556" s="40"/>
      <c r="C556" s="41"/>
      <c r="D556" s="233" t="s">
        <v>209</v>
      </c>
      <c r="E556" s="41"/>
      <c r="F556" s="234" t="s">
        <v>5425</v>
      </c>
      <c r="G556" s="41"/>
      <c r="H556" s="41"/>
      <c r="I556" s="235"/>
      <c r="J556" s="41"/>
      <c r="K556" s="41"/>
      <c r="L556" s="45"/>
      <c r="M556" s="236"/>
      <c r="N556" s="237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209</v>
      </c>
      <c r="AU556" s="18" t="s">
        <v>88</v>
      </c>
    </row>
    <row r="557" s="2" customFormat="1" ht="16.5" customHeight="1">
      <c r="A557" s="39"/>
      <c r="B557" s="40"/>
      <c r="C557" s="296" t="s">
        <v>1795</v>
      </c>
      <c r="D557" s="296" t="s">
        <v>553</v>
      </c>
      <c r="E557" s="297" t="s">
        <v>5426</v>
      </c>
      <c r="F557" s="298" t="s">
        <v>5427</v>
      </c>
      <c r="G557" s="299" t="s">
        <v>647</v>
      </c>
      <c r="H557" s="300">
        <v>2</v>
      </c>
      <c r="I557" s="301"/>
      <c r="J557" s="302">
        <f>ROUND(I557*H557,2)</f>
        <v>0</v>
      </c>
      <c r="K557" s="298" t="s">
        <v>1</v>
      </c>
      <c r="L557" s="303"/>
      <c r="M557" s="304" t="s">
        <v>1</v>
      </c>
      <c r="N557" s="305" t="s">
        <v>46</v>
      </c>
      <c r="O557" s="92"/>
      <c r="P557" s="229">
        <f>O557*H557</f>
        <v>0</v>
      </c>
      <c r="Q557" s="229">
        <v>0</v>
      </c>
      <c r="R557" s="229">
        <f>Q557*H557</f>
        <v>0</v>
      </c>
      <c r="S557" s="229">
        <v>0</v>
      </c>
      <c r="T557" s="23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1" t="s">
        <v>581</v>
      </c>
      <c r="AT557" s="231" t="s">
        <v>553</v>
      </c>
      <c r="AU557" s="231" t="s">
        <v>88</v>
      </c>
      <c r="AY557" s="18" t="s">
        <v>203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8" t="s">
        <v>88</v>
      </c>
      <c r="BK557" s="232">
        <f>ROUND(I557*H557,2)</f>
        <v>0</v>
      </c>
      <c r="BL557" s="18" t="s">
        <v>279</v>
      </c>
      <c r="BM557" s="231" t="s">
        <v>5428</v>
      </c>
    </row>
    <row r="558" s="2" customFormat="1">
      <c r="A558" s="39"/>
      <c r="B558" s="40"/>
      <c r="C558" s="41"/>
      <c r="D558" s="233" t="s">
        <v>209</v>
      </c>
      <c r="E558" s="41"/>
      <c r="F558" s="234" t="s">
        <v>5425</v>
      </c>
      <c r="G558" s="41"/>
      <c r="H558" s="41"/>
      <c r="I558" s="235"/>
      <c r="J558" s="41"/>
      <c r="K558" s="41"/>
      <c r="L558" s="45"/>
      <c r="M558" s="236"/>
      <c r="N558" s="237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209</v>
      </c>
      <c r="AU558" s="18" t="s">
        <v>88</v>
      </c>
    </row>
    <row r="559" s="2" customFormat="1" ht="16.5" customHeight="1">
      <c r="A559" s="39"/>
      <c r="B559" s="40"/>
      <c r="C559" s="296" t="s">
        <v>1802</v>
      </c>
      <c r="D559" s="296" t="s">
        <v>553</v>
      </c>
      <c r="E559" s="297" t="s">
        <v>5429</v>
      </c>
      <c r="F559" s="298" t="s">
        <v>5430</v>
      </c>
      <c r="G559" s="299" t="s">
        <v>647</v>
      </c>
      <c r="H559" s="300">
        <v>2</v>
      </c>
      <c r="I559" s="301"/>
      <c r="J559" s="302">
        <f>ROUND(I559*H559,2)</f>
        <v>0</v>
      </c>
      <c r="K559" s="298" t="s">
        <v>1</v>
      </c>
      <c r="L559" s="303"/>
      <c r="M559" s="304" t="s">
        <v>1</v>
      </c>
      <c r="N559" s="305" t="s">
        <v>46</v>
      </c>
      <c r="O559" s="92"/>
      <c r="P559" s="229">
        <f>O559*H559</f>
        <v>0</v>
      </c>
      <c r="Q559" s="229">
        <v>0</v>
      </c>
      <c r="R559" s="229">
        <f>Q559*H559</f>
        <v>0</v>
      </c>
      <c r="S559" s="229">
        <v>0</v>
      </c>
      <c r="T559" s="23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1" t="s">
        <v>581</v>
      </c>
      <c r="AT559" s="231" t="s">
        <v>553</v>
      </c>
      <c r="AU559" s="231" t="s">
        <v>88</v>
      </c>
      <c r="AY559" s="18" t="s">
        <v>203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8" t="s">
        <v>88</v>
      </c>
      <c r="BK559" s="232">
        <f>ROUND(I559*H559,2)</f>
        <v>0</v>
      </c>
      <c r="BL559" s="18" t="s">
        <v>279</v>
      </c>
      <c r="BM559" s="231" t="s">
        <v>5431</v>
      </c>
    </row>
    <row r="560" s="2" customFormat="1">
      <c r="A560" s="39"/>
      <c r="B560" s="40"/>
      <c r="C560" s="41"/>
      <c r="D560" s="233" t="s">
        <v>209</v>
      </c>
      <c r="E560" s="41"/>
      <c r="F560" s="234" t="s">
        <v>5425</v>
      </c>
      <c r="G560" s="41"/>
      <c r="H560" s="41"/>
      <c r="I560" s="235"/>
      <c r="J560" s="41"/>
      <c r="K560" s="41"/>
      <c r="L560" s="45"/>
      <c r="M560" s="236"/>
      <c r="N560" s="237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209</v>
      </c>
      <c r="AU560" s="18" t="s">
        <v>88</v>
      </c>
    </row>
    <row r="561" s="2" customFormat="1" ht="16.5" customHeight="1">
      <c r="A561" s="39"/>
      <c r="B561" s="40"/>
      <c r="C561" s="220" t="s">
        <v>1807</v>
      </c>
      <c r="D561" s="220" t="s">
        <v>204</v>
      </c>
      <c r="E561" s="221" t="s">
        <v>5432</v>
      </c>
      <c r="F561" s="222" t="s">
        <v>5433</v>
      </c>
      <c r="G561" s="223" t="s">
        <v>647</v>
      </c>
      <c r="H561" s="224">
        <v>1</v>
      </c>
      <c r="I561" s="225"/>
      <c r="J561" s="226">
        <f>ROUND(I561*H561,2)</f>
        <v>0</v>
      </c>
      <c r="K561" s="222" t="s">
        <v>1</v>
      </c>
      <c r="L561" s="45"/>
      <c r="M561" s="227" t="s">
        <v>1</v>
      </c>
      <c r="N561" s="228" t="s">
        <v>46</v>
      </c>
      <c r="O561" s="92"/>
      <c r="P561" s="229">
        <f>O561*H561</f>
        <v>0</v>
      </c>
      <c r="Q561" s="229">
        <v>0.00029999999999999997</v>
      </c>
      <c r="R561" s="229">
        <f>Q561*H561</f>
        <v>0.00029999999999999997</v>
      </c>
      <c r="S561" s="229">
        <v>0</v>
      </c>
      <c r="T561" s="23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1" t="s">
        <v>279</v>
      </c>
      <c r="AT561" s="231" t="s">
        <v>204</v>
      </c>
      <c r="AU561" s="231" t="s">
        <v>88</v>
      </c>
      <c r="AY561" s="18" t="s">
        <v>203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8" t="s">
        <v>88</v>
      </c>
      <c r="BK561" s="232">
        <f>ROUND(I561*H561,2)</f>
        <v>0</v>
      </c>
      <c r="BL561" s="18" t="s">
        <v>279</v>
      </c>
      <c r="BM561" s="231" t="s">
        <v>5434</v>
      </c>
    </row>
    <row r="562" s="2" customFormat="1" ht="16.5" customHeight="1">
      <c r="A562" s="39"/>
      <c r="B562" s="40"/>
      <c r="C562" s="296" t="s">
        <v>1812</v>
      </c>
      <c r="D562" s="296" t="s">
        <v>553</v>
      </c>
      <c r="E562" s="297" t="s">
        <v>5435</v>
      </c>
      <c r="F562" s="298" t="s">
        <v>5436</v>
      </c>
      <c r="G562" s="299" t="s">
        <v>647</v>
      </c>
      <c r="H562" s="300">
        <v>1</v>
      </c>
      <c r="I562" s="301"/>
      <c r="J562" s="302">
        <f>ROUND(I562*H562,2)</f>
        <v>0</v>
      </c>
      <c r="K562" s="298" t="s">
        <v>1</v>
      </c>
      <c r="L562" s="303"/>
      <c r="M562" s="304" t="s">
        <v>1</v>
      </c>
      <c r="N562" s="305" t="s">
        <v>46</v>
      </c>
      <c r="O562" s="92"/>
      <c r="P562" s="229">
        <f>O562*H562</f>
        <v>0</v>
      </c>
      <c r="Q562" s="229">
        <v>0</v>
      </c>
      <c r="R562" s="229">
        <f>Q562*H562</f>
        <v>0</v>
      </c>
      <c r="S562" s="229">
        <v>0</v>
      </c>
      <c r="T562" s="23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1" t="s">
        <v>581</v>
      </c>
      <c r="AT562" s="231" t="s">
        <v>553</v>
      </c>
      <c r="AU562" s="231" t="s">
        <v>88</v>
      </c>
      <c r="AY562" s="18" t="s">
        <v>203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8" t="s">
        <v>88</v>
      </c>
      <c r="BK562" s="232">
        <f>ROUND(I562*H562,2)</f>
        <v>0</v>
      </c>
      <c r="BL562" s="18" t="s">
        <v>279</v>
      </c>
      <c r="BM562" s="231" t="s">
        <v>5437</v>
      </c>
    </row>
    <row r="563" s="2" customFormat="1">
      <c r="A563" s="39"/>
      <c r="B563" s="40"/>
      <c r="C563" s="41"/>
      <c r="D563" s="233" t="s">
        <v>209</v>
      </c>
      <c r="E563" s="41"/>
      <c r="F563" s="234" t="s">
        <v>5425</v>
      </c>
      <c r="G563" s="41"/>
      <c r="H563" s="41"/>
      <c r="I563" s="235"/>
      <c r="J563" s="41"/>
      <c r="K563" s="41"/>
      <c r="L563" s="45"/>
      <c r="M563" s="236"/>
      <c r="N563" s="237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209</v>
      </c>
      <c r="AU563" s="18" t="s">
        <v>88</v>
      </c>
    </row>
    <row r="564" s="2" customFormat="1" ht="16.5" customHeight="1">
      <c r="A564" s="39"/>
      <c r="B564" s="40"/>
      <c r="C564" s="220" t="s">
        <v>1818</v>
      </c>
      <c r="D564" s="220" t="s">
        <v>204</v>
      </c>
      <c r="E564" s="221" t="s">
        <v>5438</v>
      </c>
      <c r="F564" s="222" t="s">
        <v>5439</v>
      </c>
      <c r="G564" s="223" t="s">
        <v>3686</v>
      </c>
      <c r="H564" s="224">
        <v>16</v>
      </c>
      <c r="I564" s="225"/>
      <c r="J564" s="226">
        <f>ROUND(I564*H564,2)</f>
        <v>0</v>
      </c>
      <c r="K564" s="222" t="s">
        <v>1</v>
      </c>
      <c r="L564" s="45"/>
      <c r="M564" s="227" t="s">
        <v>1</v>
      </c>
      <c r="N564" s="228" t="s">
        <v>46</v>
      </c>
      <c r="O564" s="92"/>
      <c r="P564" s="229">
        <f>O564*H564</f>
        <v>0</v>
      </c>
      <c r="Q564" s="229">
        <v>0</v>
      </c>
      <c r="R564" s="229">
        <f>Q564*H564</f>
        <v>0</v>
      </c>
      <c r="S564" s="229">
        <v>0</v>
      </c>
      <c r="T564" s="23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1" t="s">
        <v>5440</v>
      </c>
      <c r="AT564" s="231" t="s">
        <v>204</v>
      </c>
      <c r="AU564" s="231" t="s">
        <v>88</v>
      </c>
      <c r="AY564" s="18" t="s">
        <v>203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8" t="s">
        <v>88</v>
      </c>
      <c r="BK564" s="232">
        <f>ROUND(I564*H564,2)</f>
        <v>0</v>
      </c>
      <c r="BL564" s="18" t="s">
        <v>5440</v>
      </c>
      <c r="BM564" s="231" t="s">
        <v>5441</v>
      </c>
    </row>
    <row r="565" s="2" customFormat="1">
      <c r="A565" s="39"/>
      <c r="B565" s="40"/>
      <c r="C565" s="41"/>
      <c r="D565" s="233" t="s">
        <v>209</v>
      </c>
      <c r="E565" s="41"/>
      <c r="F565" s="234" t="s">
        <v>5442</v>
      </c>
      <c r="G565" s="41"/>
      <c r="H565" s="41"/>
      <c r="I565" s="235"/>
      <c r="J565" s="41"/>
      <c r="K565" s="41"/>
      <c r="L565" s="45"/>
      <c r="M565" s="236"/>
      <c r="N565" s="237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209</v>
      </c>
      <c r="AU565" s="18" t="s">
        <v>88</v>
      </c>
    </row>
    <row r="566" s="2" customFormat="1" ht="24.15" customHeight="1">
      <c r="A566" s="39"/>
      <c r="B566" s="40"/>
      <c r="C566" s="220" t="s">
        <v>1828</v>
      </c>
      <c r="D566" s="220" t="s">
        <v>204</v>
      </c>
      <c r="E566" s="221" t="s">
        <v>5443</v>
      </c>
      <c r="F566" s="222" t="s">
        <v>5444</v>
      </c>
      <c r="G566" s="223" t="s">
        <v>207</v>
      </c>
      <c r="H566" s="224">
        <v>1</v>
      </c>
      <c r="I566" s="225"/>
      <c r="J566" s="226">
        <f>ROUND(I566*H566,2)</f>
        <v>0</v>
      </c>
      <c r="K566" s="222" t="s">
        <v>1</v>
      </c>
      <c r="L566" s="45"/>
      <c r="M566" s="227" t="s">
        <v>1</v>
      </c>
      <c r="N566" s="228" t="s">
        <v>46</v>
      </c>
      <c r="O566" s="92"/>
      <c r="P566" s="229">
        <f>O566*H566</f>
        <v>0</v>
      </c>
      <c r="Q566" s="229">
        <v>0</v>
      </c>
      <c r="R566" s="229">
        <f>Q566*H566</f>
        <v>0</v>
      </c>
      <c r="S566" s="229">
        <v>0</v>
      </c>
      <c r="T566" s="230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1" t="s">
        <v>279</v>
      </c>
      <c r="AT566" s="231" t="s">
        <v>204</v>
      </c>
      <c r="AU566" s="231" t="s">
        <v>88</v>
      </c>
      <c r="AY566" s="18" t="s">
        <v>203</v>
      </c>
      <c r="BE566" s="232">
        <f>IF(N566="základní",J566,0)</f>
        <v>0</v>
      </c>
      <c r="BF566" s="232">
        <f>IF(N566="snížená",J566,0)</f>
        <v>0</v>
      </c>
      <c r="BG566" s="232">
        <f>IF(N566="zákl. přenesená",J566,0)</f>
        <v>0</v>
      </c>
      <c r="BH566" s="232">
        <f>IF(N566="sníž. přenesená",J566,0)</f>
        <v>0</v>
      </c>
      <c r="BI566" s="232">
        <f>IF(N566="nulová",J566,0)</f>
        <v>0</v>
      </c>
      <c r="BJ566" s="18" t="s">
        <v>88</v>
      </c>
      <c r="BK566" s="232">
        <f>ROUND(I566*H566,2)</f>
        <v>0</v>
      </c>
      <c r="BL566" s="18" t="s">
        <v>279</v>
      </c>
      <c r="BM566" s="231" t="s">
        <v>5445</v>
      </c>
    </row>
    <row r="567" s="2" customFormat="1" ht="16.5" customHeight="1">
      <c r="A567" s="39"/>
      <c r="B567" s="40"/>
      <c r="C567" s="296" t="s">
        <v>1835</v>
      </c>
      <c r="D567" s="296" t="s">
        <v>553</v>
      </c>
      <c r="E567" s="297" t="s">
        <v>5446</v>
      </c>
      <c r="F567" s="298" t="s">
        <v>5447</v>
      </c>
      <c r="G567" s="299" t="s">
        <v>207</v>
      </c>
      <c r="H567" s="300">
        <v>1</v>
      </c>
      <c r="I567" s="301"/>
      <c r="J567" s="302">
        <f>ROUND(I567*H567,2)</f>
        <v>0</v>
      </c>
      <c r="K567" s="298" t="s">
        <v>1</v>
      </c>
      <c r="L567" s="303"/>
      <c r="M567" s="304" t="s">
        <v>1</v>
      </c>
      <c r="N567" s="305" t="s">
        <v>46</v>
      </c>
      <c r="O567" s="92"/>
      <c r="P567" s="229">
        <f>O567*H567</f>
        <v>0</v>
      </c>
      <c r="Q567" s="229">
        <v>0</v>
      </c>
      <c r="R567" s="229">
        <f>Q567*H567</f>
        <v>0</v>
      </c>
      <c r="S567" s="229">
        <v>0</v>
      </c>
      <c r="T567" s="23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1" t="s">
        <v>581</v>
      </c>
      <c r="AT567" s="231" t="s">
        <v>553</v>
      </c>
      <c r="AU567" s="231" t="s">
        <v>88</v>
      </c>
      <c r="AY567" s="18" t="s">
        <v>203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8" t="s">
        <v>88</v>
      </c>
      <c r="BK567" s="232">
        <f>ROUND(I567*H567,2)</f>
        <v>0</v>
      </c>
      <c r="BL567" s="18" t="s">
        <v>279</v>
      </c>
      <c r="BM567" s="231" t="s">
        <v>5448</v>
      </c>
    </row>
    <row r="568" s="2" customFormat="1">
      <c r="A568" s="39"/>
      <c r="B568" s="40"/>
      <c r="C568" s="41"/>
      <c r="D568" s="233" t="s">
        <v>209</v>
      </c>
      <c r="E568" s="41"/>
      <c r="F568" s="234" t="s">
        <v>5449</v>
      </c>
      <c r="G568" s="41"/>
      <c r="H568" s="41"/>
      <c r="I568" s="235"/>
      <c r="J568" s="41"/>
      <c r="K568" s="41"/>
      <c r="L568" s="45"/>
      <c r="M568" s="306"/>
      <c r="N568" s="307"/>
      <c r="O568" s="240"/>
      <c r="P568" s="240"/>
      <c r="Q568" s="240"/>
      <c r="R568" s="240"/>
      <c r="S568" s="240"/>
      <c r="T568" s="308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209</v>
      </c>
      <c r="AU568" s="18" t="s">
        <v>88</v>
      </c>
    </row>
    <row r="569" s="2" customFormat="1" ht="6.96" customHeight="1">
      <c r="A569" s="39"/>
      <c r="B569" s="67"/>
      <c r="C569" s="68"/>
      <c r="D569" s="68"/>
      <c r="E569" s="68"/>
      <c r="F569" s="68"/>
      <c r="G569" s="68"/>
      <c r="H569" s="68"/>
      <c r="I569" s="68"/>
      <c r="J569" s="68"/>
      <c r="K569" s="68"/>
      <c r="L569" s="45"/>
      <c r="M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</row>
  </sheetData>
  <sheetProtection sheet="1" autoFilter="0" formatColumns="0" formatRows="0" objects="1" scenarios="1" spinCount="100000" saltValue="WcsnxHzWut6+gziup+1HdgWjbiLT7JpQbsnOmGuHq7yXSb4nVQlO1/QBN0HLoo/aJk3HjkpsNkVvaKKIb+uvXw==" hashValue="JvxuZl55OJqHQ5VYS5byQThCUiLWY0gSuyAzkbK2+12qeVKONpfdPQUf4qeULQr6Itribb7veLXCh3+PY/gNcg==" algorithmName="SHA-512" password="CC35"/>
  <autoFilter ref="C122:K5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741110062"/>
    <hyperlink ref="F134" r:id="rId2" display="https://podminky.urs.cz/item/CS_URS_2023_02/741110063"/>
    <hyperlink ref="F139" r:id="rId3" display="https://podminky.urs.cz/item/CS_URS_2023_02/741110513"/>
    <hyperlink ref="F145" r:id="rId4" display="https://podminky.urs.cz/item/CS_URS_2023_02/741112001"/>
    <hyperlink ref="F156" r:id="rId5" display="https://podminky.urs.cz/item/CS_URS_2023_02/741112023"/>
    <hyperlink ref="F161" r:id="rId6" display="https://podminky.urs.cz/item/CS_URS_2023_02/741120401"/>
    <hyperlink ref="F175" r:id="rId7" display="https://podminky.urs.cz/item/CS_URS_2023_02/741120403"/>
    <hyperlink ref="F186" r:id="rId8" display="https://podminky.urs.cz/item/CS_URS_2023_02/741122011"/>
    <hyperlink ref="F192" r:id="rId9" display="https://podminky.urs.cz/item/CS_URS_2023_02/741122015"/>
    <hyperlink ref="F201" r:id="rId10" display="https://podminky.urs.cz/item/CS_URS_2023_02/741122016"/>
    <hyperlink ref="F215" r:id="rId11" display="https://podminky.urs.cz/item/CS_URS_2023_02/741122021"/>
    <hyperlink ref="F221" r:id="rId12" display="https://podminky.urs.cz/item/CS_URS_2023_02/741122031"/>
    <hyperlink ref="F234" r:id="rId13" display="https://podminky.urs.cz/item/CS_URS_2023_02/741122032"/>
    <hyperlink ref="F240" r:id="rId14" display="https://podminky.urs.cz/item/CS_URS_2023_02/741124603"/>
    <hyperlink ref="F244" r:id="rId15" display="https://podminky.urs.cz/item/CS_URS_2023_02/741132103"/>
    <hyperlink ref="F248" r:id="rId16" display="https://podminky.urs.cz/item/CS_URS_2023_02/741132132"/>
    <hyperlink ref="F251" r:id="rId17" display="https://podminky.urs.cz/item/CS_URS_2023_02/741132134"/>
    <hyperlink ref="F254" r:id="rId18" display="https://podminky.urs.cz/item/CS_URS_2023_02/741132145"/>
    <hyperlink ref="F258" r:id="rId19" display="https://podminky.urs.cz/item/CS_URS_2023_02/741132146"/>
    <hyperlink ref="F261" r:id="rId20" display="https://podminky.urs.cz/item/CS_URS_2023_02/741210001"/>
    <hyperlink ref="F266" r:id="rId21" display="https://podminky.urs.cz/item/CS_URS_2023_02/741210004"/>
    <hyperlink ref="F271" r:id="rId22" display="https://podminky.urs.cz/item/CS_URS_2023_02/741310001"/>
    <hyperlink ref="F276" r:id="rId23" display="https://podminky.urs.cz/item/CS_URS_2023_02/741310021"/>
    <hyperlink ref="F281" r:id="rId24" display="https://podminky.urs.cz/item/CS_URS_2023_02/741310022"/>
    <hyperlink ref="F286" r:id="rId25" display="https://podminky.urs.cz/item/CS_URS_2023_02/741310111"/>
    <hyperlink ref="F295" r:id="rId26" display="https://podminky.urs.cz/item/CS_URS_2023_02/741310121"/>
    <hyperlink ref="F300" r:id="rId27" display="https://podminky.urs.cz/item/CS_URS_2023_02/741310122"/>
    <hyperlink ref="F305" r:id="rId28" display="https://podminky.urs.cz/item/CS_URS_2023_02/741310221"/>
    <hyperlink ref="F335" r:id="rId29" display="https://podminky.urs.cz/item/CS_URS_2023_02/741311003"/>
    <hyperlink ref="F340" r:id="rId30" display="https://podminky.urs.cz/item/CS_URS_2023_02/741311004"/>
    <hyperlink ref="F345" r:id="rId31" display="https://podminky.urs.cz/item/CS_URS_2023_02/741313001"/>
    <hyperlink ref="F354" r:id="rId32" display="https://podminky.urs.cz/item/CS_URS_2023_02/741313003"/>
    <hyperlink ref="F359" r:id="rId33" display="https://podminky.urs.cz/item/CS_URS_2023_02/741313005"/>
    <hyperlink ref="F367" r:id="rId34" display="https://podminky.urs.cz/item/CS_URS_2023_02/741313082"/>
    <hyperlink ref="F372" r:id="rId35" display="https://podminky.urs.cz/item/CS_URS_2023_02/741313121"/>
    <hyperlink ref="F377" r:id="rId36" display="https://podminky.urs.cz/item/CS_URS_2023_02/741314122"/>
    <hyperlink ref="F382" r:id="rId37" display="https://podminky.urs.cz/item/CS_URS_2023_02/741320105"/>
    <hyperlink ref="F400" r:id="rId38" display="https://podminky.urs.cz/item/CS_URS_2023_02/741320165"/>
    <hyperlink ref="F409" r:id="rId39" display="https://podminky.urs.cz/item/CS_URS_2023_02/741320175"/>
    <hyperlink ref="F414" r:id="rId40" display="https://podminky.urs.cz/item/CS_URS_2023_02/741320201"/>
    <hyperlink ref="F418" r:id="rId41" display="https://podminky.urs.cz/item/CS_URS_2023_02/741320405"/>
    <hyperlink ref="F423" r:id="rId42" display="https://podminky.urs.cz/item/CS_URS_2023_02/741321003"/>
    <hyperlink ref="F433" r:id="rId43" display="https://podminky.urs.cz/item/CS_URS_2023_02/741321043"/>
    <hyperlink ref="F438" r:id="rId44" display="https://podminky.urs.cz/item/CS_URS_2023_02/741322012"/>
    <hyperlink ref="F443" r:id="rId45" display="https://podminky.urs.cz/item/CS_URS_2023_02/741330001"/>
    <hyperlink ref="F453" r:id="rId46" display="https://podminky.urs.cz/item/CS_URS_2023_02/741330042"/>
    <hyperlink ref="F457" r:id="rId47" display="https://podminky.urs.cz/item/CS_URS_2023_02/741331062"/>
    <hyperlink ref="F464" r:id="rId48" display="https://podminky.urs.cz/item/CS_URS_2023_02/741331075"/>
    <hyperlink ref="F467" r:id="rId49" display="https://podminky.urs.cz/item/CS_URS_2023_02/741350011"/>
    <hyperlink ref="F473" r:id="rId50" display="https://podminky.urs.cz/item/CS_URS_2023_02/741370021"/>
    <hyperlink ref="F489" r:id="rId51" display="https://podminky.urs.cz/item/CS_URS_2023_02/741370101"/>
    <hyperlink ref="F498" r:id="rId52" display="https://podminky.urs.cz/item/CS_URS_2023_02/742121001"/>
    <hyperlink ref="F550" r:id="rId53" display="https://podminky.urs.cz/item/CS_URS_2023_02/741810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5450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5451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ROUND((SUM(BE122:BE209)),  2)</f>
        <v>0</v>
      </c>
      <c r="G35" s="39"/>
      <c r="H35" s="39"/>
      <c r="I35" s="165">
        <v>0.20999999999999999</v>
      </c>
      <c r="J35" s="164">
        <f>ROUND(((SUM(BE122:BE209))*I35),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ROUND((SUM(BF122:BF209)),  2)</f>
        <v>0</v>
      </c>
      <c r="G36" s="39"/>
      <c r="H36" s="39"/>
      <c r="I36" s="165">
        <v>0.14999999999999999</v>
      </c>
      <c r="J36" s="164">
        <f>ROUND(((SUM(BF122:BF209))*I36),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ROUND((SUM(BG122:BG209)),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ROUND((SUM(BH122:BH209)),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ROUND((SUM(BI122:BI209)),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01D_b - Bleskosvod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J124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188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ZZS Kraje Vysočina – Výjezdová základna Bystřice nad Perštejnem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177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304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01D_b - Bleskosvod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Bystřice nad Pernštejnem, ul. Větrná</v>
      </c>
      <c r="G116" s="41"/>
      <c r="H116" s="41"/>
      <c r="I116" s="33" t="s">
        <v>22</v>
      </c>
      <c r="J116" s="80" t="str">
        <f>IF(J14="","",J14)</f>
        <v>7. 12. 2023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Kraj Vysočina</v>
      </c>
      <c r="G118" s="41"/>
      <c r="H118" s="41"/>
      <c r="I118" s="33" t="s">
        <v>32</v>
      </c>
      <c r="J118" s="37" t="str">
        <f>E23</f>
        <v>PROJEKT CENTRUM NOVA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37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0" customFormat="1" ht="29.28" customHeight="1">
      <c r="A121" s="195"/>
      <c r="B121" s="196"/>
      <c r="C121" s="197" t="s">
        <v>189</v>
      </c>
      <c r="D121" s="198" t="s">
        <v>66</v>
      </c>
      <c r="E121" s="198" t="s">
        <v>62</v>
      </c>
      <c r="F121" s="198" t="s">
        <v>63</v>
      </c>
      <c r="G121" s="198" t="s">
        <v>190</v>
      </c>
      <c r="H121" s="198" t="s">
        <v>191</v>
      </c>
      <c r="I121" s="198" t="s">
        <v>192</v>
      </c>
      <c r="J121" s="198" t="s">
        <v>184</v>
      </c>
      <c r="K121" s="199" t="s">
        <v>193</v>
      </c>
      <c r="L121" s="200"/>
      <c r="M121" s="101" t="s">
        <v>1</v>
      </c>
      <c r="N121" s="102" t="s">
        <v>45</v>
      </c>
      <c r="O121" s="102" t="s">
        <v>194</v>
      </c>
      <c r="P121" s="102" t="s">
        <v>195</v>
      </c>
      <c r="Q121" s="102" t="s">
        <v>196</v>
      </c>
      <c r="R121" s="102" t="s">
        <v>197</v>
      </c>
      <c r="S121" s="102" t="s">
        <v>198</v>
      </c>
      <c r="T121" s="103" t="s">
        <v>199</v>
      </c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</row>
    <row r="122" s="2" customFormat="1" ht="22.8" customHeight="1">
      <c r="A122" s="39"/>
      <c r="B122" s="40"/>
      <c r="C122" s="108" t="s">
        <v>200</v>
      </c>
      <c r="D122" s="41"/>
      <c r="E122" s="41"/>
      <c r="F122" s="41"/>
      <c r="G122" s="41"/>
      <c r="H122" s="41"/>
      <c r="I122" s="41"/>
      <c r="J122" s="201">
        <f>BK122</f>
        <v>0</v>
      </c>
      <c r="K122" s="41"/>
      <c r="L122" s="45"/>
      <c r="M122" s="104"/>
      <c r="N122" s="202"/>
      <c r="O122" s="105"/>
      <c r="P122" s="203">
        <f>P123</f>
        <v>0</v>
      </c>
      <c r="Q122" s="105"/>
      <c r="R122" s="203">
        <f>R123</f>
        <v>0.55705000000000005</v>
      </c>
      <c r="S122" s="105"/>
      <c r="T122" s="204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80</v>
      </c>
      <c r="AU122" s="18" t="s">
        <v>186</v>
      </c>
      <c r="BK122" s="205">
        <f>BK123</f>
        <v>0</v>
      </c>
    </row>
    <row r="123" s="11" customFormat="1" ht="25.92" customHeight="1">
      <c r="A123" s="11"/>
      <c r="B123" s="206"/>
      <c r="C123" s="207"/>
      <c r="D123" s="208" t="s">
        <v>80</v>
      </c>
      <c r="E123" s="209" t="s">
        <v>1824</v>
      </c>
      <c r="F123" s="209" t="s">
        <v>1825</v>
      </c>
      <c r="G123" s="207"/>
      <c r="H123" s="207"/>
      <c r="I123" s="210"/>
      <c r="J123" s="211">
        <f>BK123</f>
        <v>0</v>
      </c>
      <c r="K123" s="207"/>
      <c r="L123" s="212"/>
      <c r="M123" s="213"/>
      <c r="N123" s="214"/>
      <c r="O123" s="214"/>
      <c r="P123" s="215">
        <f>P124</f>
        <v>0</v>
      </c>
      <c r="Q123" s="214"/>
      <c r="R123" s="215">
        <f>R124</f>
        <v>0.55705000000000005</v>
      </c>
      <c r="S123" s="214"/>
      <c r="T123" s="216">
        <f>T124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17" t="s">
        <v>90</v>
      </c>
      <c r="AT123" s="218" t="s">
        <v>80</v>
      </c>
      <c r="AU123" s="218" t="s">
        <v>81</v>
      </c>
      <c r="AY123" s="217" t="s">
        <v>203</v>
      </c>
      <c r="BK123" s="219">
        <f>BK124</f>
        <v>0</v>
      </c>
    </row>
    <row r="124" s="11" customFormat="1" ht="22.8" customHeight="1">
      <c r="A124" s="11"/>
      <c r="B124" s="206"/>
      <c r="C124" s="207"/>
      <c r="D124" s="208" t="s">
        <v>80</v>
      </c>
      <c r="E124" s="249" t="s">
        <v>3623</v>
      </c>
      <c r="F124" s="249" t="s">
        <v>3624</v>
      </c>
      <c r="G124" s="207"/>
      <c r="H124" s="207"/>
      <c r="I124" s="210"/>
      <c r="J124" s="250">
        <f>BK124</f>
        <v>0</v>
      </c>
      <c r="K124" s="207"/>
      <c r="L124" s="212"/>
      <c r="M124" s="213"/>
      <c r="N124" s="214"/>
      <c r="O124" s="214"/>
      <c r="P124" s="215">
        <f>SUM(P125:P209)</f>
        <v>0</v>
      </c>
      <c r="Q124" s="214"/>
      <c r="R124" s="215">
        <f>SUM(R125:R209)</f>
        <v>0.55705000000000005</v>
      </c>
      <c r="S124" s="214"/>
      <c r="T124" s="216">
        <f>SUM(T125:T209)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7" t="s">
        <v>90</v>
      </c>
      <c r="AT124" s="218" t="s">
        <v>80</v>
      </c>
      <c r="AU124" s="218" t="s">
        <v>88</v>
      </c>
      <c r="AY124" s="217" t="s">
        <v>203</v>
      </c>
      <c r="BK124" s="219">
        <f>SUM(BK125:BK209)</f>
        <v>0</v>
      </c>
    </row>
    <row r="125" s="2" customFormat="1" ht="24.15" customHeight="1">
      <c r="A125" s="39"/>
      <c r="B125" s="40"/>
      <c r="C125" s="220" t="s">
        <v>88</v>
      </c>
      <c r="D125" s="220" t="s">
        <v>204</v>
      </c>
      <c r="E125" s="221" t="s">
        <v>5452</v>
      </c>
      <c r="F125" s="222" t="s">
        <v>5453</v>
      </c>
      <c r="G125" s="223" t="s">
        <v>415</v>
      </c>
      <c r="H125" s="224">
        <v>105</v>
      </c>
      <c r="I125" s="225"/>
      <c r="J125" s="226">
        <f>ROUND(I125*H125,2)</f>
        <v>0</v>
      </c>
      <c r="K125" s="222" t="s">
        <v>352</v>
      </c>
      <c r="L125" s="45"/>
      <c r="M125" s="227" t="s">
        <v>1</v>
      </c>
      <c r="N125" s="228" t="s">
        <v>46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279</v>
      </c>
      <c r="AT125" s="231" t="s">
        <v>204</v>
      </c>
      <c r="AU125" s="231" t="s">
        <v>90</v>
      </c>
      <c r="AY125" s="18" t="s">
        <v>203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88</v>
      </c>
      <c r="BK125" s="232">
        <f>ROUND(I125*H125,2)</f>
        <v>0</v>
      </c>
      <c r="BL125" s="18" t="s">
        <v>279</v>
      </c>
      <c r="BM125" s="231" t="s">
        <v>5454</v>
      </c>
    </row>
    <row r="126" s="2" customFormat="1">
      <c r="A126" s="39"/>
      <c r="B126" s="40"/>
      <c r="C126" s="41"/>
      <c r="D126" s="233" t="s">
        <v>209</v>
      </c>
      <c r="E126" s="41"/>
      <c r="F126" s="234" t="s">
        <v>5455</v>
      </c>
      <c r="G126" s="41"/>
      <c r="H126" s="41"/>
      <c r="I126" s="235"/>
      <c r="J126" s="41"/>
      <c r="K126" s="41"/>
      <c r="L126" s="45"/>
      <c r="M126" s="236"/>
      <c r="N126" s="237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209</v>
      </c>
      <c r="AU126" s="18" t="s">
        <v>90</v>
      </c>
    </row>
    <row r="127" s="2" customFormat="1">
      <c r="A127" s="39"/>
      <c r="B127" s="40"/>
      <c r="C127" s="41"/>
      <c r="D127" s="251" t="s">
        <v>355</v>
      </c>
      <c r="E127" s="41"/>
      <c r="F127" s="252" t="s">
        <v>5456</v>
      </c>
      <c r="G127" s="41"/>
      <c r="H127" s="41"/>
      <c r="I127" s="235"/>
      <c r="J127" s="41"/>
      <c r="K127" s="41"/>
      <c r="L127" s="45"/>
      <c r="M127" s="236"/>
      <c r="N127" s="237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355</v>
      </c>
      <c r="AU127" s="18" t="s">
        <v>90</v>
      </c>
    </row>
    <row r="128" s="2" customFormat="1" ht="16.5" customHeight="1">
      <c r="A128" s="39"/>
      <c r="B128" s="40"/>
      <c r="C128" s="296" t="s">
        <v>90</v>
      </c>
      <c r="D128" s="296" t="s">
        <v>553</v>
      </c>
      <c r="E128" s="297" t="s">
        <v>5457</v>
      </c>
      <c r="F128" s="298" t="s">
        <v>5458</v>
      </c>
      <c r="G128" s="299" t="s">
        <v>1102</v>
      </c>
      <c r="H128" s="300">
        <v>100</v>
      </c>
      <c r="I128" s="301"/>
      <c r="J128" s="302">
        <f>ROUND(I128*H128,2)</f>
        <v>0</v>
      </c>
      <c r="K128" s="298" t="s">
        <v>352</v>
      </c>
      <c r="L128" s="303"/>
      <c r="M128" s="304" t="s">
        <v>1</v>
      </c>
      <c r="N128" s="305" t="s">
        <v>46</v>
      </c>
      <c r="O128" s="92"/>
      <c r="P128" s="229">
        <f>O128*H128</f>
        <v>0</v>
      </c>
      <c r="Q128" s="229">
        <v>0.001</v>
      </c>
      <c r="R128" s="229">
        <f>Q128*H128</f>
        <v>0.10000000000000001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581</v>
      </c>
      <c r="AT128" s="231" t="s">
        <v>553</v>
      </c>
      <c r="AU128" s="231" t="s">
        <v>90</v>
      </c>
      <c r="AY128" s="18" t="s">
        <v>203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88</v>
      </c>
      <c r="BK128" s="232">
        <f>ROUND(I128*H128,2)</f>
        <v>0</v>
      </c>
      <c r="BL128" s="18" t="s">
        <v>279</v>
      </c>
      <c r="BM128" s="231" t="s">
        <v>5459</v>
      </c>
    </row>
    <row r="129" s="2" customFormat="1">
      <c r="A129" s="39"/>
      <c r="B129" s="40"/>
      <c r="C129" s="41"/>
      <c r="D129" s="233" t="s">
        <v>209</v>
      </c>
      <c r="E129" s="41"/>
      <c r="F129" s="234" t="s">
        <v>5458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209</v>
      </c>
      <c r="AU129" s="18" t="s">
        <v>90</v>
      </c>
    </row>
    <row r="130" s="14" customFormat="1">
      <c r="A130" s="14"/>
      <c r="B130" s="263"/>
      <c r="C130" s="264"/>
      <c r="D130" s="233" t="s">
        <v>357</v>
      </c>
      <c r="E130" s="265" t="s">
        <v>1</v>
      </c>
      <c r="F130" s="266" t="s">
        <v>5460</v>
      </c>
      <c r="G130" s="264"/>
      <c r="H130" s="267">
        <v>100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3" t="s">
        <v>357</v>
      </c>
      <c r="AU130" s="273" t="s">
        <v>90</v>
      </c>
      <c r="AV130" s="14" t="s">
        <v>90</v>
      </c>
      <c r="AW130" s="14" t="s">
        <v>36</v>
      </c>
      <c r="AX130" s="14" t="s">
        <v>88</v>
      </c>
      <c r="AY130" s="273" t="s">
        <v>203</v>
      </c>
    </row>
    <row r="131" s="2" customFormat="1" ht="16.5" customHeight="1">
      <c r="A131" s="39"/>
      <c r="B131" s="40"/>
      <c r="C131" s="296" t="s">
        <v>215</v>
      </c>
      <c r="D131" s="296" t="s">
        <v>553</v>
      </c>
      <c r="E131" s="297" t="s">
        <v>5461</v>
      </c>
      <c r="F131" s="298" t="s">
        <v>5462</v>
      </c>
      <c r="G131" s="299" t="s">
        <v>647</v>
      </c>
      <c r="H131" s="300">
        <v>105</v>
      </c>
      <c r="I131" s="301"/>
      <c r="J131" s="302">
        <f>ROUND(I131*H131,2)</f>
        <v>0</v>
      </c>
      <c r="K131" s="298" t="s">
        <v>352</v>
      </c>
      <c r="L131" s="303"/>
      <c r="M131" s="304" t="s">
        <v>1</v>
      </c>
      <c r="N131" s="305" t="s">
        <v>46</v>
      </c>
      <c r="O131" s="92"/>
      <c r="P131" s="229">
        <f>O131*H131</f>
        <v>0</v>
      </c>
      <c r="Q131" s="229">
        <v>0.00040000000000000002</v>
      </c>
      <c r="R131" s="229">
        <f>Q131*H131</f>
        <v>0.042000000000000003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581</v>
      </c>
      <c r="AT131" s="231" t="s">
        <v>553</v>
      </c>
      <c r="AU131" s="231" t="s">
        <v>90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279</v>
      </c>
      <c r="BM131" s="231" t="s">
        <v>5463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5462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90</v>
      </c>
    </row>
    <row r="133" s="2" customFormat="1" ht="24.15" customHeight="1">
      <c r="A133" s="39"/>
      <c r="B133" s="40"/>
      <c r="C133" s="220" t="s">
        <v>202</v>
      </c>
      <c r="D133" s="220" t="s">
        <v>204</v>
      </c>
      <c r="E133" s="221" t="s">
        <v>5464</v>
      </c>
      <c r="F133" s="222" t="s">
        <v>5465</v>
      </c>
      <c r="G133" s="223" t="s">
        <v>415</v>
      </c>
      <c r="H133" s="224">
        <v>90</v>
      </c>
      <c r="I133" s="225"/>
      <c r="J133" s="226">
        <f>ROUND(I133*H133,2)</f>
        <v>0</v>
      </c>
      <c r="K133" s="222" t="s">
        <v>352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279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279</v>
      </c>
      <c r="BM133" s="231" t="s">
        <v>5466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5467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>
      <c r="A135" s="39"/>
      <c r="B135" s="40"/>
      <c r="C135" s="41"/>
      <c r="D135" s="251" t="s">
        <v>355</v>
      </c>
      <c r="E135" s="41"/>
      <c r="F135" s="252" t="s">
        <v>5468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355</v>
      </c>
      <c r="AU135" s="18" t="s">
        <v>90</v>
      </c>
    </row>
    <row r="136" s="14" customFormat="1">
      <c r="A136" s="14"/>
      <c r="B136" s="263"/>
      <c r="C136" s="264"/>
      <c r="D136" s="233" t="s">
        <v>357</v>
      </c>
      <c r="E136" s="265" t="s">
        <v>1</v>
      </c>
      <c r="F136" s="266" t="s">
        <v>5469</v>
      </c>
      <c r="G136" s="264"/>
      <c r="H136" s="267">
        <v>90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357</v>
      </c>
      <c r="AU136" s="273" t="s">
        <v>90</v>
      </c>
      <c r="AV136" s="14" t="s">
        <v>90</v>
      </c>
      <c r="AW136" s="14" t="s">
        <v>36</v>
      </c>
      <c r="AX136" s="14" t="s">
        <v>88</v>
      </c>
      <c r="AY136" s="273" t="s">
        <v>203</v>
      </c>
    </row>
    <row r="137" s="2" customFormat="1" ht="16.5" customHeight="1">
      <c r="A137" s="39"/>
      <c r="B137" s="40"/>
      <c r="C137" s="296" t="s">
        <v>224</v>
      </c>
      <c r="D137" s="296" t="s">
        <v>553</v>
      </c>
      <c r="E137" s="297" t="s">
        <v>5470</v>
      </c>
      <c r="F137" s="298" t="s">
        <v>5471</v>
      </c>
      <c r="G137" s="299" t="s">
        <v>1102</v>
      </c>
      <c r="H137" s="300">
        <v>32.200000000000003</v>
      </c>
      <c r="I137" s="301"/>
      <c r="J137" s="302">
        <f>ROUND(I137*H137,2)</f>
        <v>0</v>
      </c>
      <c r="K137" s="298" t="s">
        <v>352</v>
      </c>
      <c r="L137" s="303"/>
      <c r="M137" s="304" t="s">
        <v>1</v>
      </c>
      <c r="N137" s="305" t="s">
        <v>46</v>
      </c>
      <c r="O137" s="92"/>
      <c r="P137" s="229">
        <f>O137*H137</f>
        <v>0</v>
      </c>
      <c r="Q137" s="229">
        <v>0.001</v>
      </c>
      <c r="R137" s="229">
        <f>Q137*H137</f>
        <v>0.032200000000000006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581</v>
      </c>
      <c r="AT137" s="231" t="s">
        <v>553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279</v>
      </c>
      <c r="BM137" s="231" t="s">
        <v>5472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5471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14" customFormat="1">
      <c r="A139" s="14"/>
      <c r="B139" s="263"/>
      <c r="C139" s="264"/>
      <c r="D139" s="233" t="s">
        <v>357</v>
      </c>
      <c r="E139" s="265" t="s">
        <v>1</v>
      </c>
      <c r="F139" s="266" t="s">
        <v>5473</v>
      </c>
      <c r="G139" s="264"/>
      <c r="H139" s="267">
        <v>32.200000000000003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357</v>
      </c>
      <c r="AU139" s="273" t="s">
        <v>90</v>
      </c>
      <c r="AV139" s="14" t="s">
        <v>90</v>
      </c>
      <c r="AW139" s="14" t="s">
        <v>36</v>
      </c>
      <c r="AX139" s="14" t="s">
        <v>88</v>
      </c>
      <c r="AY139" s="273" t="s">
        <v>203</v>
      </c>
    </row>
    <row r="140" s="2" customFormat="1" ht="16.5" customHeight="1">
      <c r="A140" s="39"/>
      <c r="B140" s="40"/>
      <c r="C140" s="296" t="s">
        <v>229</v>
      </c>
      <c r="D140" s="296" t="s">
        <v>553</v>
      </c>
      <c r="E140" s="297" t="s">
        <v>5474</v>
      </c>
      <c r="F140" s="298" t="s">
        <v>5475</v>
      </c>
      <c r="G140" s="299" t="s">
        <v>1102</v>
      </c>
      <c r="H140" s="300">
        <v>9.4499999999999993</v>
      </c>
      <c r="I140" s="301"/>
      <c r="J140" s="302">
        <f>ROUND(I140*H140,2)</f>
        <v>0</v>
      </c>
      <c r="K140" s="298" t="s">
        <v>352</v>
      </c>
      <c r="L140" s="303"/>
      <c r="M140" s="304" t="s">
        <v>1</v>
      </c>
      <c r="N140" s="305" t="s">
        <v>46</v>
      </c>
      <c r="O140" s="92"/>
      <c r="P140" s="229">
        <f>O140*H140</f>
        <v>0</v>
      </c>
      <c r="Q140" s="229">
        <v>0.001</v>
      </c>
      <c r="R140" s="229">
        <f>Q140*H140</f>
        <v>0.0094500000000000001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581</v>
      </c>
      <c r="AT140" s="231" t="s">
        <v>553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279</v>
      </c>
      <c r="BM140" s="231" t="s">
        <v>5476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5475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14" customFormat="1">
      <c r="A142" s="14"/>
      <c r="B142" s="263"/>
      <c r="C142" s="264"/>
      <c r="D142" s="233" t="s">
        <v>357</v>
      </c>
      <c r="E142" s="265" t="s">
        <v>1</v>
      </c>
      <c r="F142" s="266" t="s">
        <v>5477</v>
      </c>
      <c r="G142" s="264"/>
      <c r="H142" s="267">
        <v>9.4499999999999993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357</v>
      </c>
      <c r="AU142" s="273" t="s">
        <v>90</v>
      </c>
      <c r="AV142" s="14" t="s">
        <v>90</v>
      </c>
      <c r="AW142" s="14" t="s">
        <v>36</v>
      </c>
      <c r="AX142" s="14" t="s">
        <v>88</v>
      </c>
      <c r="AY142" s="273" t="s">
        <v>203</v>
      </c>
    </row>
    <row r="143" s="2" customFormat="1" ht="24.15" customHeight="1">
      <c r="A143" s="39"/>
      <c r="B143" s="40"/>
      <c r="C143" s="296" t="s">
        <v>234</v>
      </c>
      <c r="D143" s="296" t="s">
        <v>553</v>
      </c>
      <c r="E143" s="297" t="s">
        <v>5478</v>
      </c>
      <c r="F143" s="298" t="s">
        <v>5479</v>
      </c>
      <c r="G143" s="299" t="s">
        <v>647</v>
      </c>
      <c r="H143" s="300">
        <v>50</v>
      </c>
      <c r="I143" s="301"/>
      <c r="J143" s="302">
        <f>ROUND(I143*H143,2)</f>
        <v>0</v>
      </c>
      <c r="K143" s="298" t="s">
        <v>352</v>
      </c>
      <c r="L143" s="303"/>
      <c r="M143" s="304" t="s">
        <v>1</v>
      </c>
      <c r="N143" s="305" t="s">
        <v>46</v>
      </c>
      <c r="O143" s="92"/>
      <c r="P143" s="229">
        <f>O143*H143</f>
        <v>0</v>
      </c>
      <c r="Q143" s="229">
        <v>0.00025000000000000001</v>
      </c>
      <c r="R143" s="229">
        <f>Q143*H143</f>
        <v>0.012500000000000001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581</v>
      </c>
      <c r="AT143" s="231" t="s">
        <v>553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5480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5479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2" customFormat="1" ht="33" customHeight="1">
      <c r="A145" s="39"/>
      <c r="B145" s="40"/>
      <c r="C145" s="296" t="s">
        <v>602</v>
      </c>
      <c r="D145" s="296" t="s">
        <v>553</v>
      </c>
      <c r="E145" s="297" t="s">
        <v>5481</v>
      </c>
      <c r="F145" s="298" t="s">
        <v>5482</v>
      </c>
      <c r="G145" s="299" t="s">
        <v>647</v>
      </c>
      <c r="H145" s="300">
        <v>10</v>
      </c>
      <c r="I145" s="301"/>
      <c r="J145" s="302">
        <f>ROUND(I145*H145,2)</f>
        <v>0</v>
      </c>
      <c r="K145" s="298" t="s">
        <v>352</v>
      </c>
      <c r="L145" s="303"/>
      <c r="M145" s="304" t="s">
        <v>1</v>
      </c>
      <c r="N145" s="305" t="s">
        <v>46</v>
      </c>
      <c r="O145" s="92"/>
      <c r="P145" s="229">
        <f>O145*H145</f>
        <v>0</v>
      </c>
      <c r="Q145" s="229">
        <v>0.001</v>
      </c>
      <c r="R145" s="229">
        <f>Q145*H145</f>
        <v>0.01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581</v>
      </c>
      <c r="AT145" s="231" t="s">
        <v>553</v>
      </c>
      <c r="AU145" s="231" t="s">
        <v>90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279</v>
      </c>
      <c r="BM145" s="231" t="s">
        <v>5483</v>
      </c>
    </row>
    <row r="146" s="2" customFormat="1">
      <c r="A146" s="39"/>
      <c r="B146" s="40"/>
      <c r="C146" s="41"/>
      <c r="D146" s="233" t="s">
        <v>209</v>
      </c>
      <c r="E146" s="41"/>
      <c r="F146" s="234" t="s">
        <v>5482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209</v>
      </c>
      <c r="AU146" s="18" t="s">
        <v>90</v>
      </c>
    </row>
    <row r="147" s="2" customFormat="1" ht="24.15" customHeight="1">
      <c r="A147" s="39"/>
      <c r="B147" s="40"/>
      <c r="C147" s="220" t="s">
        <v>239</v>
      </c>
      <c r="D147" s="220" t="s">
        <v>204</v>
      </c>
      <c r="E147" s="221" t="s">
        <v>5484</v>
      </c>
      <c r="F147" s="222" t="s">
        <v>5485</v>
      </c>
      <c r="G147" s="223" t="s">
        <v>415</v>
      </c>
      <c r="H147" s="224">
        <v>50</v>
      </c>
      <c r="I147" s="225"/>
      <c r="J147" s="226">
        <f>ROUND(I147*H147,2)</f>
        <v>0</v>
      </c>
      <c r="K147" s="222" t="s">
        <v>352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279</v>
      </c>
      <c r="AT147" s="231" t="s">
        <v>204</v>
      </c>
      <c r="AU147" s="231" t="s">
        <v>90</v>
      </c>
      <c r="AY147" s="18" t="s">
        <v>203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279</v>
      </c>
      <c r="BM147" s="231" t="s">
        <v>5486</v>
      </c>
    </row>
    <row r="148" s="2" customFormat="1">
      <c r="A148" s="39"/>
      <c r="B148" s="40"/>
      <c r="C148" s="41"/>
      <c r="D148" s="233" t="s">
        <v>209</v>
      </c>
      <c r="E148" s="41"/>
      <c r="F148" s="234" t="s">
        <v>5487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209</v>
      </c>
      <c r="AU148" s="18" t="s">
        <v>90</v>
      </c>
    </row>
    <row r="149" s="2" customFormat="1">
      <c r="A149" s="39"/>
      <c r="B149" s="40"/>
      <c r="C149" s="41"/>
      <c r="D149" s="251" t="s">
        <v>355</v>
      </c>
      <c r="E149" s="41"/>
      <c r="F149" s="252" t="s">
        <v>5488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355</v>
      </c>
      <c r="AU149" s="18" t="s">
        <v>90</v>
      </c>
    </row>
    <row r="150" s="2" customFormat="1" ht="24.15" customHeight="1">
      <c r="A150" s="39"/>
      <c r="B150" s="40"/>
      <c r="C150" s="296" t="s">
        <v>244</v>
      </c>
      <c r="D150" s="296" t="s">
        <v>553</v>
      </c>
      <c r="E150" s="297" t="s">
        <v>5489</v>
      </c>
      <c r="F150" s="298" t="s">
        <v>5490</v>
      </c>
      <c r="G150" s="299" t="s">
        <v>415</v>
      </c>
      <c r="H150" s="300">
        <v>50</v>
      </c>
      <c r="I150" s="301"/>
      <c r="J150" s="302">
        <f>ROUND(I150*H150,2)</f>
        <v>0</v>
      </c>
      <c r="K150" s="298" t="s">
        <v>1</v>
      </c>
      <c r="L150" s="303"/>
      <c r="M150" s="304" t="s">
        <v>1</v>
      </c>
      <c r="N150" s="305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581</v>
      </c>
      <c r="AT150" s="231" t="s">
        <v>553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279</v>
      </c>
      <c r="BM150" s="231" t="s">
        <v>5491</v>
      </c>
    </row>
    <row r="151" s="14" customFormat="1">
      <c r="A151" s="14"/>
      <c r="B151" s="263"/>
      <c r="C151" s="264"/>
      <c r="D151" s="233" t="s">
        <v>357</v>
      </c>
      <c r="E151" s="265" t="s">
        <v>1</v>
      </c>
      <c r="F151" s="266" t="s">
        <v>5492</v>
      </c>
      <c r="G151" s="264"/>
      <c r="H151" s="267">
        <v>48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357</v>
      </c>
      <c r="AU151" s="273" t="s">
        <v>90</v>
      </c>
      <c r="AV151" s="14" t="s">
        <v>90</v>
      </c>
      <c r="AW151" s="14" t="s">
        <v>36</v>
      </c>
      <c r="AX151" s="14" t="s">
        <v>81</v>
      </c>
      <c r="AY151" s="273" t="s">
        <v>203</v>
      </c>
    </row>
    <row r="152" s="14" customFormat="1">
      <c r="A152" s="14"/>
      <c r="B152" s="263"/>
      <c r="C152" s="264"/>
      <c r="D152" s="233" t="s">
        <v>357</v>
      </c>
      <c r="E152" s="265" t="s">
        <v>1</v>
      </c>
      <c r="F152" s="266" t="s">
        <v>90</v>
      </c>
      <c r="G152" s="264"/>
      <c r="H152" s="267">
        <v>2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357</v>
      </c>
      <c r="AU152" s="273" t="s">
        <v>90</v>
      </c>
      <c r="AV152" s="14" t="s">
        <v>90</v>
      </c>
      <c r="AW152" s="14" t="s">
        <v>36</v>
      </c>
      <c r="AX152" s="14" t="s">
        <v>81</v>
      </c>
      <c r="AY152" s="273" t="s">
        <v>203</v>
      </c>
    </row>
    <row r="153" s="16" customFormat="1">
      <c r="A153" s="16"/>
      <c r="B153" s="285"/>
      <c r="C153" s="286"/>
      <c r="D153" s="233" t="s">
        <v>357</v>
      </c>
      <c r="E153" s="287" t="s">
        <v>1</v>
      </c>
      <c r="F153" s="288" t="s">
        <v>366</v>
      </c>
      <c r="G153" s="286"/>
      <c r="H153" s="289">
        <v>50</v>
      </c>
      <c r="I153" s="290"/>
      <c r="J153" s="286"/>
      <c r="K153" s="286"/>
      <c r="L153" s="291"/>
      <c r="M153" s="292"/>
      <c r="N153" s="293"/>
      <c r="O153" s="293"/>
      <c r="P153" s="293"/>
      <c r="Q153" s="293"/>
      <c r="R153" s="293"/>
      <c r="S153" s="293"/>
      <c r="T153" s="294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95" t="s">
        <v>357</v>
      </c>
      <c r="AU153" s="295" t="s">
        <v>90</v>
      </c>
      <c r="AV153" s="16" t="s">
        <v>202</v>
      </c>
      <c r="AW153" s="16" t="s">
        <v>36</v>
      </c>
      <c r="AX153" s="16" t="s">
        <v>88</v>
      </c>
      <c r="AY153" s="295" t="s">
        <v>203</v>
      </c>
    </row>
    <row r="154" s="2" customFormat="1" ht="24.15" customHeight="1">
      <c r="A154" s="39"/>
      <c r="B154" s="40"/>
      <c r="C154" s="296" t="s">
        <v>249</v>
      </c>
      <c r="D154" s="296" t="s">
        <v>553</v>
      </c>
      <c r="E154" s="297" t="s">
        <v>5493</v>
      </c>
      <c r="F154" s="298" t="s">
        <v>5494</v>
      </c>
      <c r="G154" s="299" t="s">
        <v>647</v>
      </c>
      <c r="H154" s="300">
        <v>30</v>
      </c>
      <c r="I154" s="301"/>
      <c r="J154" s="302">
        <f>ROUND(I154*H154,2)</f>
        <v>0</v>
      </c>
      <c r="K154" s="298" t="s">
        <v>1</v>
      </c>
      <c r="L154" s="303"/>
      <c r="M154" s="304" t="s">
        <v>1</v>
      </c>
      <c r="N154" s="305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581</v>
      </c>
      <c r="AT154" s="231" t="s">
        <v>553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5495</v>
      </c>
    </row>
    <row r="155" s="14" customFormat="1">
      <c r="A155" s="14"/>
      <c r="B155" s="263"/>
      <c r="C155" s="264"/>
      <c r="D155" s="233" t="s">
        <v>357</v>
      </c>
      <c r="E155" s="265" t="s">
        <v>1</v>
      </c>
      <c r="F155" s="266" t="s">
        <v>5496</v>
      </c>
      <c r="G155" s="264"/>
      <c r="H155" s="267">
        <v>30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357</v>
      </c>
      <c r="AU155" s="273" t="s">
        <v>90</v>
      </c>
      <c r="AV155" s="14" t="s">
        <v>90</v>
      </c>
      <c r="AW155" s="14" t="s">
        <v>36</v>
      </c>
      <c r="AX155" s="14" t="s">
        <v>88</v>
      </c>
      <c r="AY155" s="273" t="s">
        <v>203</v>
      </c>
    </row>
    <row r="156" s="2" customFormat="1" ht="16.5" customHeight="1">
      <c r="A156" s="39"/>
      <c r="B156" s="40"/>
      <c r="C156" s="220" t="s">
        <v>254</v>
      </c>
      <c r="D156" s="220" t="s">
        <v>204</v>
      </c>
      <c r="E156" s="221" t="s">
        <v>5497</v>
      </c>
      <c r="F156" s="222" t="s">
        <v>5498</v>
      </c>
      <c r="G156" s="223" t="s">
        <v>647</v>
      </c>
      <c r="H156" s="224">
        <v>42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279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279</v>
      </c>
      <c r="BM156" s="231" t="s">
        <v>5499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5500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5501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2" customFormat="1" ht="16.5" customHeight="1">
      <c r="A159" s="39"/>
      <c r="B159" s="40"/>
      <c r="C159" s="296" t="s">
        <v>259</v>
      </c>
      <c r="D159" s="296" t="s">
        <v>553</v>
      </c>
      <c r="E159" s="297" t="s">
        <v>5502</v>
      </c>
      <c r="F159" s="298" t="s">
        <v>5503</v>
      </c>
      <c r="G159" s="299" t="s">
        <v>647</v>
      </c>
      <c r="H159" s="300">
        <v>6</v>
      </c>
      <c r="I159" s="301"/>
      <c r="J159" s="302">
        <f>ROUND(I159*H159,2)</f>
        <v>0</v>
      </c>
      <c r="K159" s="298" t="s">
        <v>352</v>
      </c>
      <c r="L159" s="303"/>
      <c r="M159" s="304" t="s">
        <v>1</v>
      </c>
      <c r="N159" s="305" t="s">
        <v>46</v>
      </c>
      <c r="O159" s="92"/>
      <c r="P159" s="229">
        <f>O159*H159</f>
        <v>0</v>
      </c>
      <c r="Q159" s="229">
        <v>0.00022000000000000001</v>
      </c>
      <c r="R159" s="229">
        <f>Q159*H159</f>
        <v>0.00132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581</v>
      </c>
      <c r="AT159" s="231" t="s">
        <v>553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279</v>
      </c>
      <c r="BM159" s="231" t="s">
        <v>5504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5503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 ht="16.5" customHeight="1">
      <c r="A161" s="39"/>
      <c r="B161" s="40"/>
      <c r="C161" s="296" t="s">
        <v>264</v>
      </c>
      <c r="D161" s="296" t="s">
        <v>553</v>
      </c>
      <c r="E161" s="297" t="s">
        <v>5505</v>
      </c>
      <c r="F161" s="298" t="s">
        <v>5506</v>
      </c>
      <c r="G161" s="299" t="s">
        <v>647</v>
      </c>
      <c r="H161" s="300">
        <v>30</v>
      </c>
      <c r="I161" s="301"/>
      <c r="J161" s="302">
        <f>ROUND(I161*H161,2)</f>
        <v>0</v>
      </c>
      <c r="K161" s="298" t="s">
        <v>352</v>
      </c>
      <c r="L161" s="303"/>
      <c r="M161" s="304" t="s">
        <v>1</v>
      </c>
      <c r="N161" s="305" t="s">
        <v>46</v>
      </c>
      <c r="O161" s="92"/>
      <c r="P161" s="229">
        <f>O161*H161</f>
        <v>0</v>
      </c>
      <c r="Q161" s="229">
        <v>0.00012</v>
      </c>
      <c r="R161" s="229">
        <f>Q161*H161</f>
        <v>0.0035999999999999999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581</v>
      </c>
      <c r="AT161" s="231" t="s">
        <v>553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279</v>
      </c>
      <c r="BM161" s="231" t="s">
        <v>5507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5506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14" customFormat="1">
      <c r="A163" s="14"/>
      <c r="B163" s="263"/>
      <c r="C163" s="264"/>
      <c r="D163" s="233" t="s">
        <v>357</v>
      </c>
      <c r="E163" s="265" t="s">
        <v>1</v>
      </c>
      <c r="F163" s="266" t="s">
        <v>566</v>
      </c>
      <c r="G163" s="264"/>
      <c r="H163" s="267">
        <v>30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357</v>
      </c>
      <c r="AU163" s="273" t="s">
        <v>90</v>
      </c>
      <c r="AV163" s="14" t="s">
        <v>90</v>
      </c>
      <c r="AW163" s="14" t="s">
        <v>36</v>
      </c>
      <c r="AX163" s="14" t="s">
        <v>88</v>
      </c>
      <c r="AY163" s="273" t="s">
        <v>203</v>
      </c>
    </row>
    <row r="164" s="2" customFormat="1" ht="16.5" customHeight="1">
      <c r="A164" s="39"/>
      <c r="B164" s="40"/>
      <c r="C164" s="296" t="s">
        <v>269</v>
      </c>
      <c r="D164" s="296" t="s">
        <v>553</v>
      </c>
      <c r="E164" s="297" t="s">
        <v>5508</v>
      </c>
      <c r="F164" s="298" t="s">
        <v>5509</v>
      </c>
      <c r="G164" s="299" t="s">
        <v>647</v>
      </c>
      <c r="H164" s="300">
        <v>6</v>
      </c>
      <c r="I164" s="301"/>
      <c r="J164" s="302">
        <f>ROUND(I164*H164,2)</f>
        <v>0</v>
      </c>
      <c r="K164" s="298" t="s">
        <v>1</v>
      </c>
      <c r="L164" s="303"/>
      <c r="M164" s="304" t="s">
        <v>1</v>
      </c>
      <c r="N164" s="305" t="s">
        <v>46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581</v>
      </c>
      <c r="AT164" s="231" t="s">
        <v>553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279</v>
      </c>
      <c r="BM164" s="231" t="s">
        <v>5510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5511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14" customFormat="1">
      <c r="A166" s="14"/>
      <c r="B166" s="263"/>
      <c r="C166" s="264"/>
      <c r="D166" s="233" t="s">
        <v>357</v>
      </c>
      <c r="E166" s="265" t="s">
        <v>1</v>
      </c>
      <c r="F166" s="266" t="s">
        <v>229</v>
      </c>
      <c r="G166" s="264"/>
      <c r="H166" s="267">
        <v>6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36</v>
      </c>
      <c r="AX166" s="14" t="s">
        <v>88</v>
      </c>
      <c r="AY166" s="273" t="s">
        <v>203</v>
      </c>
    </row>
    <row r="167" s="2" customFormat="1" ht="16.5" customHeight="1">
      <c r="A167" s="39"/>
      <c r="B167" s="40"/>
      <c r="C167" s="220" t="s">
        <v>8</v>
      </c>
      <c r="D167" s="220" t="s">
        <v>204</v>
      </c>
      <c r="E167" s="221" t="s">
        <v>5512</v>
      </c>
      <c r="F167" s="222" t="s">
        <v>5513</v>
      </c>
      <c r="G167" s="223" t="s">
        <v>647</v>
      </c>
      <c r="H167" s="224">
        <v>40</v>
      </c>
      <c r="I167" s="225"/>
      <c r="J167" s="226">
        <f>ROUND(I167*H167,2)</f>
        <v>0</v>
      </c>
      <c r="K167" s="222" t="s">
        <v>352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279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279</v>
      </c>
      <c r="BM167" s="231" t="s">
        <v>5514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5515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5516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2" customFormat="1" ht="16.5" customHeight="1">
      <c r="A170" s="39"/>
      <c r="B170" s="40"/>
      <c r="C170" s="296" t="s">
        <v>279</v>
      </c>
      <c r="D170" s="296" t="s">
        <v>553</v>
      </c>
      <c r="E170" s="297" t="s">
        <v>5517</v>
      </c>
      <c r="F170" s="298" t="s">
        <v>5518</v>
      </c>
      <c r="G170" s="299" t="s">
        <v>647</v>
      </c>
      <c r="H170" s="300">
        <v>20</v>
      </c>
      <c r="I170" s="301"/>
      <c r="J170" s="302">
        <f>ROUND(I170*H170,2)</f>
        <v>0</v>
      </c>
      <c r="K170" s="298" t="s">
        <v>352</v>
      </c>
      <c r="L170" s="303"/>
      <c r="M170" s="304" t="s">
        <v>1</v>
      </c>
      <c r="N170" s="305" t="s">
        <v>46</v>
      </c>
      <c r="O170" s="92"/>
      <c r="P170" s="229">
        <f>O170*H170</f>
        <v>0</v>
      </c>
      <c r="Q170" s="229">
        <v>0.00022000000000000001</v>
      </c>
      <c r="R170" s="229">
        <f>Q170*H170</f>
        <v>0.0044000000000000003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581</v>
      </c>
      <c r="AT170" s="231" t="s">
        <v>553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279</v>
      </c>
      <c r="BM170" s="231" t="s">
        <v>5519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5518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490</v>
      </c>
      <c r="G172" s="264"/>
      <c r="H172" s="267">
        <v>20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36</v>
      </c>
      <c r="AX172" s="14" t="s">
        <v>88</v>
      </c>
      <c r="AY172" s="273" t="s">
        <v>203</v>
      </c>
    </row>
    <row r="173" s="2" customFormat="1" ht="21.75" customHeight="1">
      <c r="A173" s="39"/>
      <c r="B173" s="40"/>
      <c r="C173" s="296" t="s">
        <v>284</v>
      </c>
      <c r="D173" s="296" t="s">
        <v>553</v>
      </c>
      <c r="E173" s="297" t="s">
        <v>5520</v>
      </c>
      <c r="F173" s="298" t="s">
        <v>5521</v>
      </c>
      <c r="G173" s="299" t="s">
        <v>647</v>
      </c>
      <c r="H173" s="300">
        <v>20</v>
      </c>
      <c r="I173" s="301"/>
      <c r="J173" s="302">
        <f>ROUND(I173*H173,2)</f>
        <v>0</v>
      </c>
      <c r="K173" s="298" t="s">
        <v>352</v>
      </c>
      <c r="L173" s="303"/>
      <c r="M173" s="304" t="s">
        <v>1</v>
      </c>
      <c r="N173" s="305" t="s">
        <v>46</v>
      </c>
      <c r="O173" s="92"/>
      <c r="P173" s="229">
        <f>O173*H173</f>
        <v>0</v>
      </c>
      <c r="Q173" s="229">
        <v>0.00024000000000000001</v>
      </c>
      <c r="R173" s="229">
        <f>Q173*H173</f>
        <v>0.0048000000000000004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581</v>
      </c>
      <c r="AT173" s="231" t="s">
        <v>553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5522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5521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14" customFormat="1">
      <c r="A175" s="14"/>
      <c r="B175" s="263"/>
      <c r="C175" s="264"/>
      <c r="D175" s="233" t="s">
        <v>357</v>
      </c>
      <c r="E175" s="265" t="s">
        <v>1</v>
      </c>
      <c r="F175" s="266" t="s">
        <v>490</v>
      </c>
      <c r="G175" s="264"/>
      <c r="H175" s="267">
        <v>20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357</v>
      </c>
      <c r="AU175" s="273" t="s">
        <v>90</v>
      </c>
      <c r="AV175" s="14" t="s">
        <v>90</v>
      </c>
      <c r="AW175" s="14" t="s">
        <v>36</v>
      </c>
      <c r="AX175" s="14" t="s">
        <v>88</v>
      </c>
      <c r="AY175" s="273" t="s">
        <v>203</v>
      </c>
    </row>
    <row r="176" s="2" customFormat="1" ht="21.75" customHeight="1">
      <c r="A176" s="39"/>
      <c r="B176" s="40"/>
      <c r="C176" s="220" t="s">
        <v>473</v>
      </c>
      <c r="D176" s="220" t="s">
        <v>204</v>
      </c>
      <c r="E176" s="221" t="s">
        <v>5523</v>
      </c>
      <c r="F176" s="222" t="s">
        <v>5524</v>
      </c>
      <c r="G176" s="223" t="s">
        <v>647</v>
      </c>
      <c r="H176" s="224">
        <v>6</v>
      </c>
      <c r="I176" s="225"/>
      <c r="J176" s="226">
        <f>ROUND(I176*H176,2)</f>
        <v>0</v>
      </c>
      <c r="K176" s="222" t="s">
        <v>352</v>
      </c>
      <c r="L176" s="45"/>
      <c r="M176" s="227" t="s">
        <v>1</v>
      </c>
      <c r="N176" s="228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279</v>
      </c>
      <c r="AT176" s="231" t="s">
        <v>204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279</v>
      </c>
      <c r="BM176" s="231" t="s">
        <v>5525</v>
      </c>
    </row>
    <row r="177" s="2" customFormat="1">
      <c r="A177" s="39"/>
      <c r="B177" s="40"/>
      <c r="C177" s="41"/>
      <c r="D177" s="233" t="s">
        <v>209</v>
      </c>
      <c r="E177" s="41"/>
      <c r="F177" s="234" t="s">
        <v>5526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209</v>
      </c>
      <c r="AU177" s="18" t="s">
        <v>90</v>
      </c>
    </row>
    <row r="178" s="2" customFormat="1">
      <c r="A178" s="39"/>
      <c r="B178" s="40"/>
      <c r="C178" s="41"/>
      <c r="D178" s="251" t="s">
        <v>355</v>
      </c>
      <c r="E178" s="41"/>
      <c r="F178" s="252" t="s">
        <v>5527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355</v>
      </c>
      <c r="AU178" s="18" t="s">
        <v>90</v>
      </c>
    </row>
    <row r="179" s="2" customFormat="1" ht="16.5" customHeight="1">
      <c r="A179" s="39"/>
      <c r="B179" s="40"/>
      <c r="C179" s="296" t="s">
        <v>483</v>
      </c>
      <c r="D179" s="296" t="s">
        <v>553</v>
      </c>
      <c r="E179" s="297" t="s">
        <v>5528</v>
      </c>
      <c r="F179" s="298" t="s">
        <v>5529</v>
      </c>
      <c r="G179" s="299" t="s">
        <v>647</v>
      </c>
      <c r="H179" s="300">
        <v>6</v>
      </c>
      <c r="I179" s="301"/>
      <c r="J179" s="302">
        <f>ROUND(I179*H179,2)</f>
        <v>0</v>
      </c>
      <c r="K179" s="298" t="s">
        <v>352</v>
      </c>
      <c r="L179" s="303"/>
      <c r="M179" s="304" t="s">
        <v>1</v>
      </c>
      <c r="N179" s="305" t="s">
        <v>46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581</v>
      </c>
      <c r="AT179" s="231" t="s">
        <v>553</v>
      </c>
      <c r="AU179" s="231" t="s">
        <v>90</v>
      </c>
      <c r="AY179" s="18" t="s">
        <v>203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279</v>
      </c>
      <c r="BM179" s="231" t="s">
        <v>5530</v>
      </c>
    </row>
    <row r="180" s="2" customFormat="1">
      <c r="A180" s="39"/>
      <c r="B180" s="40"/>
      <c r="C180" s="41"/>
      <c r="D180" s="233" t="s">
        <v>209</v>
      </c>
      <c r="E180" s="41"/>
      <c r="F180" s="234" t="s">
        <v>5529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209</v>
      </c>
      <c r="AU180" s="18" t="s">
        <v>90</v>
      </c>
    </row>
    <row r="181" s="2" customFormat="1" ht="16.5" customHeight="1">
      <c r="A181" s="39"/>
      <c r="B181" s="40"/>
      <c r="C181" s="220" t="s">
        <v>490</v>
      </c>
      <c r="D181" s="220" t="s">
        <v>204</v>
      </c>
      <c r="E181" s="221" t="s">
        <v>5531</v>
      </c>
      <c r="F181" s="222" t="s">
        <v>5532</v>
      </c>
      <c r="G181" s="223" t="s">
        <v>647</v>
      </c>
      <c r="H181" s="224">
        <v>6</v>
      </c>
      <c r="I181" s="225"/>
      <c r="J181" s="226">
        <f>ROUND(I181*H181,2)</f>
        <v>0</v>
      </c>
      <c r="K181" s="222" t="s">
        <v>352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279</v>
      </c>
      <c r="AT181" s="231" t="s">
        <v>204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279</v>
      </c>
      <c r="BM181" s="231" t="s">
        <v>5533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5534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>
      <c r="A183" s="39"/>
      <c r="B183" s="40"/>
      <c r="C183" s="41"/>
      <c r="D183" s="251" t="s">
        <v>355</v>
      </c>
      <c r="E183" s="41"/>
      <c r="F183" s="252" t="s">
        <v>5535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355</v>
      </c>
      <c r="AU183" s="18" t="s">
        <v>90</v>
      </c>
    </row>
    <row r="184" s="2" customFormat="1" ht="33" customHeight="1">
      <c r="A184" s="39"/>
      <c r="B184" s="40"/>
      <c r="C184" s="296" t="s">
        <v>7</v>
      </c>
      <c r="D184" s="296" t="s">
        <v>553</v>
      </c>
      <c r="E184" s="297" t="s">
        <v>5536</v>
      </c>
      <c r="F184" s="298" t="s">
        <v>5537</v>
      </c>
      <c r="G184" s="299" t="s">
        <v>647</v>
      </c>
      <c r="H184" s="300">
        <v>6</v>
      </c>
      <c r="I184" s="301"/>
      <c r="J184" s="302">
        <f>ROUND(I184*H184,2)</f>
        <v>0</v>
      </c>
      <c r="K184" s="298" t="s">
        <v>1</v>
      </c>
      <c r="L184" s="303"/>
      <c r="M184" s="304" t="s">
        <v>1</v>
      </c>
      <c r="N184" s="305" t="s">
        <v>46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581</v>
      </c>
      <c r="AT184" s="231" t="s">
        <v>553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279</v>
      </c>
      <c r="BM184" s="231" t="s">
        <v>5538</v>
      </c>
    </row>
    <row r="185" s="2" customFormat="1" ht="16.5" customHeight="1">
      <c r="A185" s="39"/>
      <c r="B185" s="40"/>
      <c r="C185" s="296" t="s">
        <v>507</v>
      </c>
      <c r="D185" s="296" t="s">
        <v>553</v>
      </c>
      <c r="E185" s="297" t="s">
        <v>5539</v>
      </c>
      <c r="F185" s="298" t="s">
        <v>5540</v>
      </c>
      <c r="G185" s="299" t="s">
        <v>647</v>
      </c>
      <c r="H185" s="300">
        <v>18</v>
      </c>
      <c r="I185" s="301"/>
      <c r="J185" s="302">
        <f>ROUND(I185*H185,2)</f>
        <v>0</v>
      </c>
      <c r="K185" s="298" t="s">
        <v>1</v>
      </c>
      <c r="L185" s="303"/>
      <c r="M185" s="304" t="s">
        <v>1</v>
      </c>
      <c r="N185" s="305" t="s">
        <v>46</v>
      </c>
      <c r="O185" s="92"/>
      <c r="P185" s="229">
        <f>O185*H185</f>
        <v>0</v>
      </c>
      <c r="Q185" s="229">
        <v>0.018710000000000001</v>
      </c>
      <c r="R185" s="229">
        <f>Q185*H185</f>
        <v>0.33678000000000002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581</v>
      </c>
      <c r="AT185" s="231" t="s">
        <v>553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279</v>
      </c>
      <c r="BM185" s="231" t="s">
        <v>5541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5540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14" customFormat="1">
      <c r="A187" s="14"/>
      <c r="B187" s="263"/>
      <c r="C187" s="264"/>
      <c r="D187" s="233" t="s">
        <v>357</v>
      </c>
      <c r="E187" s="265" t="s">
        <v>1</v>
      </c>
      <c r="F187" s="266" t="s">
        <v>5542</v>
      </c>
      <c r="G187" s="264"/>
      <c r="H187" s="267">
        <v>18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36</v>
      </c>
      <c r="AX187" s="14" t="s">
        <v>88</v>
      </c>
      <c r="AY187" s="273" t="s">
        <v>203</v>
      </c>
    </row>
    <row r="188" s="2" customFormat="1" ht="16.5" customHeight="1">
      <c r="A188" s="39"/>
      <c r="B188" s="40"/>
      <c r="C188" s="296" t="s">
        <v>515</v>
      </c>
      <c r="D188" s="296" t="s">
        <v>553</v>
      </c>
      <c r="E188" s="297" t="s">
        <v>5543</v>
      </c>
      <c r="F188" s="298" t="s">
        <v>5544</v>
      </c>
      <c r="G188" s="299" t="s">
        <v>647</v>
      </c>
      <c r="H188" s="300">
        <v>6</v>
      </c>
      <c r="I188" s="301"/>
      <c r="J188" s="302">
        <f>ROUND(I188*H188,2)</f>
        <v>0</v>
      </c>
      <c r="K188" s="298" t="s">
        <v>1</v>
      </c>
      <c r="L188" s="303"/>
      <c r="M188" s="304" t="s">
        <v>1</v>
      </c>
      <c r="N188" s="305" t="s">
        <v>46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581</v>
      </c>
      <c r="AT188" s="231" t="s">
        <v>553</v>
      </c>
      <c r="AU188" s="231" t="s">
        <v>90</v>
      </c>
      <c r="AY188" s="18" t="s">
        <v>203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279</v>
      </c>
      <c r="BM188" s="231" t="s">
        <v>5545</v>
      </c>
    </row>
    <row r="189" s="2" customFormat="1" ht="24.15" customHeight="1">
      <c r="A189" s="39"/>
      <c r="B189" s="40"/>
      <c r="C189" s="296" t="s">
        <v>524</v>
      </c>
      <c r="D189" s="296" t="s">
        <v>553</v>
      </c>
      <c r="E189" s="297" t="s">
        <v>5546</v>
      </c>
      <c r="F189" s="298" t="s">
        <v>5547</v>
      </c>
      <c r="G189" s="299" t="s">
        <v>647</v>
      </c>
      <c r="H189" s="300">
        <v>6</v>
      </c>
      <c r="I189" s="301"/>
      <c r="J189" s="302">
        <f>ROUND(I189*H189,2)</f>
        <v>0</v>
      </c>
      <c r="K189" s="298" t="s">
        <v>1</v>
      </c>
      <c r="L189" s="303"/>
      <c r="M189" s="304" t="s">
        <v>1</v>
      </c>
      <c r="N189" s="305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581</v>
      </c>
      <c r="AT189" s="231" t="s">
        <v>553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279</v>
      </c>
      <c r="BM189" s="231" t="s">
        <v>5548</v>
      </c>
    </row>
    <row r="190" s="2" customFormat="1" ht="24.15" customHeight="1">
      <c r="A190" s="39"/>
      <c r="B190" s="40"/>
      <c r="C190" s="220" t="s">
        <v>531</v>
      </c>
      <c r="D190" s="220" t="s">
        <v>204</v>
      </c>
      <c r="E190" s="221" t="s">
        <v>5549</v>
      </c>
      <c r="F190" s="222" t="s">
        <v>5550</v>
      </c>
      <c r="G190" s="223" t="s">
        <v>647</v>
      </c>
      <c r="H190" s="224">
        <v>1</v>
      </c>
      <c r="I190" s="225"/>
      <c r="J190" s="226">
        <f>ROUND(I190*H190,2)</f>
        <v>0</v>
      </c>
      <c r="K190" s="222" t="s">
        <v>352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279</v>
      </c>
      <c r="AT190" s="231" t="s">
        <v>204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279</v>
      </c>
      <c r="BM190" s="231" t="s">
        <v>5551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5552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2" customFormat="1">
      <c r="A192" s="39"/>
      <c r="B192" s="40"/>
      <c r="C192" s="41"/>
      <c r="D192" s="251" t="s">
        <v>355</v>
      </c>
      <c r="E192" s="41"/>
      <c r="F192" s="252" t="s">
        <v>5553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355</v>
      </c>
      <c r="AU192" s="18" t="s">
        <v>90</v>
      </c>
    </row>
    <row r="193" s="2" customFormat="1" ht="16.5" customHeight="1">
      <c r="A193" s="39"/>
      <c r="B193" s="40"/>
      <c r="C193" s="220" t="s">
        <v>537</v>
      </c>
      <c r="D193" s="220" t="s">
        <v>204</v>
      </c>
      <c r="E193" s="221" t="s">
        <v>5554</v>
      </c>
      <c r="F193" s="222" t="s">
        <v>5555</v>
      </c>
      <c r="G193" s="223" t="s">
        <v>647</v>
      </c>
      <c r="H193" s="224">
        <v>1</v>
      </c>
      <c r="I193" s="225"/>
      <c r="J193" s="226">
        <f>ROUND(I193*H193,2)</f>
        <v>0</v>
      </c>
      <c r="K193" s="222" t="s">
        <v>352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279</v>
      </c>
      <c r="AT193" s="231" t="s">
        <v>204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279</v>
      </c>
      <c r="BM193" s="231" t="s">
        <v>5556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5555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90</v>
      </c>
    </row>
    <row r="195" s="2" customFormat="1">
      <c r="A195" s="39"/>
      <c r="B195" s="40"/>
      <c r="C195" s="41"/>
      <c r="D195" s="251" t="s">
        <v>355</v>
      </c>
      <c r="E195" s="41"/>
      <c r="F195" s="252" t="s">
        <v>5557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355</v>
      </c>
      <c r="AU195" s="18" t="s">
        <v>90</v>
      </c>
    </row>
    <row r="196" s="2" customFormat="1" ht="16.5" customHeight="1">
      <c r="A196" s="39"/>
      <c r="B196" s="40"/>
      <c r="C196" s="220" t="s">
        <v>581</v>
      </c>
      <c r="D196" s="220" t="s">
        <v>204</v>
      </c>
      <c r="E196" s="221" t="s">
        <v>5558</v>
      </c>
      <c r="F196" s="222" t="s">
        <v>5559</v>
      </c>
      <c r="G196" s="223" t="s">
        <v>3686</v>
      </c>
      <c r="H196" s="224">
        <v>8</v>
      </c>
      <c r="I196" s="225"/>
      <c r="J196" s="226">
        <f>ROUND(I196*H196,2)</f>
        <v>0</v>
      </c>
      <c r="K196" s="222" t="s">
        <v>1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279</v>
      </c>
      <c r="AT196" s="231" t="s">
        <v>204</v>
      </c>
      <c r="AU196" s="231" t="s">
        <v>90</v>
      </c>
      <c r="AY196" s="18" t="s">
        <v>203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279</v>
      </c>
      <c r="BM196" s="231" t="s">
        <v>5560</v>
      </c>
    </row>
    <row r="197" s="2" customFormat="1">
      <c r="A197" s="39"/>
      <c r="B197" s="40"/>
      <c r="C197" s="41"/>
      <c r="D197" s="233" t="s">
        <v>209</v>
      </c>
      <c r="E197" s="41"/>
      <c r="F197" s="234" t="s">
        <v>5559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209</v>
      </c>
      <c r="AU197" s="18" t="s">
        <v>90</v>
      </c>
    </row>
    <row r="198" s="2" customFormat="1" ht="16.5" customHeight="1">
      <c r="A198" s="39"/>
      <c r="B198" s="40"/>
      <c r="C198" s="220" t="s">
        <v>589</v>
      </c>
      <c r="D198" s="220" t="s">
        <v>204</v>
      </c>
      <c r="E198" s="221" t="s">
        <v>5561</v>
      </c>
      <c r="F198" s="222" t="s">
        <v>5562</v>
      </c>
      <c r="G198" s="223" t="s">
        <v>207</v>
      </c>
      <c r="H198" s="224">
        <v>1</v>
      </c>
      <c r="I198" s="225"/>
      <c r="J198" s="226">
        <f>ROUND(I198*H198,2)</f>
        <v>0</v>
      </c>
      <c r="K198" s="222" t="s">
        <v>1</v>
      </c>
      <c r="L198" s="45"/>
      <c r="M198" s="227" t="s">
        <v>1</v>
      </c>
      <c r="N198" s="228" t="s">
        <v>46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279</v>
      </c>
      <c r="AT198" s="231" t="s">
        <v>204</v>
      </c>
      <c r="AU198" s="231" t="s">
        <v>90</v>
      </c>
      <c r="AY198" s="18" t="s">
        <v>203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279</v>
      </c>
      <c r="BM198" s="231" t="s">
        <v>5563</v>
      </c>
    </row>
    <row r="199" s="2" customFormat="1">
      <c r="A199" s="39"/>
      <c r="B199" s="40"/>
      <c r="C199" s="41"/>
      <c r="D199" s="233" t="s">
        <v>209</v>
      </c>
      <c r="E199" s="41"/>
      <c r="F199" s="234" t="s">
        <v>5564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209</v>
      </c>
      <c r="AU199" s="18" t="s">
        <v>90</v>
      </c>
    </row>
    <row r="200" s="2" customFormat="1" ht="24.15" customHeight="1">
      <c r="A200" s="39"/>
      <c r="B200" s="40"/>
      <c r="C200" s="220" t="s">
        <v>558</v>
      </c>
      <c r="D200" s="220" t="s">
        <v>204</v>
      </c>
      <c r="E200" s="221" t="s">
        <v>3677</v>
      </c>
      <c r="F200" s="222" t="s">
        <v>3678</v>
      </c>
      <c r="G200" s="223" t="s">
        <v>493</v>
      </c>
      <c r="H200" s="224">
        <v>0.55700000000000005</v>
      </c>
      <c r="I200" s="225"/>
      <c r="J200" s="226">
        <f>ROUND(I200*H200,2)</f>
        <v>0</v>
      </c>
      <c r="K200" s="222" t="s">
        <v>352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279</v>
      </c>
      <c r="AT200" s="231" t="s">
        <v>204</v>
      </c>
      <c r="AU200" s="231" t="s">
        <v>90</v>
      </c>
      <c r="AY200" s="18" t="s">
        <v>203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279</v>
      </c>
      <c r="BM200" s="231" t="s">
        <v>5565</v>
      </c>
    </row>
    <row r="201" s="2" customFormat="1">
      <c r="A201" s="39"/>
      <c r="B201" s="40"/>
      <c r="C201" s="41"/>
      <c r="D201" s="233" t="s">
        <v>209</v>
      </c>
      <c r="E201" s="41"/>
      <c r="F201" s="234" t="s">
        <v>3680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209</v>
      </c>
      <c r="AU201" s="18" t="s">
        <v>90</v>
      </c>
    </row>
    <row r="202" s="2" customFormat="1">
      <c r="A202" s="39"/>
      <c r="B202" s="40"/>
      <c r="C202" s="41"/>
      <c r="D202" s="251" t="s">
        <v>355</v>
      </c>
      <c r="E202" s="41"/>
      <c r="F202" s="252" t="s">
        <v>3681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355</v>
      </c>
      <c r="AU202" s="18" t="s">
        <v>90</v>
      </c>
    </row>
    <row r="203" s="2" customFormat="1" ht="24.15" customHeight="1">
      <c r="A203" s="39"/>
      <c r="B203" s="40"/>
      <c r="C203" s="220" t="s">
        <v>566</v>
      </c>
      <c r="D203" s="220" t="s">
        <v>204</v>
      </c>
      <c r="E203" s="221" t="s">
        <v>5566</v>
      </c>
      <c r="F203" s="222" t="s">
        <v>5567</v>
      </c>
      <c r="G203" s="223" t="s">
        <v>647</v>
      </c>
      <c r="H203" s="224">
        <v>6</v>
      </c>
      <c r="I203" s="225"/>
      <c r="J203" s="226">
        <f>ROUND(I203*H203,2)</f>
        <v>0</v>
      </c>
      <c r="K203" s="222" t="s">
        <v>1</v>
      </c>
      <c r="L203" s="45"/>
      <c r="M203" s="227" t="s">
        <v>1</v>
      </c>
      <c r="N203" s="228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279</v>
      </c>
      <c r="AT203" s="231" t="s">
        <v>204</v>
      </c>
      <c r="AU203" s="231" t="s">
        <v>90</v>
      </c>
      <c r="AY203" s="18" t="s">
        <v>203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279</v>
      </c>
      <c r="BM203" s="231" t="s">
        <v>5568</v>
      </c>
    </row>
    <row r="204" s="2" customFormat="1" ht="24.15" customHeight="1">
      <c r="A204" s="39"/>
      <c r="B204" s="40"/>
      <c r="C204" s="296" t="s">
        <v>574</v>
      </c>
      <c r="D204" s="296" t="s">
        <v>553</v>
      </c>
      <c r="E204" s="297" t="s">
        <v>5569</v>
      </c>
      <c r="F204" s="298" t="s">
        <v>5570</v>
      </c>
      <c r="G204" s="299" t="s">
        <v>647</v>
      </c>
      <c r="H204" s="300">
        <v>6</v>
      </c>
      <c r="I204" s="301"/>
      <c r="J204" s="302">
        <f>ROUND(I204*H204,2)</f>
        <v>0</v>
      </c>
      <c r="K204" s="298" t="s">
        <v>1</v>
      </c>
      <c r="L204" s="303"/>
      <c r="M204" s="304" t="s">
        <v>1</v>
      </c>
      <c r="N204" s="305" t="s">
        <v>46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581</v>
      </c>
      <c r="AT204" s="231" t="s">
        <v>553</v>
      </c>
      <c r="AU204" s="231" t="s">
        <v>90</v>
      </c>
      <c r="AY204" s="18" t="s">
        <v>203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279</v>
      </c>
      <c r="BM204" s="231" t="s">
        <v>5571</v>
      </c>
    </row>
    <row r="205" s="2" customFormat="1">
      <c r="A205" s="39"/>
      <c r="B205" s="40"/>
      <c r="C205" s="41"/>
      <c r="D205" s="233" t="s">
        <v>209</v>
      </c>
      <c r="E205" s="41"/>
      <c r="F205" s="234" t="s">
        <v>5572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209</v>
      </c>
      <c r="AU205" s="18" t="s">
        <v>90</v>
      </c>
    </row>
    <row r="206" s="2" customFormat="1" ht="16.5" customHeight="1">
      <c r="A206" s="39"/>
      <c r="B206" s="40"/>
      <c r="C206" s="220" t="s">
        <v>543</v>
      </c>
      <c r="D206" s="220" t="s">
        <v>204</v>
      </c>
      <c r="E206" s="221" t="s">
        <v>5573</v>
      </c>
      <c r="F206" s="222" t="s">
        <v>5401</v>
      </c>
      <c r="G206" s="223" t="s">
        <v>647</v>
      </c>
      <c r="H206" s="224">
        <v>3</v>
      </c>
      <c r="I206" s="225"/>
      <c r="J206" s="226">
        <f>ROUND(I206*H206,2)</f>
        <v>0</v>
      </c>
      <c r="K206" s="222" t="s">
        <v>1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279</v>
      </c>
      <c r="AT206" s="231" t="s">
        <v>204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279</v>
      </c>
      <c r="BM206" s="231" t="s">
        <v>5574</v>
      </c>
    </row>
    <row r="207" s="2" customFormat="1">
      <c r="A207" s="39"/>
      <c r="B207" s="40"/>
      <c r="C207" s="41"/>
      <c r="D207" s="233" t="s">
        <v>209</v>
      </c>
      <c r="E207" s="41"/>
      <c r="F207" s="234" t="s">
        <v>5401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209</v>
      </c>
      <c r="AU207" s="18" t="s">
        <v>90</v>
      </c>
    </row>
    <row r="208" s="2" customFormat="1" ht="16.5" customHeight="1">
      <c r="A208" s="39"/>
      <c r="B208" s="40"/>
      <c r="C208" s="296" t="s">
        <v>552</v>
      </c>
      <c r="D208" s="296" t="s">
        <v>553</v>
      </c>
      <c r="E208" s="297" t="s">
        <v>5575</v>
      </c>
      <c r="F208" s="298" t="s">
        <v>5576</v>
      </c>
      <c r="G208" s="299" t="s">
        <v>647</v>
      </c>
      <c r="H208" s="300">
        <v>3</v>
      </c>
      <c r="I208" s="301"/>
      <c r="J208" s="302">
        <f>ROUND(I208*H208,2)</f>
        <v>0</v>
      </c>
      <c r="K208" s="298" t="s">
        <v>1</v>
      </c>
      <c r="L208" s="303"/>
      <c r="M208" s="304" t="s">
        <v>1</v>
      </c>
      <c r="N208" s="305" t="s">
        <v>46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581</v>
      </c>
      <c r="AT208" s="231" t="s">
        <v>553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279</v>
      </c>
      <c r="BM208" s="231" t="s">
        <v>5577</v>
      </c>
    </row>
    <row r="209" s="2" customFormat="1">
      <c r="A209" s="39"/>
      <c r="B209" s="40"/>
      <c r="C209" s="41"/>
      <c r="D209" s="233" t="s">
        <v>209</v>
      </c>
      <c r="E209" s="41"/>
      <c r="F209" s="234" t="s">
        <v>5576</v>
      </c>
      <c r="G209" s="41"/>
      <c r="H209" s="41"/>
      <c r="I209" s="235"/>
      <c r="J209" s="41"/>
      <c r="K209" s="41"/>
      <c r="L209" s="45"/>
      <c r="M209" s="306"/>
      <c r="N209" s="307"/>
      <c r="O209" s="240"/>
      <c r="P209" s="240"/>
      <c r="Q209" s="240"/>
      <c r="R209" s="240"/>
      <c r="S209" s="240"/>
      <c r="T209" s="308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209</v>
      </c>
      <c r="AU209" s="18" t="s">
        <v>90</v>
      </c>
    </row>
    <row r="210" s="2" customFormat="1" ht="6.96" customHeight="1">
      <c r="A210" s="39"/>
      <c r="B210" s="67"/>
      <c r="C210" s="68"/>
      <c r="D210" s="68"/>
      <c r="E210" s="68"/>
      <c r="F210" s="68"/>
      <c r="G210" s="68"/>
      <c r="H210" s="68"/>
      <c r="I210" s="68"/>
      <c r="J210" s="68"/>
      <c r="K210" s="68"/>
      <c r="L210" s="45"/>
      <c r="M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</row>
  </sheetData>
  <sheetProtection sheet="1" autoFilter="0" formatColumns="0" formatRows="0" objects="1" scenarios="1" spinCount="100000" saltValue="LoK/bfJ4Dg3I/oKKGPZq8G7f/8eEIYDr4N/lUfGV966tphazW1UtB3vCSkFv6MR+m+gjyRS1FUSVRug8CNSd0Q==" hashValue="sdhUcNkc7X0Kp+xRotw1pA0TyTSkcW4MKnkiLV18QLR6gxizLblsIo5pcBpZXOp3+x9/HdSN78nBE9pBMLyP4g==" algorithmName="SHA-512" password="CC35"/>
  <autoFilter ref="C121:K20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7" r:id="rId1" display="https://podminky.urs.cz/item/CS_URS_2023_02/741410002"/>
    <hyperlink ref="F135" r:id="rId2" display="https://podminky.urs.cz/item/CS_URS_2023_02/741410003"/>
    <hyperlink ref="F149" r:id="rId3" display="https://podminky.urs.cz/item/CS_URS_2023_02/741420002"/>
    <hyperlink ref="F158" r:id="rId4" display="https://podminky.urs.cz/item/CS_URS_2023_02/741420021"/>
    <hyperlink ref="F169" r:id="rId5" display="https://podminky.urs.cz/item/CS_URS_2023_02/741420022"/>
    <hyperlink ref="F178" r:id="rId6" display="https://podminky.urs.cz/item/CS_URS_2023_02/741420083"/>
    <hyperlink ref="F183" r:id="rId7" display="https://podminky.urs.cz/item/CS_URS_2023_02/741430005"/>
    <hyperlink ref="F192" r:id="rId8" display="https://podminky.urs.cz/item/CS_URS_2023_02/741810002"/>
    <hyperlink ref="F195" r:id="rId9" display="https://podminky.urs.cz/item/CS_URS_2023_02/741820001"/>
    <hyperlink ref="F202" r:id="rId10" display="https://podminky.urs.cz/item/CS_URS_2023_02/99874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5578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5579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ROUND((SUM(BE125:BE374)),  2)</f>
        <v>0</v>
      </c>
      <c r="G35" s="39"/>
      <c r="H35" s="39"/>
      <c r="I35" s="165">
        <v>0.20999999999999999</v>
      </c>
      <c r="J35" s="164">
        <f>ROUND(((SUM(BE125:BE374))*I35),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ROUND((SUM(BF125:BF374)),  2)</f>
        <v>0</v>
      </c>
      <c r="G36" s="39"/>
      <c r="H36" s="39"/>
      <c r="I36" s="165">
        <v>0.14999999999999999</v>
      </c>
      <c r="J36" s="164">
        <f>ROUND(((SUM(BF125:BF374))*I36),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ROUND((SUM(BG125:BG374)),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ROUND((SUM(BH125:BH374)),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ROUND((SUM(BI125:BI374)),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01E - Zařízení slaboproudé elektroinstalace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J127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5580</v>
      </c>
      <c r="E101" s="246"/>
      <c r="F101" s="246"/>
      <c r="G101" s="246"/>
      <c r="H101" s="246"/>
      <c r="I101" s="246"/>
      <c r="J101" s="247">
        <f>J147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5581</v>
      </c>
      <c r="E102" s="246"/>
      <c r="F102" s="246"/>
      <c r="G102" s="246"/>
      <c r="H102" s="246"/>
      <c r="I102" s="246"/>
      <c r="J102" s="247">
        <f>J296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5582</v>
      </c>
      <c r="E103" s="246"/>
      <c r="F103" s="246"/>
      <c r="G103" s="246"/>
      <c r="H103" s="246"/>
      <c r="I103" s="246"/>
      <c r="J103" s="247">
        <f>J352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ZZS Kraje Vysočina – Výjezdová základna Bystřice nad Perštejnem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177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304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01E - Zařízení slaboproudé elektroinstalace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Bystřice nad Pernštejnem, ul. Větrná</v>
      </c>
      <c r="G119" s="41"/>
      <c r="H119" s="41"/>
      <c r="I119" s="33" t="s">
        <v>22</v>
      </c>
      <c r="J119" s="80" t="str">
        <f>IF(J14="","",J14)</f>
        <v>7. 12. 2023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Kraj Vysočina</v>
      </c>
      <c r="G121" s="41"/>
      <c r="H121" s="41"/>
      <c r="I121" s="33" t="s">
        <v>32</v>
      </c>
      <c r="J121" s="37" t="str">
        <f>E23</f>
        <v>PROJEKT CENTRUM NOVA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5"/>
      <c r="B124" s="196"/>
      <c r="C124" s="197" t="s">
        <v>189</v>
      </c>
      <c r="D124" s="198" t="s">
        <v>66</v>
      </c>
      <c r="E124" s="198" t="s">
        <v>62</v>
      </c>
      <c r="F124" s="198" t="s">
        <v>63</v>
      </c>
      <c r="G124" s="198" t="s">
        <v>190</v>
      </c>
      <c r="H124" s="198" t="s">
        <v>191</v>
      </c>
      <c r="I124" s="198" t="s">
        <v>192</v>
      </c>
      <c r="J124" s="198" t="s">
        <v>184</v>
      </c>
      <c r="K124" s="199" t="s">
        <v>193</v>
      </c>
      <c r="L124" s="200"/>
      <c r="M124" s="101" t="s">
        <v>1</v>
      </c>
      <c r="N124" s="102" t="s">
        <v>45</v>
      </c>
      <c r="O124" s="102" t="s">
        <v>194</v>
      </c>
      <c r="P124" s="102" t="s">
        <v>195</v>
      </c>
      <c r="Q124" s="102" t="s">
        <v>196</v>
      </c>
      <c r="R124" s="102" t="s">
        <v>197</v>
      </c>
      <c r="S124" s="102" t="s">
        <v>198</v>
      </c>
      <c r="T124" s="103" t="s">
        <v>199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9"/>
      <c r="B125" s="40"/>
      <c r="C125" s="108" t="s">
        <v>200</v>
      </c>
      <c r="D125" s="41"/>
      <c r="E125" s="41"/>
      <c r="F125" s="41"/>
      <c r="G125" s="41"/>
      <c r="H125" s="41"/>
      <c r="I125" s="41"/>
      <c r="J125" s="201">
        <f>BK125</f>
        <v>0</v>
      </c>
      <c r="K125" s="41"/>
      <c r="L125" s="45"/>
      <c r="M125" s="104"/>
      <c r="N125" s="202"/>
      <c r="O125" s="105"/>
      <c r="P125" s="203">
        <f>P126</f>
        <v>0</v>
      </c>
      <c r="Q125" s="105"/>
      <c r="R125" s="203">
        <f>R126</f>
        <v>0.23046999999999998</v>
      </c>
      <c r="S125" s="105"/>
      <c r="T125" s="204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80</v>
      </c>
      <c r="AU125" s="18" t="s">
        <v>186</v>
      </c>
      <c r="BK125" s="205">
        <f>BK126</f>
        <v>0</v>
      </c>
    </row>
    <row r="126" s="11" customFormat="1" ht="25.92" customHeight="1">
      <c r="A126" s="11"/>
      <c r="B126" s="206"/>
      <c r="C126" s="207"/>
      <c r="D126" s="208" t="s">
        <v>80</v>
      </c>
      <c r="E126" s="209" t="s">
        <v>1824</v>
      </c>
      <c r="F126" s="209" t="s">
        <v>1825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P127+P147+P296+P352</f>
        <v>0</v>
      </c>
      <c r="Q126" s="214"/>
      <c r="R126" s="215">
        <f>R127+R147+R296+R352</f>
        <v>0.23046999999999998</v>
      </c>
      <c r="S126" s="214"/>
      <c r="T126" s="216">
        <f>T127+T147+T296+T352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81</v>
      </c>
      <c r="AY126" s="217" t="s">
        <v>203</v>
      </c>
      <c r="BK126" s="219">
        <f>BK127+BK147+BK296+BK352</f>
        <v>0</v>
      </c>
    </row>
    <row r="127" s="11" customFormat="1" ht="22.8" customHeight="1">
      <c r="A127" s="11"/>
      <c r="B127" s="206"/>
      <c r="C127" s="207"/>
      <c r="D127" s="208" t="s">
        <v>80</v>
      </c>
      <c r="E127" s="249" t="s">
        <v>3623</v>
      </c>
      <c r="F127" s="249" t="s">
        <v>3624</v>
      </c>
      <c r="G127" s="207"/>
      <c r="H127" s="207"/>
      <c r="I127" s="210"/>
      <c r="J127" s="250">
        <f>BK127</f>
        <v>0</v>
      </c>
      <c r="K127" s="207"/>
      <c r="L127" s="212"/>
      <c r="M127" s="213"/>
      <c r="N127" s="214"/>
      <c r="O127" s="214"/>
      <c r="P127" s="215">
        <f>SUM(P128:P146)</f>
        <v>0</v>
      </c>
      <c r="Q127" s="214"/>
      <c r="R127" s="215">
        <f>SUM(R128:R146)</f>
        <v>0.0043200000000000009</v>
      </c>
      <c r="S127" s="214"/>
      <c r="T127" s="216">
        <f>SUM(T128:T146)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90</v>
      </c>
      <c r="AT127" s="218" t="s">
        <v>80</v>
      </c>
      <c r="AU127" s="218" t="s">
        <v>88</v>
      </c>
      <c r="AY127" s="217" t="s">
        <v>203</v>
      </c>
      <c r="BK127" s="219">
        <f>SUM(BK128:BK146)</f>
        <v>0</v>
      </c>
    </row>
    <row r="128" s="2" customFormat="1" ht="33" customHeight="1">
      <c r="A128" s="39"/>
      <c r="B128" s="40"/>
      <c r="C128" s="220" t="s">
        <v>88</v>
      </c>
      <c r="D128" s="220" t="s">
        <v>204</v>
      </c>
      <c r="E128" s="221" t="s">
        <v>4809</v>
      </c>
      <c r="F128" s="222" t="s">
        <v>4810</v>
      </c>
      <c r="G128" s="223" t="s">
        <v>415</v>
      </c>
      <c r="H128" s="224">
        <v>10</v>
      </c>
      <c r="I128" s="225"/>
      <c r="J128" s="226">
        <f>ROUND(I128*H128,2)</f>
        <v>0</v>
      </c>
      <c r="K128" s="222" t="s">
        <v>352</v>
      </c>
      <c r="L128" s="45"/>
      <c r="M128" s="227" t="s">
        <v>1</v>
      </c>
      <c r="N128" s="228" t="s">
        <v>46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279</v>
      </c>
      <c r="AT128" s="231" t="s">
        <v>204</v>
      </c>
      <c r="AU128" s="231" t="s">
        <v>90</v>
      </c>
      <c r="AY128" s="18" t="s">
        <v>203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88</v>
      </c>
      <c r="BK128" s="232">
        <f>ROUND(I128*H128,2)</f>
        <v>0</v>
      </c>
      <c r="BL128" s="18" t="s">
        <v>279</v>
      </c>
      <c r="BM128" s="231" t="s">
        <v>5583</v>
      </c>
    </row>
    <row r="129" s="2" customFormat="1">
      <c r="A129" s="39"/>
      <c r="B129" s="40"/>
      <c r="C129" s="41"/>
      <c r="D129" s="233" t="s">
        <v>209</v>
      </c>
      <c r="E129" s="41"/>
      <c r="F129" s="234" t="s">
        <v>4812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209</v>
      </c>
      <c r="AU129" s="18" t="s">
        <v>90</v>
      </c>
    </row>
    <row r="130" s="2" customFormat="1">
      <c r="A130" s="39"/>
      <c r="B130" s="40"/>
      <c r="C130" s="41"/>
      <c r="D130" s="251" t="s">
        <v>355</v>
      </c>
      <c r="E130" s="41"/>
      <c r="F130" s="252" t="s">
        <v>4813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355</v>
      </c>
      <c r="AU130" s="18" t="s">
        <v>90</v>
      </c>
    </row>
    <row r="131" s="2" customFormat="1" ht="24.15" customHeight="1">
      <c r="A131" s="39"/>
      <c r="B131" s="40"/>
      <c r="C131" s="296" t="s">
        <v>90</v>
      </c>
      <c r="D131" s="296" t="s">
        <v>553</v>
      </c>
      <c r="E131" s="297" t="s">
        <v>4814</v>
      </c>
      <c r="F131" s="298" t="s">
        <v>4815</v>
      </c>
      <c r="G131" s="299" t="s">
        <v>415</v>
      </c>
      <c r="H131" s="300">
        <v>11.5</v>
      </c>
      <c r="I131" s="301"/>
      <c r="J131" s="302">
        <f>ROUND(I131*H131,2)</f>
        <v>0</v>
      </c>
      <c r="K131" s="298" t="s">
        <v>352</v>
      </c>
      <c r="L131" s="303"/>
      <c r="M131" s="304" t="s">
        <v>1</v>
      </c>
      <c r="N131" s="305" t="s">
        <v>46</v>
      </c>
      <c r="O131" s="92"/>
      <c r="P131" s="229">
        <f>O131*H131</f>
        <v>0</v>
      </c>
      <c r="Q131" s="229">
        <v>0.00010000000000000001</v>
      </c>
      <c r="R131" s="229">
        <f>Q131*H131</f>
        <v>0.00115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581</v>
      </c>
      <c r="AT131" s="231" t="s">
        <v>553</v>
      </c>
      <c r="AU131" s="231" t="s">
        <v>90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279</v>
      </c>
      <c r="BM131" s="231" t="s">
        <v>5584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4815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90</v>
      </c>
    </row>
    <row r="133" s="14" customFormat="1">
      <c r="A133" s="14"/>
      <c r="B133" s="263"/>
      <c r="C133" s="264"/>
      <c r="D133" s="233" t="s">
        <v>357</v>
      </c>
      <c r="E133" s="265" t="s">
        <v>1</v>
      </c>
      <c r="F133" s="266" t="s">
        <v>249</v>
      </c>
      <c r="G133" s="264"/>
      <c r="H133" s="267">
        <v>10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3" t="s">
        <v>357</v>
      </c>
      <c r="AU133" s="273" t="s">
        <v>90</v>
      </c>
      <c r="AV133" s="14" t="s">
        <v>90</v>
      </c>
      <c r="AW133" s="14" t="s">
        <v>36</v>
      </c>
      <c r="AX133" s="14" t="s">
        <v>88</v>
      </c>
      <c r="AY133" s="273" t="s">
        <v>203</v>
      </c>
    </row>
    <row r="134" s="14" customFormat="1">
      <c r="A134" s="14"/>
      <c r="B134" s="263"/>
      <c r="C134" s="264"/>
      <c r="D134" s="233" t="s">
        <v>357</v>
      </c>
      <c r="E134" s="264"/>
      <c r="F134" s="266" t="s">
        <v>5585</v>
      </c>
      <c r="G134" s="264"/>
      <c r="H134" s="267">
        <v>11.5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3" t="s">
        <v>357</v>
      </c>
      <c r="AU134" s="273" t="s">
        <v>90</v>
      </c>
      <c r="AV134" s="14" t="s">
        <v>90</v>
      </c>
      <c r="AW134" s="14" t="s">
        <v>4</v>
      </c>
      <c r="AX134" s="14" t="s">
        <v>88</v>
      </c>
      <c r="AY134" s="273" t="s">
        <v>203</v>
      </c>
    </row>
    <row r="135" s="2" customFormat="1" ht="24.15" customHeight="1">
      <c r="A135" s="39"/>
      <c r="B135" s="40"/>
      <c r="C135" s="220" t="s">
        <v>215</v>
      </c>
      <c r="D135" s="220" t="s">
        <v>204</v>
      </c>
      <c r="E135" s="221" t="s">
        <v>4905</v>
      </c>
      <c r="F135" s="222" t="s">
        <v>4906</v>
      </c>
      <c r="G135" s="223" t="s">
        <v>647</v>
      </c>
      <c r="H135" s="224">
        <v>2</v>
      </c>
      <c r="I135" s="225"/>
      <c r="J135" s="226">
        <f>ROUND(I135*H135,2)</f>
        <v>0</v>
      </c>
      <c r="K135" s="222" t="s">
        <v>352</v>
      </c>
      <c r="L135" s="45"/>
      <c r="M135" s="227" t="s">
        <v>1</v>
      </c>
      <c r="N135" s="228" t="s">
        <v>46</v>
      </c>
      <c r="O135" s="92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279</v>
      </c>
      <c r="AT135" s="231" t="s">
        <v>204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5586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4908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2" customFormat="1">
      <c r="A137" s="39"/>
      <c r="B137" s="40"/>
      <c r="C137" s="41"/>
      <c r="D137" s="251" t="s">
        <v>355</v>
      </c>
      <c r="E137" s="41"/>
      <c r="F137" s="252" t="s">
        <v>4909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355</v>
      </c>
      <c r="AU137" s="18" t="s">
        <v>90</v>
      </c>
    </row>
    <row r="138" s="2" customFormat="1" ht="24.15" customHeight="1">
      <c r="A138" s="39"/>
      <c r="B138" s="40"/>
      <c r="C138" s="296" t="s">
        <v>202</v>
      </c>
      <c r="D138" s="296" t="s">
        <v>553</v>
      </c>
      <c r="E138" s="297" t="s">
        <v>5587</v>
      </c>
      <c r="F138" s="298" t="s">
        <v>5588</v>
      </c>
      <c r="G138" s="299" t="s">
        <v>647</v>
      </c>
      <c r="H138" s="300">
        <v>2</v>
      </c>
      <c r="I138" s="301"/>
      <c r="J138" s="302">
        <f>ROUND(I138*H138,2)</f>
        <v>0</v>
      </c>
      <c r="K138" s="298" t="s">
        <v>352</v>
      </c>
      <c r="L138" s="303"/>
      <c r="M138" s="304" t="s">
        <v>1</v>
      </c>
      <c r="N138" s="305" t="s">
        <v>46</v>
      </c>
      <c r="O138" s="92"/>
      <c r="P138" s="229">
        <f>O138*H138</f>
        <v>0</v>
      </c>
      <c r="Q138" s="229">
        <v>0.0015200000000000001</v>
      </c>
      <c r="R138" s="229">
        <f>Q138*H138</f>
        <v>0.0030400000000000002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581</v>
      </c>
      <c r="AT138" s="231" t="s">
        <v>553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279</v>
      </c>
      <c r="BM138" s="231" t="s">
        <v>5589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5588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 ht="24.15" customHeight="1">
      <c r="A140" s="39"/>
      <c r="B140" s="40"/>
      <c r="C140" s="220" t="s">
        <v>224</v>
      </c>
      <c r="D140" s="220" t="s">
        <v>204</v>
      </c>
      <c r="E140" s="221" t="s">
        <v>5590</v>
      </c>
      <c r="F140" s="222" t="s">
        <v>5591</v>
      </c>
      <c r="G140" s="223" t="s">
        <v>647</v>
      </c>
      <c r="H140" s="224">
        <v>1</v>
      </c>
      <c r="I140" s="225"/>
      <c r="J140" s="226">
        <f>ROUND(I140*H140,2)</f>
        <v>0</v>
      </c>
      <c r="K140" s="222" t="s">
        <v>352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279</v>
      </c>
      <c r="AT140" s="231" t="s">
        <v>204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279</v>
      </c>
      <c r="BM140" s="231" t="s">
        <v>5592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5593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2" customFormat="1">
      <c r="A142" s="39"/>
      <c r="B142" s="40"/>
      <c r="C142" s="41"/>
      <c r="D142" s="251" t="s">
        <v>355</v>
      </c>
      <c r="E142" s="41"/>
      <c r="F142" s="252" t="s">
        <v>5594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355</v>
      </c>
      <c r="AU142" s="18" t="s">
        <v>90</v>
      </c>
    </row>
    <row r="143" s="2" customFormat="1" ht="33" customHeight="1">
      <c r="A143" s="39"/>
      <c r="B143" s="40"/>
      <c r="C143" s="296" t="s">
        <v>229</v>
      </c>
      <c r="D143" s="296" t="s">
        <v>553</v>
      </c>
      <c r="E143" s="297" t="s">
        <v>5595</v>
      </c>
      <c r="F143" s="298" t="s">
        <v>5596</v>
      </c>
      <c r="G143" s="299" t="s">
        <v>647</v>
      </c>
      <c r="H143" s="300">
        <v>1</v>
      </c>
      <c r="I143" s="301"/>
      <c r="J143" s="302">
        <f>ROUND(I143*H143,2)</f>
        <v>0</v>
      </c>
      <c r="K143" s="298" t="s">
        <v>352</v>
      </c>
      <c r="L143" s="303"/>
      <c r="M143" s="304" t="s">
        <v>1</v>
      </c>
      <c r="N143" s="305" t="s">
        <v>46</v>
      </c>
      <c r="O143" s="92"/>
      <c r="P143" s="229">
        <f>O143*H143</f>
        <v>0</v>
      </c>
      <c r="Q143" s="229">
        <v>5.0000000000000002E-05</v>
      </c>
      <c r="R143" s="229">
        <f>Q143*H143</f>
        <v>5.0000000000000002E-05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581</v>
      </c>
      <c r="AT143" s="231" t="s">
        <v>553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5597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5596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2" customFormat="1" ht="16.5" customHeight="1">
      <c r="A145" s="39"/>
      <c r="B145" s="40"/>
      <c r="C145" s="220" t="s">
        <v>234</v>
      </c>
      <c r="D145" s="220" t="s">
        <v>204</v>
      </c>
      <c r="E145" s="221" t="s">
        <v>5598</v>
      </c>
      <c r="F145" s="222" t="s">
        <v>5599</v>
      </c>
      <c r="G145" s="223" t="s">
        <v>647</v>
      </c>
      <c r="H145" s="224">
        <v>1</v>
      </c>
      <c r="I145" s="225"/>
      <c r="J145" s="226">
        <f>ROUND(I145*H145,2)</f>
        <v>0</v>
      </c>
      <c r="K145" s="222" t="s">
        <v>1</v>
      </c>
      <c r="L145" s="45"/>
      <c r="M145" s="227" t="s">
        <v>1</v>
      </c>
      <c r="N145" s="228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279</v>
      </c>
      <c r="AT145" s="231" t="s">
        <v>204</v>
      </c>
      <c r="AU145" s="231" t="s">
        <v>90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279</v>
      </c>
      <c r="BM145" s="231" t="s">
        <v>5600</v>
      </c>
    </row>
    <row r="146" s="2" customFormat="1" ht="16.5" customHeight="1">
      <c r="A146" s="39"/>
      <c r="B146" s="40"/>
      <c r="C146" s="296" t="s">
        <v>239</v>
      </c>
      <c r="D146" s="296" t="s">
        <v>553</v>
      </c>
      <c r="E146" s="297" t="s">
        <v>5601</v>
      </c>
      <c r="F146" s="298" t="s">
        <v>5602</v>
      </c>
      <c r="G146" s="299" t="s">
        <v>647</v>
      </c>
      <c r="H146" s="300">
        <v>1</v>
      </c>
      <c r="I146" s="301"/>
      <c r="J146" s="302">
        <f>ROUND(I146*H146,2)</f>
        <v>0</v>
      </c>
      <c r="K146" s="298" t="s">
        <v>352</v>
      </c>
      <c r="L146" s="303"/>
      <c r="M146" s="304" t="s">
        <v>1</v>
      </c>
      <c r="N146" s="305" t="s">
        <v>46</v>
      </c>
      <c r="O146" s="92"/>
      <c r="P146" s="229">
        <f>O146*H146</f>
        <v>0</v>
      </c>
      <c r="Q146" s="229">
        <v>8.0000000000000007E-05</v>
      </c>
      <c r="R146" s="229">
        <f>Q146*H146</f>
        <v>8.0000000000000007E-05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581</v>
      </c>
      <c r="AT146" s="231" t="s">
        <v>553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279</v>
      </c>
      <c r="BM146" s="231" t="s">
        <v>5603</v>
      </c>
    </row>
    <row r="147" s="11" customFormat="1" ht="22.8" customHeight="1">
      <c r="A147" s="11"/>
      <c r="B147" s="206"/>
      <c r="C147" s="207"/>
      <c r="D147" s="208" t="s">
        <v>80</v>
      </c>
      <c r="E147" s="249" t="s">
        <v>5604</v>
      </c>
      <c r="F147" s="249" t="s">
        <v>5605</v>
      </c>
      <c r="G147" s="207"/>
      <c r="H147" s="207"/>
      <c r="I147" s="210"/>
      <c r="J147" s="250">
        <f>BK147</f>
        <v>0</v>
      </c>
      <c r="K147" s="207"/>
      <c r="L147" s="212"/>
      <c r="M147" s="213"/>
      <c r="N147" s="214"/>
      <c r="O147" s="214"/>
      <c r="P147" s="215">
        <f>SUM(P148:P295)</f>
        <v>0</v>
      </c>
      <c r="Q147" s="214"/>
      <c r="R147" s="215">
        <f>SUM(R148:R295)</f>
        <v>0.17823999999999998</v>
      </c>
      <c r="S147" s="214"/>
      <c r="T147" s="216">
        <f>SUM(T148:T295)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17" t="s">
        <v>90</v>
      </c>
      <c r="AT147" s="218" t="s">
        <v>80</v>
      </c>
      <c r="AU147" s="218" t="s">
        <v>88</v>
      </c>
      <c r="AY147" s="217" t="s">
        <v>203</v>
      </c>
      <c r="BK147" s="219">
        <f>SUM(BK148:BK295)</f>
        <v>0</v>
      </c>
    </row>
    <row r="148" s="2" customFormat="1" ht="24.15" customHeight="1">
      <c r="A148" s="39"/>
      <c r="B148" s="40"/>
      <c r="C148" s="220" t="s">
        <v>244</v>
      </c>
      <c r="D148" s="220" t="s">
        <v>204</v>
      </c>
      <c r="E148" s="221" t="s">
        <v>5606</v>
      </c>
      <c r="F148" s="222" t="s">
        <v>5607</v>
      </c>
      <c r="G148" s="223" t="s">
        <v>415</v>
      </c>
      <c r="H148" s="224">
        <v>245</v>
      </c>
      <c r="I148" s="225"/>
      <c r="J148" s="226">
        <f>ROUND(I148*H148,2)</f>
        <v>0</v>
      </c>
      <c r="K148" s="222" t="s">
        <v>352</v>
      </c>
      <c r="L148" s="45"/>
      <c r="M148" s="227" t="s">
        <v>1</v>
      </c>
      <c r="N148" s="228" t="s">
        <v>46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279</v>
      </c>
      <c r="AT148" s="231" t="s">
        <v>204</v>
      </c>
      <c r="AU148" s="231" t="s">
        <v>90</v>
      </c>
      <c r="AY148" s="18" t="s">
        <v>203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279</v>
      </c>
      <c r="BM148" s="231" t="s">
        <v>5608</v>
      </c>
    </row>
    <row r="149" s="2" customFormat="1">
      <c r="A149" s="39"/>
      <c r="B149" s="40"/>
      <c r="C149" s="41"/>
      <c r="D149" s="233" t="s">
        <v>209</v>
      </c>
      <c r="E149" s="41"/>
      <c r="F149" s="234" t="s">
        <v>5609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209</v>
      </c>
      <c r="AU149" s="18" t="s">
        <v>90</v>
      </c>
    </row>
    <row r="150" s="2" customFormat="1">
      <c r="A150" s="39"/>
      <c r="B150" s="40"/>
      <c r="C150" s="41"/>
      <c r="D150" s="251" t="s">
        <v>355</v>
      </c>
      <c r="E150" s="41"/>
      <c r="F150" s="252" t="s">
        <v>5610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355</v>
      </c>
      <c r="AU150" s="18" t="s">
        <v>90</v>
      </c>
    </row>
    <row r="151" s="2" customFormat="1" ht="21.75" customHeight="1">
      <c r="A151" s="39"/>
      <c r="B151" s="40"/>
      <c r="C151" s="296" t="s">
        <v>249</v>
      </c>
      <c r="D151" s="296" t="s">
        <v>553</v>
      </c>
      <c r="E151" s="297" t="s">
        <v>4732</v>
      </c>
      <c r="F151" s="298" t="s">
        <v>4733</v>
      </c>
      <c r="G151" s="299" t="s">
        <v>415</v>
      </c>
      <c r="H151" s="300">
        <v>95</v>
      </c>
      <c r="I151" s="301"/>
      <c r="J151" s="302">
        <f>ROUND(I151*H151,2)</f>
        <v>0</v>
      </c>
      <c r="K151" s="298" t="s">
        <v>352</v>
      </c>
      <c r="L151" s="303"/>
      <c r="M151" s="304" t="s">
        <v>1</v>
      </c>
      <c r="N151" s="305" t="s">
        <v>46</v>
      </c>
      <c r="O151" s="92"/>
      <c r="P151" s="229">
        <f>O151*H151</f>
        <v>0</v>
      </c>
      <c r="Q151" s="229">
        <v>6.9999999999999994E-05</v>
      </c>
      <c r="R151" s="229">
        <f>Q151*H151</f>
        <v>0.0066499999999999997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581</v>
      </c>
      <c r="AT151" s="231" t="s">
        <v>553</v>
      </c>
      <c r="AU151" s="231" t="s">
        <v>90</v>
      </c>
      <c r="AY151" s="18" t="s">
        <v>203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279</v>
      </c>
      <c r="BM151" s="231" t="s">
        <v>5611</v>
      </c>
    </row>
    <row r="152" s="2" customFormat="1">
      <c r="A152" s="39"/>
      <c r="B152" s="40"/>
      <c r="C152" s="41"/>
      <c r="D152" s="233" t="s">
        <v>209</v>
      </c>
      <c r="E152" s="41"/>
      <c r="F152" s="234" t="s">
        <v>4733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209</v>
      </c>
      <c r="AU152" s="18" t="s">
        <v>90</v>
      </c>
    </row>
    <row r="153" s="14" customFormat="1">
      <c r="A153" s="14"/>
      <c r="B153" s="263"/>
      <c r="C153" s="264"/>
      <c r="D153" s="233" t="s">
        <v>357</v>
      </c>
      <c r="E153" s="265" t="s">
        <v>1</v>
      </c>
      <c r="F153" s="266" t="s">
        <v>5612</v>
      </c>
      <c r="G153" s="264"/>
      <c r="H153" s="267">
        <v>95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36</v>
      </c>
      <c r="AX153" s="14" t="s">
        <v>88</v>
      </c>
      <c r="AY153" s="273" t="s">
        <v>203</v>
      </c>
    </row>
    <row r="154" s="2" customFormat="1" ht="21.75" customHeight="1">
      <c r="A154" s="39"/>
      <c r="B154" s="40"/>
      <c r="C154" s="296" t="s">
        <v>254</v>
      </c>
      <c r="D154" s="296" t="s">
        <v>553</v>
      </c>
      <c r="E154" s="297" t="s">
        <v>5613</v>
      </c>
      <c r="F154" s="298" t="s">
        <v>5614</v>
      </c>
      <c r="G154" s="299" t="s">
        <v>415</v>
      </c>
      <c r="H154" s="300">
        <v>130</v>
      </c>
      <c r="I154" s="301"/>
      <c r="J154" s="302">
        <f>ROUND(I154*H154,2)</f>
        <v>0</v>
      </c>
      <c r="K154" s="298" t="s">
        <v>352</v>
      </c>
      <c r="L154" s="303"/>
      <c r="M154" s="304" t="s">
        <v>1</v>
      </c>
      <c r="N154" s="305" t="s">
        <v>46</v>
      </c>
      <c r="O154" s="92"/>
      <c r="P154" s="229">
        <f>O154*H154</f>
        <v>0</v>
      </c>
      <c r="Q154" s="229">
        <v>4.0000000000000003E-05</v>
      </c>
      <c r="R154" s="229">
        <f>Q154*H154</f>
        <v>0.0052000000000000006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581</v>
      </c>
      <c r="AT154" s="231" t="s">
        <v>553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5615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5614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14" customFormat="1">
      <c r="A156" s="14"/>
      <c r="B156" s="263"/>
      <c r="C156" s="264"/>
      <c r="D156" s="233" t="s">
        <v>357</v>
      </c>
      <c r="E156" s="265" t="s">
        <v>1</v>
      </c>
      <c r="F156" s="266" t="s">
        <v>5616</v>
      </c>
      <c r="G156" s="264"/>
      <c r="H156" s="267">
        <v>130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3" t="s">
        <v>357</v>
      </c>
      <c r="AU156" s="273" t="s">
        <v>90</v>
      </c>
      <c r="AV156" s="14" t="s">
        <v>90</v>
      </c>
      <c r="AW156" s="14" t="s">
        <v>36</v>
      </c>
      <c r="AX156" s="14" t="s">
        <v>88</v>
      </c>
      <c r="AY156" s="273" t="s">
        <v>203</v>
      </c>
    </row>
    <row r="157" s="2" customFormat="1" ht="21.75" customHeight="1">
      <c r="A157" s="39"/>
      <c r="B157" s="40"/>
      <c r="C157" s="296" t="s">
        <v>259</v>
      </c>
      <c r="D157" s="296" t="s">
        <v>553</v>
      </c>
      <c r="E157" s="297" t="s">
        <v>5617</v>
      </c>
      <c r="F157" s="298" t="s">
        <v>5618</v>
      </c>
      <c r="G157" s="299" t="s">
        <v>415</v>
      </c>
      <c r="H157" s="300">
        <v>20</v>
      </c>
      <c r="I157" s="301"/>
      <c r="J157" s="302">
        <f>ROUND(I157*H157,2)</f>
        <v>0</v>
      </c>
      <c r="K157" s="298" t="s">
        <v>352</v>
      </c>
      <c r="L157" s="303"/>
      <c r="M157" s="304" t="s">
        <v>1</v>
      </c>
      <c r="N157" s="305" t="s">
        <v>46</v>
      </c>
      <c r="O157" s="92"/>
      <c r="P157" s="229">
        <f>O157*H157</f>
        <v>0</v>
      </c>
      <c r="Q157" s="229">
        <v>0.00012</v>
      </c>
      <c r="R157" s="229">
        <f>Q157*H157</f>
        <v>0.0024000000000000002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581</v>
      </c>
      <c r="AT157" s="231" t="s">
        <v>553</v>
      </c>
      <c r="AU157" s="231" t="s">
        <v>90</v>
      </c>
      <c r="AY157" s="18" t="s">
        <v>203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279</v>
      </c>
      <c r="BM157" s="231" t="s">
        <v>5619</v>
      </c>
    </row>
    <row r="158" s="2" customFormat="1">
      <c r="A158" s="39"/>
      <c r="B158" s="40"/>
      <c r="C158" s="41"/>
      <c r="D158" s="233" t="s">
        <v>209</v>
      </c>
      <c r="E158" s="41"/>
      <c r="F158" s="234" t="s">
        <v>5618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209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5" t="s">
        <v>1</v>
      </c>
      <c r="F159" s="266" t="s">
        <v>5620</v>
      </c>
      <c r="G159" s="264"/>
      <c r="H159" s="267">
        <v>20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36</v>
      </c>
      <c r="AX159" s="14" t="s">
        <v>88</v>
      </c>
      <c r="AY159" s="273" t="s">
        <v>203</v>
      </c>
    </row>
    <row r="160" s="2" customFormat="1" ht="24.15" customHeight="1">
      <c r="A160" s="39"/>
      <c r="B160" s="40"/>
      <c r="C160" s="220" t="s">
        <v>264</v>
      </c>
      <c r="D160" s="220" t="s">
        <v>204</v>
      </c>
      <c r="E160" s="221" t="s">
        <v>5621</v>
      </c>
      <c r="F160" s="222" t="s">
        <v>5622</v>
      </c>
      <c r="G160" s="223" t="s">
        <v>415</v>
      </c>
      <c r="H160" s="224">
        <v>38</v>
      </c>
      <c r="I160" s="225"/>
      <c r="J160" s="226">
        <f>ROUND(I160*H160,2)</f>
        <v>0</v>
      </c>
      <c r="K160" s="222" t="s">
        <v>352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279</v>
      </c>
      <c r="AT160" s="231" t="s">
        <v>204</v>
      </c>
      <c r="AU160" s="231" t="s">
        <v>90</v>
      </c>
      <c r="AY160" s="18" t="s">
        <v>203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279</v>
      </c>
      <c r="BM160" s="231" t="s">
        <v>5623</v>
      </c>
    </row>
    <row r="161" s="2" customFormat="1">
      <c r="A161" s="39"/>
      <c r="B161" s="40"/>
      <c r="C161" s="41"/>
      <c r="D161" s="233" t="s">
        <v>209</v>
      </c>
      <c r="E161" s="41"/>
      <c r="F161" s="234" t="s">
        <v>5624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209</v>
      </c>
      <c r="AU161" s="18" t="s">
        <v>90</v>
      </c>
    </row>
    <row r="162" s="2" customFormat="1">
      <c r="A162" s="39"/>
      <c r="B162" s="40"/>
      <c r="C162" s="41"/>
      <c r="D162" s="251" t="s">
        <v>355</v>
      </c>
      <c r="E162" s="41"/>
      <c r="F162" s="252" t="s">
        <v>5625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355</v>
      </c>
      <c r="AU162" s="18" t="s">
        <v>90</v>
      </c>
    </row>
    <row r="163" s="14" customFormat="1">
      <c r="A163" s="14"/>
      <c r="B163" s="263"/>
      <c r="C163" s="264"/>
      <c r="D163" s="233" t="s">
        <v>357</v>
      </c>
      <c r="E163" s="265" t="s">
        <v>1</v>
      </c>
      <c r="F163" s="266" t="s">
        <v>5626</v>
      </c>
      <c r="G163" s="264"/>
      <c r="H163" s="267">
        <v>38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357</v>
      </c>
      <c r="AU163" s="273" t="s">
        <v>90</v>
      </c>
      <c r="AV163" s="14" t="s">
        <v>90</v>
      </c>
      <c r="AW163" s="14" t="s">
        <v>36</v>
      </c>
      <c r="AX163" s="14" t="s">
        <v>88</v>
      </c>
      <c r="AY163" s="273" t="s">
        <v>203</v>
      </c>
    </row>
    <row r="164" s="2" customFormat="1" ht="21.75" customHeight="1">
      <c r="A164" s="39"/>
      <c r="B164" s="40"/>
      <c r="C164" s="296" t="s">
        <v>269</v>
      </c>
      <c r="D164" s="296" t="s">
        <v>553</v>
      </c>
      <c r="E164" s="297" t="s">
        <v>5627</v>
      </c>
      <c r="F164" s="298" t="s">
        <v>5628</v>
      </c>
      <c r="G164" s="299" t="s">
        <v>415</v>
      </c>
      <c r="H164" s="300">
        <v>25</v>
      </c>
      <c r="I164" s="301"/>
      <c r="J164" s="302">
        <f>ROUND(I164*H164,2)</f>
        <v>0</v>
      </c>
      <c r="K164" s="298" t="s">
        <v>1</v>
      </c>
      <c r="L164" s="303"/>
      <c r="M164" s="304" t="s">
        <v>1</v>
      </c>
      <c r="N164" s="305" t="s">
        <v>46</v>
      </c>
      <c r="O164" s="92"/>
      <c r="P164" s="229">
        <f>O164*H164</f>
        <v>0</v>
      </c>
      <c r="Q164" s="229">
        <v>0.0015</v>
      </c>
      <c r="R164" s="229">
        <f>Q164*H164</f>
        <v>0.037499999999999999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581</v>
      </c>
      <c r="AT164" s="231" t="s">
        <v>553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279</v>
      </c>
      <c r="BM164" s="231" t="s">
        <v>5629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4997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14" customFormat="1">
      <c r="A166" s="14"/>
      <c r="B166" s="263"/>
      <c r="C166" s="264"/>
      <c r="D166" s="233" t="s">
        <v>357</v>
      </c>
      <c r="E166" s="265" t="s">
        <v>1</v>
      </c>
      <c r="F166" s="266" t="s">
        <v>531</v>
      </c>
      <c r="G166" s="264"/>
      <c r="H166" s="267">
        <v>25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36</v>
      </c>
      <c r="AX166" s="14" t="s">
        <v>88</v>
      </c>
      <c r="AY166" s="273" t="s">
        <v>203</v>
      </c>
    </row>
    <row r="167" s="2" customFormat="1" ht="21.75" customHeight="1">
      <c r="A167" s="39"/>
      <c r="B167" s="40"/>
      <c r="C167" s="296" t="s">
        <v>8</v>
      </c>
      <c r="D167" s="296" t="s">
        <v>553</v>
      </c>
      <c r="E167" s="297" t="s">
        <v>5630</v>
      </c>
      <c r="F167" s="298" t="s">
        <v>5631</v>
      </c>
      <c r="G167" s="299" t="s">
        <v>415</v>
      </c>
      <c r="H167" s="300">
        <v>13</v>
      </c>
      <c r="I167" s="301"/>
      <c r="J167" s="302">
        <f>ROUND(I167*H167,2)</f>
        <v>0</v>
      </c>
      <c r="K167" s="298" t="s">
        <v>1</v>
      </c>
      <c r="L167" s="303"/>
      <c r="M167" s="304" t="s">
        <v>1</v>
      </c>
      <c r="N167" s="305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581</v>
      </c>
      <c r="AT167" s="231" t="s">
        <v>553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279</v>
      </c>
      <c r="BM167" s="231" t="s">
        <v>5632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5633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14" customFormat="1">
      <c r="A169" s="14"/>
      <c r="B169" s="263"/>
      <c r="C169" s="264"/>
      <c r="D169" s="233" t="s">
        <v>357</v>
      </c>
      <c r="E169" s="265" t="s">
        <v>1</v>
      </c>
      <c r="F169" s="266" t="s">
        <v>5634</v>
      </c>
      <c r="G169" s="264"/>
      <c r="H169" s="267">
        <v>13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357</v>
      </c>
      <c r="AU169" s="273" t="s">
        <v>90</v>
      </c>
      <c r="AV169" s="14" t="s">
        <v>90</v>
      </c>
      <c r="AW169" s="14" t="s">
        <v>36</v>
      </c>
      <c r="AX169" s="14" t="s">
        <v>88</v>
      </c>
      <c r="AY169" s="273" t="s">
        <v>203</v>
      </c>
    </row>
    <row r="170" s="2" customFormat="1" ht="24.15" customHeight="1">
      <c r="A170" s="39"/>
      <c r="B170" s="40"/>
      <c r="C170" s="296" t="s">
        <v>279</v>
      </c>
      <c r="D170" s="296" t="s">
        <v>553</v>
      </c>
      <c r="E170" s="297" t="s">
        <v>4998</v>
      </c>
      <c r="F170" s="298" t="s">
        <v>4999</v>
      </c>
      <c r="G170" s="299" t="s">
        <v>2543</v>
      </c>
      <c r="H170" s="300">
        <v>19</v>
      </c>
      <c r="I170" s="301"/>
      <c r="J170" s="302">
        <f>ROUND(I170*H170,2)</f>
        <v>0</v>
      </c>
      <c r="K170" s="298" t="s">
        <v>352</v>
      </c>
      <c r="L170" s="303"/>
      <c r="M170" s="304" t="s">
        <v>1</v>
      </c>
      <c r="N170" s="305" t="s">
        <v>46</v>
      </c>
      <c r="O170" s="92"/>
      <c r="P170" s="229">
        <f>O170*H170</f>
        <v>0</v>
      </c>
      <c r="Q170" s="229">
        <v>3.0000000000000001E-05</v>
      </c>
      <c r="R170" s="229">
        <f>Q170*H170</f>
        <v>0.00056999999999999998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581</v>
      </c>
      <c r="AT170" s="231" t="s">
        <v>553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279</v>
      </c>
      <c r="BM170" s="231" t="s">
        <v>5635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4999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5001</v>
      </c>
      <c r="G172" s="264"/>
      <c r="H172" s="267">
        <v>19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36</v>
      </c>
      <c r="AX172" s="14" t="s">
        <v>81</v>
      </c>
      <c r="AY172" s="273" t="s">
        <v>203</v>
      </c>
    </row>
    <row r="173" s="16" customFormat="1">
      <c r="A173" s="16"/>
      <c r="B173" s="285"/>
      <c r="C173" s="286"/>
      <c r="D173" s="233" t="s">
        <v>357</v>
      </c>
      <c r="E173" s="287" t="s">
        <v>1</v>
      </c>
      <c r="F173" s="288" t="s">
        <v>366</v>
      </c>
      <c r="G173" s="286"/>
      <c r="H173" s="289">
        <v>19</v>
      </c>
      <c r="I173" s="290"/>
      <c r="J173" s="286"/>
      <c r="K173" s="286"/>
      <c r="L173" s="291"/>
      <c r="M173" s="292"/>
      <c r="N173" s="293"/>
      <c r="O173" s="293"/>
      <c r="P173" s="293"/>
      <c r="Q173" s="293"/>
      <c r="R173" s="293"/>
      <c r="S173" s="293"/>
      <c r="T173" s="29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5" t="s">
        <v>357</v>
      </c>
      <c r="AU173" s="295" t="s">
        <v>90</v>
      </c>
      <c r="AV173" s="16" t="s">
        <v>202</v>
      </c>
      <c r="AW173" s="16" t="s">
        <v>36</v>
      </c>
      <c r="AX173" s="16" t="s">
        <v>88</v>
      </c>
      <c r="AY173" s="295" t="s">
        <v>203</v>
      </c>
    </row>
    <row r="174" s="2" customFormat="1" ht="24.15" customHeight="1">
      <c r="A174" s="39"/>
      <c r="B174" s="40"/>
      <c r="C174" s="296" t="s">
        <v>284</v>
      </c>
      <c r="D174" s="296" t="s">
        <v>553</v>
      </c>
      <c r="E174" s="297" t="s">
        <v>5002</v>
      </c>
      <c r="F174" s="298" t="s">
        <v>5003</v>
      </c>
      <c r="G174" s="299" t="s">
        <v>647</v>
      </c>
      <c r="H174" s="300">
        <v>25</v>
      </c>
      <c r="I174" s="301"/>
      <c r="J174" s="302">
        <f>ROUND(I174*H174,2)</f>
        <v>0</v>
      </c>
      <c r="K174" s="298" t="s">
        <v>352</v>
      </c>
      <c r="L174" s="303"/>
      <c r="M174" s="304" t="s">
        <v>1</v>
      </c>
      <c r="N174" s="305" t="s">
        <v>46</v>
      </c>
      <c r="O174" s="92"/>
      <c r="P174" s="229">
        <f>O174*H174</f>
        <v>0</v>
      </c>
      <c r="Q174" s="229">
        <v>0.00024000000000000001</v>
      </c>
      <c r="R174" s="229">
        <f>Q174*H174</f>
        <v>0.0060000000000000001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581</v>
      </c>
      <c r="AT174" s="231" t="s">
        <v>553</v>
      </c>
      <c r="AU174" s="231" t="s">
        <v>90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279</v>
      </c>
      <c r="BM174" s="231" t="s">
        <v>5636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5003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90</v>
      </c>
    </row>
    <row r="176" s="2" customFormat="1" ht="24.15" customHeight="1">
      <c r="A176" s="39"/>
      <c r="B176" s="40"/>
      <c r="C176" s="296" t="s">
        <v>473</v>
      </c>
      <c r="D176" s="296" t="s">
        <v>553</v>
      </c>
      <c r="E176" s="297" t="s">
        <v>5637</v>
      </c>
      <c r="F176" s="298" t="s">
        <v>5638</v>
      </c>
      <c r="G176" s="299" t="s">
        <v>647</v>
      </c>
      <c r="H176" s="300">
        <v>13</v>
      </c>
      <c r="I176" s="301"/>
      <c r="J176" s="302">
        <f>ROUND(I176*H176,2)</f>
        <v>0</v>
      </c>
      <c r="K176" s="298" t="s">
        <v>1</v>
      </c>
      <c r="L176" s="303"/>
      <c r="M176" s="304" t="s">
        <v>1</v>
      </c>
      <c r="N176" s="305" t="s">
        <v>46</v>
      </c>
      <c r="O176" s="92"/>
      <c r="P176" s="229">
        <f>O176*H176</f>
        <v>0</v>
      </c>
      <c r="Q176" s="229">
        <v>0.00024000000000000001</v>
      </c>
      <c r="R176" s="229">
        <f>Q176*H176</f>
        <v>0.0031199999999999999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581</v>
      </c>
      <c r="AT176" s="231" t="s">
        <v>553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279</v>
      </c>
      <c r="BM176" s="231" t="s">
        <v>5639</v>
      </c>
    </row>
    <row r="177" s="2" customFormat="1">
      <c r="A177" s="39"/>
      <c r="B177" s="40"/>
      <c r="C177" s="41"/>
      <c r="D177" s="233" t="s">
        <v>209</v>
      </c>
      <c r="E177" s="41"/>
      <c r="F177" s="234" t="s">
        <v>5003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209</v>
      </c>
      <c r="AU177" s="18" t="s">
        <v>90</v>
      </c>
    </row>
    <row r="178" s="2" customFormat="1" ht="16.5" customHeight="1">
      <c r="A178" s="39"/>
      <c r="B178" s="40"/>
      <c r="C178" s="296" t="s">
        <v>483</v>
      </c>
      <c r="D178" s="296" t="s">
        <v>553</v>
      </c>
      <c r="E178" s="297" t="s">
        <v>5005</v>
      </c>
      <c r="F178" s="298" t="s">
        <v>5640</v>
      </c>
      <c r="G178" s="299" t="s">
        <v>415</v>
      </c>
      <c r="H178" s="300">
        <v>76</v>
      </c>
      <c r="I178" s="301"/>
      <c r="J178" s="302">
        <f>ROUND(I178*H178,2)</f>
        <v>0</v>
      </c>
      <c r="K178" s="298" t="s">
        <v>352</v>
      </c>
      <c r="L178" s="303"/>
      <c r="M178" s="304" t="s">
        <v>1</v>
      </c>
      <c r="N178" s="305" t="s">
        <v>46</v>
      </c>
      <c r="O178" s="92"/>
      <c r="P178" s="229">
        <f>O178*H178</f>
        <v>0</v>
      </c>
      <c r="Q178" s="229">
        <v>0.00031</v>
      </c>
      <c r="R178" s="229">
        <f>Q178*H178</f>
        <v>0.023560000000000001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581</v>
      </c>
      <c r="AT178" s="231" t="s">
        <v>553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279</v>
      </c>
      <c r="BM178" s="231" t="s">
        <v>5641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5008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14" customFormat="1">
      <c r="A180" s="14"/>
      <c r="B180" s="263"/>
      <c r="C180" s="264"/>
      <c r="D180" s="233" t="s">
        <v>357</v>
      </c>
      <c r="E180" s="265" t="s">
        <v>1</v>
      </c>
      <c r="F180" s="266" t="s">
        <v>5009</v>
      </c>
      <c r="G180" s="264"/>
      <c r="H180" s="267">
        <v>76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3" t="s">
        <v>357</v>
      </c>
      <c r="AU180" s="273" t="s">
        <v>90</v>
      </c>
      <c r="AV180" s="14" t="s">
        <v>90</v>
      </c>
      <c r="AW180" s="14" t="s">
        <v>36</v>
      </c>
      <c r="AX180" s="14" t="s">
        <v>88</v>
      </c>
      <c r="AY180" s="273" t="s">
        <v>203</v>
      </c>
    </row>
    <row r="181" s="2" customFormat="1" ht="24.15" customHeight="1">
      <c r="A181" s="39"/>
      <c r="B181" s="40"/>
      <c r="C181" s="220" t="s">
        <v>490</v>
      </c>
      <c r="D181" s="220" t="s">
        <v>204</v>
      </c>
      <c r="E181" s="221" t="s">
        <v>5642</v>
      </c>
      <c r="F181" s="222" t="s">
        <v>5643</v>
      </c>
      <c r="G181" s="223" t="s">
        <v>647</v>
      </c>
      <c r="H181" s="224">
        <v>8</v>
      </c>
      <c r="I181" s="225"/>
      <c r="J181" s="226">
        <f>ROUND(I181*H181,2)</f>
        <v>0</v>
      </c>
      <c r="K181" s="222" t="s">
        <v>352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279</v>
      </c>
      <c r="AT181" s="231" t="s">
        <v>204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279</v>
      </c>
      <c r="BM181" s="231" t="s">
        <v>5644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5645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>
      <c r="A183" s="39"/>
      <c r="B183" s="40"/>
      <c r="C183" s="41"/>
      <c r="D183" s="251" t="s">
        <v>355</v>
      </c>
      <c r="E183" s="41"/>
      <c r="F183" s="252" t="s">
        <v>5646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355</v>
      </c>
      <c r="AU183" s="18" t="s">
        <v>90</v>
      </c>
    </row>
    <row r="184" s="2" customFormat="1" ht="16.5" customHeight="1">
      <c r="A184" s="39"/>
      <c r="B184" s="40"/>
      <c r="C184" s="296" t="s">
        <v>7</v>
      </c>
      <c r="D184" s="296" t="s">
        <v>553</v>
      </c>
      <c r="E184" s="297" t="s">
        <v>5010</v>
      </c>
      <c r="F184" s="298" t="s">
        <v>5011</v>
      </c>
      <c r="G184" s="299" t="s">
        <v>415</v>
      </c>
      <c r="H184" s="300">
        <v>8</v>
      </c>
      <c r="I184" s="301"/>
      <c r="J184" s="302">
        <f>ROUND(I184*H184,2)</f>
        <v>0</v>
      </c>
      <c r="K184" s="298" t="s">
        <v>1</v>
      </c>
      <c r="L184" s="303"/>
      <c r="M184" s="304" t="s">
        <v>1</v>
      </c>
      <c r="N184" s="305" t="s">
        <v>46</v>
      </c>
      <c r="O184" s="92"/>
      <c r="P184" s="229">
        <f>O184*H184</f>
        <v>0</v>
      </c>
      <c r="Q184" s="229">
        <v>0.00133</v>
      </c>
      <c r="R184" s="229">
        <f>Q184*H184</f>
        <v>0.01064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581</v>
      </c>
      <c r="AT184" s="231" t="s">
        <v>553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279</v>
      </c>
      <c r="BM184" s="231" t="s">
        <v>5647</v>
      </c>
    </row>
    <row r="185" s="2" customFormat="1" ht="16.5" customHeight="1">
      <c r="A185" s="39"/>
      <c r="B185" s="40"/>
      <c r="C185" s="296" t="s">
        <v>507</v>
      </c>
      <c r="D185" s="296" t="s">
        <v>553</v>
      </c>
      <c r="E185" s="297" t="s">
        <v>5016</v>
      </c>
      <c r="F185" s="298" t="s">
        <v>5017</v>
      </c>
      <c r="G185" s="299" t="s">
        <v>647</v>
      </c>
      <c r="H185" s="300">
        <v>8</v>
      </c>
      <c r="I185" s="301"/>
      <c r="J185" s="302">
        <f>ROUND(I185*H185,2)</f>
        <v>0</v>
      </c>
      <c r="K185" s="298" t="s">
        <v>1</v>
      </c>
      <c r="L185" s="303"/>
      <c r="M185" s="304" t="s">
        <v>1</v>
      </c>
      <c r="N185" s="305" t="s">
        <v>46</v>
      </c>
      <c r="O185" s="92"/>
      <c r="P185" s="229">
        <f>O185*H185</f>
        <v>0</v>
      </c>
      <c r="Q185" s="229">
        <v>0.00020000000000000001</v>
      </c>
      <c r="R185" s="229">
        <f>Q185*H185</f>
        <v>0.0016000000000000001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581</v>
      </c>
      <c r="AT185" s="231" t="s">
        <v>553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279</v>
      </c>
      <c r="BM185" s="231" t="s">
        <v>5648</v>
      </c>
    </row>
    <row r="186" s="2" customFormat="1" ht="16.5" customHeight="1">
      <c r="A186" s="39"/>
      <c r="B186" s="40"/>
      <c r="C186" s="296" t="s">
        <v>515</v>
      </c>
      <c r="D186" s="296" t="s">
        <v>553</v>
      </c>
      <c r="E186" s="297" t="s">
        <v>5013</v>
      </c>
      <c r="F186" s="298" t="s">
        <v>5014</v>
      </c>
      <c r="G186" s="299" t="s">
        <v>415</v>
      </c>
      <c r="H186" s="300">
        <v>8</v>
      </c>
      <c r="I186" s="301"/>
      <c r="J186" s="302">
        <f>ROUND(I186*H186,2)</f>
        <v>0</v>
      </c>
      <c r="K186" s="298" t="s">
        <v>1</v>
      </c>
      <c r="L186" s="303"/>
      <c r="M186" s="304" t="s">
        <v>1</v>
      </c>
      <c r="N186" s="305" t="s">
        <v>46</v>
      </c>
      <c r="O186" s="92"/>
      <c r="P186" s="229">
        <f>O186*H186</f>
        <v>0</v>
      </c>
      <c r="Q186" s="229">
        <v>0.00133</v>
      </c>
      <c r="R186" s="229">
        <f>Q186*H186</f>
        <v>0.01064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581</v>
      </c>
      <c r="AT186" s="231" t="s">
        <v>553</v>
      </c>
      <c r="AU186" s="231" t="s">
        <v>90</v>
      </c>
      <c r="AY186" s="18" t="s">
        <v>203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279</v>
      </c>
      <c r="BM186" s="231" t="s">
        <v>5649</v>
      </c>
    </row>
    <row r="187" s="2" customFormat="1" ht="16.5" customHeight="1">
      <c r="A187" s="39"/>
      <c r="B187" s="40"/>
      <c r="C187" s="220" t="s">
        <v>524</v>
      </c>
      <c r="D187" s="220" t="s">
        <v>204</v>
      </c>
      <c r="E187" s="221" t="s">
        <v>5022</v>
      </c>
      <c r="F187" s="222" t="s">
        <v>5023</v>
      </c>
      <c r="G187" s="223" t="s">
        <v>647</v>
      </c>
      <c r="H187" s="224">
        <v>8</v>
      </c>
      <c r="I187" s="225"/>
      <c r="J187" s="226">
        <f>ROUND(I187*H187,2)</f>
        <v>0</v>
      </c>
      <c r="K187" s="222" t="s">
        <v>1</v>
      </c>
      <c r="L187" s="45"/>
      <c r="M187" s="227" t="s">
        <v>1</v>
      </c>
      <c r="N187" s="228" t="s">
        <v>46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279</v>
      </c>
      <c r="AT187" s="231" t="s">
        <v>204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279</v>
      </c>
      <c r="BM187" s="231" t="s">
        <v>5650</v>
      </c>
    </row>
    <row r="188" s="2" customFormat="1" ht="16.5" customHeight="1">
      <c r="A188" s="39"/>
      <c r="B188" s="40"/>
      <c r="C188" s="296" t="s">
        <v>531</v>
      </c>
      <c r="D188" s="296" t="s">
        <v>553</v>
      </c>
      <c r="E188" s="297" t="s">
        <v>5025</v>
      </c>
      <c r="F188" s="298" t="s">
        <v>5651</v>
      </c>
      <c r="G188" s="299" t="s">
        <v>647</v>
      </c>
      <c r="H188" s="300">
        <v>8</v>
      </c>
      <c r="I188" s="301"/>
      <c r="J188" s="302">
        <f>ROUND(I188*H188,2)</f>
        <v>0</v>
      </c>
      <c r="K188" s="298" t="s">
        <v>1</v>
      </c>
      <c r="L188" s="303"/>
      <c r="M188" s="304" t="s">
        <v>1</v>
      </c>
      <c r="N188" s="305" t="s">
        <v>46</v>
      </c>
      <c r="O188" s="92"/>
      <c r="P188" s="229">
        <f>O188*H188</f>
        <v>0</v>
      </c>
      <c r="Q188" s="229">
        <v>0.00020000000000000001</v>
      </c>
      <c r="R188" s="229">
        <f>Q188*H188</f>
        <v>0.0016000000000000001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581</v>
      </c>
      <c r="AT188" s="231" t="s">
        <v>553</v>
      </c>
      <c r="AU188" s="231" t="s">
        <v>90</v>
      </c>
      <c r="AY188" s="18" t="s">
        <v>203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279</v>
      </c>
      <c r="BM188" s="231" t="s">
        <v>5652</v>
      </c>
    </row>
    <row r="189" s="2" customFormat="1" ht="24.15" customHeight="1">
      <c r="A189" s="39"/>
      <c r="B189" s="40"/>
      <c r="C189" s="220" t="s">
        <v>537</v>
      </c>
      <c r="D189" s="220" t="s">
        <v>204</v>
      </c>
      <c r="E189" s="221" t="s">
        <v>5653</v>
      </c>
      <c r="F189" s="222" t="s">
        <v>5654</v>
      </c>
      <c r="G189" s="223" t="s">
        <v>647</v>
      </c>
      <c r="H189" s="224">
        <v>15</v>
      </c>
      <c r="I189" s="225"/>
      <c r="J189" s="226">
        <f>ROUND(I189*H189,2)</f>
        <v>0</v>
      </c>
      <c r="K189" s="222" t="s">
        <v>352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279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279</v>
      </c>
      <c r="BM189" s="231" t="s">
        <v>5655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5656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5657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2" customFormat="1" ht="24.15" customHeight="1">
      <c r="A192" s="39"/>
      <c r="B192" s="40"/>
      <c r="C192" s="296" t="s">
        <v>543</v>
      </c>
      <c r="D192" s="296" t="s">
        <v>553</v>
      </c>
      <c r="E192" s="297" t="s">
        <v>5658</v>
      </c>
      <c r="F192" s="298" t="s">
        <v>5659</v>
      </c>
      <c r="G192" s="299" t="s">
        <v>647</v>
      </c>
      <c r="H192" s="300">
        <v>5</v>
      </c>
      <c r="I192" s="301"/>
      <c r="J192" s="302">
        <f>ROUND(I192*H192,2)</f>
        <v>0</v>
      </c>
      <c r="K192" s="298" t="s">
        <v>352</v>
      </c>
      <c r="L192" s="303"/>
      <c r="M192" s="304" t="s">
        <v>1</v>
      </c>
      <c r="N192" s="305" t="s">
        <v>46</v>
      </c>
      <c r="O192" s="92"/>
      <c r="P192" s="229">
        <f>O192*H192</f>
        <v>0</v>
      </c>
      <c r="Q192" s="229">
        <v>3.0000000000000001E-05</v>
      </c>
      <c r="R192" s="229">
        <f>Q192*H192</f>
        <v>0.00015000000000000001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581</v>
      </c>
      <c r="AT192" s="231" t="s">
        <v>553</v>
      </c>
      <c r="AU192" s="231" t="s">
        <v>90</v>
      </c>
      <c r="AY192" s="18" t="s">
        <v>203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279</v>
      </c>
      <c r="BM192" s="231" t="s">
        <v>5660</v>
      </c>
    </row>
    <row r="193" s="2" customFormat="1">
      <c r="A193" s="39"/>
      <c r="B193" s="40"/>
      <c r="C193" s="41"/>
      <c r="D193" s="233" t="s">
        <v>209</v>
      </c>
      <c r="E193" s="41"/>
      <c r="F193" s="234" t="s">
        <v>5659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209</v>
      </c>
      <c r="AU193" s="18" t="s">
        <v>90</v>
      </c>
    </row>
    <row r="194" s="2" customFormat="1" ht="21.75" customHeight="1">
      <c r="A194" s="39"/>
      <c r="B194" s="40"/>
      <c r="C194" s="296" t="s">
        <v>552</v>
      </c>
      <c r="D194" s="296" t="s">
        <v>553</v>
      </c>
      <c r="E194" s="297" t="s">
        <v>4757</v>
      </c>
      <c r="F194" s="298" t="s">
        <v>4758</v>
      </c>
      <c r="G194" s="299" t="s">
        <v>647</v>
      </c>
      <c r="H194" s="300">
        <v>10</v>
      </c>
      <c r="I194" s="301"/>
      <c r="J194" s="302">
        <f>ROUND(I194*H194,2)</f>
        <v>0</v>
      </c>
      <c r="K194" s="298" t="s">
        <v>352</v>
      </c>
      <c r="L194" s="303"/>
      <c r="M194" s="304" t="s">
        <v>1</v>
      </c>
      <c r="N194" s="305" t="s">
        <v>46</v>
      </c>
      <c r="O194" s="92"/>
      <c r="P194" s="229">
        <f>O194*H194</f>
        <v>0</v>
      </c>
      <c r="Q194" s="229">
        <v>4.0000000000000003E-05</v>
      </c>
      <c r="R194" s="229">
        <f>Q194*H194</f>
        <v>0.00040000000000000002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581</v>
      </c>
      <c r="AT194" s="231" t="s">
        <v>553</v>
      </c>
      <c r="AU194" s="231" t="s">
        <v>90</v>
      </c>
      <c r="AY194" s="18" t="s">
        <v>203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279</v>
      </c>
      <c r="BM194" s="231" t="s">
        <v>5661</v>
      </c>
    </row>
    <row r="195" s="2" customFormat="1">
      <c r="A195" s="39"/>
      <c r="B195" s="40"/>
      <c r="C195" s="41"/>
      <c r="D195" s="233" t="s">
        <v>209</v>
      </c>
      <c r="E195" s="41"/>
      <c r="F195" s="234" t="s">
        <v>4758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209</v>
      </c>
      <c r="AU195" s="18" t="s">
        <v>90</v>
      </c>
    </row>
    <row r="196" s="2" customFormat="1" ht="24.15" customHeight="1">
      <c r="A196" s="39"/>
      <c r="B196" s="40"/>
      <c r="C196" s="220" t="s">
        <v>558</v>
      </c>
      <c r="D196" s="220" t="s">
        <v>204</v>
      </c>
      <c r="E196" s="221" t="s">
        <v>5662</v>
      </c>
      <c r="F196" s="222" t="s">
        <v>5663</v>
      </c>
      <c r="G196" s="223" t="s">
        <v>647</v>
      </c>
      <c r="H196" s="224">
        <v>16</v>
      </c>
      <c r="I196" s="225"/>
      <c r="J196" s="226">
        <f>ROUND(I196*H196,2)</f>
        <v>0</v>
      </c>
      <c r="K196" s="222" t="s">
        <v>352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279</v>
      </c>
      <c r="AT196" s="231" t="s">
        <v>204</v>
      </c>
      <c r="AU196" s="231" t="s">
        <v>90</v>
      </c>
      <c r="AY196" s="18" t="s">
        <v>203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279</v>
      </c>
      <c r="BM196" s="231" t="s">
        <v>5664</v>
      </c>
    </row>
    <row r="197" s="2" customFormat="1">
      <c r="A197" s="39"/>
      <c r="B197" s="40"/>
      <c r="C197" s="41"/>
      <c r="D197" s="233" t="s">
        <v>209</v>
      </c>
      <c r="E197" s="41"/>
      <c r="F197" s="234" t="s">
        <v>5665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209</v>
      </c>
      <c r="AU197" s="18" t="s">
        <v>90</v>
      </c>
    </row>
    <row r="198" s="2" customFormat="1">
      <c r="A198" s="39"/>
      <c r="B198" s="40"/>
      <c r="C198" s="41"/>
      <c r="D198" s="251" t="s">
        <v>355</v>
      </c>
      <c r="E198" s="41"/>
      <c r="F198" s="252" t="s">
        <v>5666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355</v>
      </c>
      <c r="AU198" s="18" t="s">
        <v>90</v>
      </c>
    </row>
    <row r="199" s="2" customFormat="1" ht="24.15" customHeight="1">
      <c r="A199" s="39"/>
      <c r="B199" s="40"/>
      <c r="C199" s="296" t="s">
        <v>566</v>
      </c>
      <c r="D199" s="296" t="s">
        <v>553</v>
      </c>
      <c r="E199" s="297" t="s">
        <v>5667</v>
      </c>
      <c r="F199" s="298" t="s">
        <v>5668</v>
      </c>
      <c r="G199" s="299" t="s">
        <v>647</v>
      </c>
      <c r="H199" s="300">
        <v>15</v>
      </c>
      <c r="I199" s="301"/>
      <c r="J199" s="302">
        <f>ROUND(I199*H199,2)</f>
        <v>0</v>
      </c>
      <c r="K199" s="298" t="s">
        <v>352</v>
      </c>
      <c r="L199" s="303"/>
      <c r="M199" s="304" t="s">
        <v>1</v>
      </c>
      <c r="N199" s="305" t="s">
        <v>46</v>
      </c>
      <c r="O199" s="92"/>
      <c r="P199" s="229">
        <f>O199*H199</f>
        <v>0</v>
      </c>
      <c r="Q199" s="229">
        <v>0.00016000000000000001</v>
      </c>
      <c r="R199" s="229">
        <f>Q199*H199</f>
        <v>0.0024000000000000002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581</v>
      </c>
      <c r="AT199" s="231" t="s">
        <v>553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279</v>
      </c>
      <c r="BM199" s="231" t="s">
        <v>5669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5668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 ht="16.5" customHeight="1">
      <c r="A201" s="39"/>
      <c r="B201" s="40"/>
      <c r="C201" s="296" t="s">
        <v>574</v>
      </c>
      <c r="D201" s="296" t="s">
        <v>553</v>
      </c>
      <c r="E201" s="297" t="s">
        <v>5670</v>
      </c>
      <c r="F201" s="298" t="s">
        <v>5671</v>
      </c>
      <c r="G201" s="299" t="s">
        <v>647</v>
      </c>
      <c r="H201" s="300">
        <v>1</v>
      </c>
      <c r="I201" s="301"/>
      <c r="J201" s="302">
        <f>ROUND(I201*H201,2)</f>
        <v>0</v>
      </c>
      <c r="K201" s="298" t="s">
        <v>352</v>
      </c>
      <c r="L201" s="303"/>
      <c r="M201" s="304" t="s">
        <v>1</v>
      </c>
      <c r="N201" s="305" t="s">
        <v>46</v>
      </c>
      <c r="O201" s="92"/>
      <c r="P201" s="229">
        <f>O201*H201</f>
        <v>0</v>
      </c>
      <c r="Q201" s="229">
        <v>0.00064000000000000005</v>
      </c>
      <c r="R201" s="229">
        <f>Q201*H201</f>
        <v>0.00064000000000000005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581</v>
      </c>
      <c r="AT201" s="231" t="s">
        <v>553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279</v>
      </c>
      <c r="BM201" s="231" t="s">
        <v>5672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5671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 ht="21.75" customHeight="1">
      <c r="A203" s="39"/>
      <c r="B203" s="40"/>
      <c r="C203" s="220" t="s">
        <v>581</v>
      </c>
      <c r="D203" s="220" t="s">
        <v>204</v>
      </c>
      <c r="E203" s="221" t="s">
        <v>5314</v>
      </c>
      <c r="F203" s="222" t="s">
        <v>5315</v>
      </c>
      <c r="G203" s="223" t="s">
        <v>415</v>
      </c>
      <c r="H203" s="224">
        <v>36</v>
      </c>
      <c r="I203" s="225"/>
      <c r="J203" s="226">
        <f>ROUND(I203*H203,2)</f>
        <v>0</v>
      </c>
      <c r="K203" s="222" t="s">
        <v>352</v>
      </c>
      <c r="L203" s="45"/>
      <c r="M203" s="227" t="s">
        <v>1</v>
      </c>
      <c r="N203" s="228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279</v>
      </c>
      <c r="AT203" s="231" t="s">
        <v>204</v>
      </c>
      <c r="AU203" s="231" t="s">
        <v>90</v>
      </c>
      <c r="AY203" s="18" t="s">
        <v>203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279</v>
      </c>
      <c r="BM203" s="231" t="s">
        <v>5673</v>
      </c>
    </row>
    <row r="204" s="2" customFormat="1">
      <c r="A204" s="39"/>
      <c r="B204" s="40"/>
      <c r="C204" s="41"/>
      <c r="D204" s="233" t="s">
        <v>209</v>
      </c>
      <c r="E204" s="41"/>
      <c r="F204" s="234" t="s">
        <v>5317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209</v>
      </c>
      <c r="AU204" s="18" t="s">
        <v>90</v>
      </c>
    </row>
    <row r="205" s="2" customFormat="1">
      <c r="A205" s="39"/>
      <c r="B205" s="40"/>
      <c r="C205" s="41"/>
      <c r="D205" s="251" t="s">
        <v>355</v>
      </c>
      <c r="E205" s="41"/>
      <c r="F205" s="252" t="s">
        <v>5318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355</v>
      </c>
      <c r="AU205" s="18" t="s">
        <v>90</v>
      </c>
    </row>
    <row r="206" s="2" customFormat="1" ht="37.8" customHeight="1">
      <c r="A206" s="39"/>
      <c r="B206" s="40"/>
      <c r="C206" s="296" t="s">
        <v>589</v>
      </c>
      <c r="D206" s="296" t="s">
        <v>553</v>
      </c>
      <c r="E206" s="297" t="s">
        <v>5674</v>
      </c>
      <c r="F206" s="298" t="s">
        <v>5675</v>
      </c>
      <c r="G206" s="299" t="s">
        <v>415</v>
      </c>
      <c r="H206" s="300">
        <v>36</v>
      </c>
      <c r="I206" s="301"/>
      <c r="J206" s="302">
        <f>ROUND(I206*H206,2)</f>
        <v>0</v>
      </c>
      <c r="K206" s="298" t="s">
        <v>352</v>
      </c>
      <c r="L206" s="303"/>
      <c r="M206" s="304" t="s">
        <v>1</v>
      </c>
      <c r="N206" s="305" t="s">
        <v>46</v>
      </c>
      <c r="O206" s="92"/>
      <c r="P206" s="229">
        <f>O206*H206</f>
        <v>0</v>
      </c>
      <c r="Q206" s="229">
        <v>4.0000000000000003E-05</v>
      </c>
      <c r="R206" s="229">
        <f>Q206*H206</f>
        <v>0.0014400000000000001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581</v>
      </c>
      <c r="AT206" s="231" t="s">
        <v>553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279</v>
      </c>
      <c r="BM206" s="231" t="s">
        <v>5676</v>
      </c>
    </row>
    <row r="207" s="2" customFormat="1">
      <c r="A207" s="39"/>
      <c r="B207" s="40"/>
      <c r="C207" s="41"/>
      <c r="D207" s="233" t="s">
        <v>209</v>
      </c>
      <c r="E207" s="41"/>
      <c r="F207" s="234" t="s">
        <v>5675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209</v>
      </c>
      <c r="AU207" s="18" t="s">
        <v>90</v>
      </c>
    </row>
    <row r="208" s="14" customFormat="1">
      <c r="A208" s="14"/>
      <c r="B208" s="263"/>
      <c r="C208" s="264"/>
      <c r="D208" s="233" t="s">
        <v>357</v>
      </c>
      <c r="E208" s="265" t="s">
        <v>1</v>
      </c>
      <c r="F208" s="266" t="s">
        <v>5677</v>
      </c>
      <c r="G208" s="264"/>
      <c r="H208" s="267">
        <v>30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357</v>
      </c>
      <c r="AU208" s="273" t="s">
        <v>90</v>
      </c>
      <c r="AV208" s="14" t="s">
        <v>90</v>
      </c>
      <c r="AW208" s="14" t="s">
        <v>36</v>
      </c>
      <c r="AX208" s="14" t="s">
        <v>88</v>
      </c>
      <c r="AY208" s="273" t="s">
        <v>203</v>
      </c>
    </row>
    <row r="209" s="14" customFormat="1">
      <c r="A209" s="14"/>
      <c r="B209" s="263"/>
      <c r="C209" s="264"/>
      <c r="D209" s="233" t="s">
        <v>357</v>
      </c>
      <c r="E209" s="264"/>
      <c r="F209" s="266" t="s">
        <v>5678</v>
      </c>
      <c r="G209" s="264"/>
      <c r="H209" s="267">
        <v>36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3" t="s">
        <v>357</v>
      </c>
      <c r="AU209" s="273" t="s">
        <v>90</v>
      </c>
      <c r="AV209" s="14" t="s">
        <v>90</v>
      </c>
      <c r="AW209" s="14" t="s">
        <v>4</v>
      </c>
      <c r="AX209" s="14" t="s">
        <v>88</v>
      </c>
      <c r="AY209" s="273" t="s">
        <v>203</v>
      </c>
    </row>
    <row r="210" s="2" customFormat="1" ht="21.75" customHeight="1">
      <c r="A210" s="39"/>
      <c r="B210" s="40"/>
      <c r="C210" s="220" t="s">
        <v>595</v>
      </c>
      <c r="D210" s="220" t="s">
        <v>204</v>
      </c>
      <c r="E210" s="221" t="s">
        <v>5679</v>
      </c>
      <c r="F210" s="222" t="s">
        <v>5680</v>
      </c>
      <c r="G210" s="223" t="s">
        <v>647</v>
      </c>
      <c r="H210" s="224">
        <v>7</v>
      </c>
      <c r="I210" s="225"/>
      <c r="J210" s="226">
        <f>ROUND(I210*H210,2)</f>
        <v>0</v>
      </c>
      <c r="K210" s="222" t="s">
        <v>352</v>
      </c>
      <c r="L210" s="45"/>
      <c r="M210" s="227" t="s">
        <v>1</v>
      </c>
      <c r="N210" s="228" t="s">
        <v>46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279</v>
      </c>
      <c r="AT210" s="231" t="s">
        <v>204</v>
      </c>
      <c r="AU210" s="231" t="s">
        <v>90</v>
      </c>
      <c r="AY210" s="18" t="s">
        <v>203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279</v>
      </c>
      <c r="BM210" s="231" t="s">
        <v>5681</v>
      </c>
    </row>
    <row r="211" s="2" customFormat="1">
      <c r="A211" s="39"/>
      <c r="B211" s="40"/>
      <c r="C211" s="41"/>
      <c r="D211" s="233" t="s">
        <v>209</v>
      </c>
      <c r="E211" s="41"/>
      <c r="F211" s="234" t="s">
        <v>5680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209</v>
      </c>
      <c r="AU211" s="18" t="s">
        <v>90</v>
      </c>
    </row>
    <row r="212" s="2" customFormat="1">
      <c r="A212" s="39"/>
      <c r="B212" s="40"/>
      <c r="C212" s="41"/>
      <c r="D212" s="251" t="s">
        <v>355</v>
      </c>
      <c r="E212" s="41"/>
      <c r="F212" s="252" t="s">
        <v>5682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355</v>
      </c>
      <c r="AU212" s="18" t="s">
        <v>90</v>
      </c>
    </row>
    <row r="213" s="2" customFormat="1" ht="24.15" customHeight="1">
      <c r="A213" s="39"/>
      <c r="B213" s="40"/>
      <c r="C213" s="296" t="s">
        <v>602</v>
      </c>
      <c r="D213" s="296" t="s">
        <v>553</v>
      </c>
      <c r="E213" s="297" t="s">
        <v>5683</v>
      </c>
      <c r="F213" s="298" t="s">
        <v>5684</v>
      </c>
      <c r="G213" s="299" t="s">
        <v>647</v>
      </c>
      <c r="H213" s="300">
        <v>1</v>
      </c>
      <c r="I213" s="301"/>
      <c r="J213" s="302">
        <f>ROUND(I213*H213,2)</f>
        <v>0</v>
      </c>
      <c r="K213" s="298" t="s">
        <v>1</v>
      </c>
      <c r="L213" s="303"/>
      <c r="M213" s="304" t="s">
        <v>1</v>
      </c>
      <c r="N213" s="305" t="s">
        <v>46</v>
      </c>
      <c r="O213" s="92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581</v>
      </c>
      <c r="AT213" s="231" t="s">
        <v>553</v>
      </c>
      <c r="AU213" s="231" t="s">
        <v>90</v>
      </c>
      <c r="AY213" s="18" t="s">
        <v>203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279</v>
      </c>
      <c r="BM213" s="231" t="s">
        <v>5685</v>
      </c>
    </row>
    <row r="214" s="2" customFormat="1">
      <c r="A214" s="39"/>
      <c r="B214" s="40"/>
      <c r="C214" s="41"/>
      <c r="D214" s="233" t="s">
        <v>209</v>
      </c>
      <c r="E214" s="41"/>
      <c r="F214" s="234" t="s">
        <v>5684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209</v>
      </c>
      <c r="AU214" s="18" t="s">
        <v>90</v>
      </c>
    </row>
    <row r="215" s="2" customFormat="1" ht="24.15" customHeight="1">
      <c r="A215" s="39"/>
      <c r="B215" s="40"/>
      <c r="C215" s="296" t="s">
        <v>623</v>
      </c>
      <c r="D215" s="296" t="s">
        <v>553</v>
      </c>
      <c r="E215" s="297" t="s">
        <v>5686</v>
      </c>
      <c r="F215" s="298" t="s">
        <v>5687</v>
      </c>
      <c r="G215" s="299" t="s">
        <v>647</v>
      </c>
      <c r="H215" s="300">
        <v>1</v>
      </c>
      <c r="I215" s="301"/>
      <c r="J215" s="302">
        <f>ROUND(I215*H215,2)</f>
        <v>0</v>
      </c>
      <c r="K215" s="298" t="s">
        <v>1</v>
      </c>
      <c r="L215" s="303"/>
      <c r="M215" s="304" t="s">
        <v>1</v>
      </c>
      <c r="N215" s="305" t="s">
        <v>46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581</v>
      </c>
      <c r="AT215" s="231" t="s">
        <v>553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279</v>
      </c>
      <c r="BM215" s="231" t="s">
        <v>5688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5684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90</v>
      </c>
    </row>
    <row r="217" s="2" customFormat="1" ht="24.15" customHeight="1">
      <c r="A217" s="39"/>
      <c r="B217" s="40"/>
      <c r="C217" s="296" t="s">
        <v>631</v>
      </c>
      <c r="D217" s="296" t="s">
        <v>553</v>
      </c>
      <c r="E217" s="297" t="s">
        <v>5689</v>
      </c>
      <c r="F217" s="298" t="s">
        <v>5690</v>
      </c>
      <c r="G217" s="299" t="s">
        <v>647</v>
      </c>
      <c r="H217" s="300">
        <v>1</v>
      </c>
      <c r="I217" s="301"/>
      <c r="J217" s="302">
        <f>ROUND(I217*H217,2)</f>
        <v>0</v>
      </c>
      <c r="K217" s="298" t="s">
        <v>1</v>
      </c>
      <c r="L217" s="303"/>
      <c r="M217" s="304" t="s">
        <v>1</v>
      </c>
      <c r="N217" s="305" t="s">
        <v>46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581</v>
      </c>
      <c r="AT217" s="231" t="s">
        <v>553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279</v>
      </c>
      <c r="BM217" s="231" t="s">
        <v>5691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5684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2" customFormat="1" ht="24.15" customHeight="1">
      <c r="A219" s="39"/>
      <c r="B219" s="40"/>
      <c r="C219" s="296" t="s">
        <v>637</v>
      </c>
      <c r="D219" s="296" t="s">
        <v>553</v>
      </c>
      <c r="E219" s="297" t="s">
        <v>5692</v>
      </c>
      <c r="F219" s="298" t="s">
        <v>5693</v>
      </c>
      <c r="G219" s="299" t="s">
        <v>647</v>
      </c>
      <c r="H219" s="300">
        <v>2</v>
      </c>
      <c r="I219" s="301"/>
      <c r="J219" s="302">
        <f>ROUND(I219*H219,2)</f>
        <v>0</v>
      </c>
      <c r="K219" s="298" t="s">
        <v>1</v>
      </c>
      <c r="L219" s="303"/>
      <c r="M219" s="304" t="s">
        <v>1</v>
      </c>
      <c r="N219" s="305" t="s">
        <v>46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581</v>
      </c>
      <c r="AT219" s="231" t="s">
        <v>553</v>
      </c>
      <c r="AU219" s="231" t="s">
        <v>90</v>
      </c>
      <c r="AY219" s="18" t="s">
        <v>203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279</v>
      </c>
      <c r="BM219" s="231" t="s">
        <v>5694</v>
      </c>
    </row>
    <row r="220" s="2" customFormat="1">
      <c r="A220" s="39"/>
      <c r="B220" s="40"/>
      <c r="C220" s="41"/>
      <c r="D220" s="233" t="s">
        <v>209</v>
      </c>
      <c r="E220" s="41"/>
      <c r="F220" s="234" t="s">
        <v>5684</v>
      </c>
      <c r="G220" s="41"/>
      <c r="H220" s="41"/>
      <c r="I220" s="235"/>
      <c r="J220" s="41"/>
      <c r="K220" s="41"/>
      <c r="L220" s="45"/>
      <c r="M220" s="236"/>
      <c r="N220" s="23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209</v>
      </c>
      <c r="AU220" s="18" t="s">
        <v>90</v>
      </c>
    </row>
    <row r="221" s="2" customFormat="1" ht="24.15" customHeight="1">
      <c r="A221" s="39"/>
      <c r="B221" s="40"/>
      <c r="C221" s="296" t="s">
        <v>644</v>
      </c>
      <c r="D221" s="296" t="s">
        <v>553</v>
      </c>
      <c r="E221" s="297" t="s">
        <v>5695</v>
      </c>
      <c r="F221" s="298" t="s">
        <v>5696</v>
      </c>
      <c r="G221" s="299" t="s">
        <v>647</v>
      </c>
      <c r="H221" s="300">
        <v>2</v>
      </c>
      <c r="I221" s="301"/>
      <c r="J221" s="302">
        <f>ROUND(I221*H221,2)</f>
        <v>0</v>
      </c>
      <c r="K221" s="298" t="s">
        <v>1</v>
      </c>
      <c r="L221" s="303"/>
      <c r="M221" s="304" t="s">
        <v>1</v>
      </c>
      <c r="N221" s="305" t="s">
        <v>46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581</v>
      </c>
      <c r="AT221" s="231" t="s">
        <v>553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5697</v>
      </c>
    </row>
    <row r="222" s="2" customFormat="1">
      <c r="A222" s="39"/>
      <c r="B222" s="40"/>
      <c r="C222" s="41"/>
      <c r="D222" s="233" t="s">
        <v>209</v>
      </c>
      <c r="E222" s="41"/>
      <c r="F222" s="234" t="s">
        <v>5684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209</v>
      </c>
      <c r="AU222" s="18" t="s">
        <v>90</v>
      </c>
    </row>
    <row r="223" s="2" customFormat="1" ht="24.15" customHeight="1">
      <c r="A223" s="39"/>
      <c r="B223" s="40"/>
      <c r="C223" s="220" t="s">
        <v>652</v>
      </c>
      <c r="D223" s="220" t="s">
        <v>204</v>
      </c>
      <c r="E223" s="221" t="s">
        <v>5698</v>
      </c>
      <c r="F223" s="222" t="s">
        <v>5699</v>
      </c>
      <c r="G223" s="223" t="s">
        <v>415</v>
      </c>
      <c r="H223" s="224">
        <v>696</v>
      </c>
      <c r="I223" s="225"/>
      <c r="J223" s="226">
        <f>ROUND(I223*H223,2)</f>
        <v>0</v>
      </c>
      <c r="K223" s="222" t="s">
        <v>352</v>
      </c>
      <c r="L223" s="45"/>
      <c r="M223" s="227" t="s">
        <v>1</v>
      </c>
      <c r="N223" s="228" t="s">
        <v>46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279</v>
      </c>
      <c r="AT223" s="231" t="s">
        <v>204</v>
      </c>
      <c r="AU223" s="231" t="s">
        <v>90</v>
      </c>
      <c r="AY223" s="18" t="s">
        <v>203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279</v>
      </c>
      <c r="BM223" s="231" t="s">
        <v>5700</v>
      </c>
    </row>
    <row r="224" s="2" customFormat="1">
      <c r="A224" s="39"/>
      <c r="B224" s="40"/>
      <c r="C224" s="41"/>
      <c r="D224" s="233" t="s">
        <v>209</v>
      </c>
      <c r="E224" s="41"/>
      <c r="F224" s="234" t="s">
        <v>5699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209</v>
      </c>
      <c r="AU224" s="18" t="s">
        <v>90</v>
      </c>
    </row>
    <row r="225" s="2" customFormat="1">
      <c r="A225" s="39"/>
      <c r="B225" s="40"/>
      <c r="C225" s="41"/>
      <c r="D225" s="251" t="s">
        <v>355</v>
      </c>
      <c r="E225" s="41"/>
      <c r="F225" s="252" t="s">
        <v>5701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355</v>
      </c>
      <c r="AU225" s="18" t="s">
        <v>90</v>
      </c>
    </row>
    <row r="226" s="14" customFormat="1">
      <c r="A226" s="14"/>
      <c r="B226" s="263"/>
      <c r="C226" s="264"/>
      <c r="D226" s="233" t="s">
        <v>357</v>
      </c>
      <c r="E226" s="265" t="s">
        <v>1</v>
      </c>
      <c r="F226" s="266" t="s">
        <v>5702</v>
      </c>
      <c r="G226" s="264"/>
      <c r="H226" s="267">
        <v>696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357</v>
      </c>
      <c r="AU226" s="273" t="s">
        <v>90</v>
      </c>
      <c r="AV226" s="14" t="s">
        <v>90</v>
      </c>
      <c r="AW226" s="14" t="s">
        <v>36</v>
      </c>
      <c r="AX226" s="14" t="s">
        <v>88</v>
      </c>
      <c r="AY226" s="273" t="s">
        <v>203</v>
      </c>
    </row>
    <row r="227" s="2" customFormat="1" ht="24.15" customHeight="1">
      <c r="A227" s="39"/>
      <c r="B227" s="40"/>
      <c r="C227" s="296" t="s">
        <v>659</v>
      </c>
      <c r="D227" s="296" t="s">
        <v>553</v>
      </c>
      <c r="E227" s="297" t="s">
        <v>5703</v>
      </c>
      <c r="F227" s="298" t="s">
        <v>5704</v>
      </c>
      <c r="G227" s="299" t="s">
        <v>415</v>
      </c>
      <c r="H227" s="300">
        <v>36</v>
      </c>
      <c r="I227" s="301"/>
      <c r="J227" s="302">
        <f>ROUND(I227*H227,2)</f>
        <v>0</v>
      </c>
      <c r="K227" s="298" t="s">
        <v>352</v>
      </c>
      <c r="L227" s="303"/>
      <c r="M227" s="304" t="s">
        <v>1</v>
      </c>
      <c r="N227" s="305" t="s">
        <v>46</v>
      </c>
      <c r="O227" s="92"/>
      <c r="P227" s="229">
        <f>O227*H227</f>
        <v>0</v>
      </c>
      <c r="Q227" s="229">
        <v>4.0000000000000003E-05</v>
      </c>
      <c r="R227" s="229">
        <f>Q227*H227</f>
        <v>0.0014400000000000001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581</v>
      </c>
      <c r="AT227" s="231" t="s">
        <v>553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279</v>
      </c>
      <c r="BM227" s="231" t="s">
        <v>5705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5704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14" customFormat="1">
      <c r="A229" s="14"/>
      <c r="B229" s="263"/>
      <c r="C229" s="264"/>
      <c r="D229" s="233" t="s">
        <v>357</v>
      </c>
      <c r="E229" s="265" t="s">
        <v>1</v>
      </c>
      <c r="F229" s="266" t="s">
        <v>566</v>
      </c>
      <c r="G229" s="264"/>
      <c r="H229" s="267">
        <v>30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357</v>
      </c>
      <c r="AU229" s="273" t="s">
        <v>90</v>
      </c>
      <c r="AV229" s="14" t="s">
        <v>90</v>
      </c>
      <c r="AW229" s="14" t="s">
        <v>36</v>
      </c>
      <c r="AX229" s="14" t="s">
        <v>88</v>
      </c>
      <c r="AY229" s="273" t="s">
        <v>203</v>
      </c>
    </row>
    <row r="230" s="14" customFormat="1">
      <c r="A230" s="14"/>
      <c r="B230" s="263"/>
      <c r="C230" s="264"/>
      <c r="D230" s="233" t="s">
        <v>357</v>
      </c>
      <c r="E230" s="264"/>
      <c r="F230" s="266" t="s">
        <v>5678</v>
      </c>
      <c r="G230" s="264"/>
      <c r="H230" s="267">
        <v>36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357</v>
      </c>
      <c r="AU230" s="273" t="s">
        <v>90</v>
      </c>
      <c r="AV230" s="14" t="s">
        <v>90</v>
      </c>
      <c r="AW230" s="14" t="s">
        <v>4</v>
      </c>
      <c r="AX230" s="14" t="s">
        <v>88</v>
      </c>
      <c r="AY230" s="273" t="s">
        <v>203</v>
      </c>
    </row>
    <row r="231" s="2" customFormat="1" ht="24.15" customHeight="1">
      <c r="A231" s="39"/>
      <c r="B231" s="40"/>
      <c r="C231" s="296" t="s">
        <v>666</v>
      </c>
      <c r="D231" s="296" t="s">
        <v>553</v>
      </c>
      <c r="E231" s="297" t="s">
        <v>5706</v>
      </c>
      <c r="F231" s="298" t="s">
        <v>5707</v>
      </c>
      <c r="G231" s="299" t="s">
        <v>415</v>
      </c>
      <c r="H231" s="300">
        <v>660</v>
      </c>
      <c r="I231" s="301"/>
      <c r="J231" s="302">
        <f>ROUND(I231*H231,2)</f>
        <v>0</v>
      </c>
      <c r="K231" s="298" t="s">
        <v>352</v>
      </c>
      <c r="L231" s="303"/>
      <c r="M231" s="304" t="s">
        <v>1</v>
      </c>
      <c r="N231" s="305" t="s">
        <v>46</v>
      </c>
      <c r="O231" s="92"/>
      <c r="P231" s="229">
        <f>O231*H231</f>
        <v>0</v>
      </c>
      <c r="Q231" s="229">
        <v>6.0000000000000002E-05</v>
      </c>
      <c r="R231" s="229">
        <f>Q231*H231</f>
        <v>0.039600000000000003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581</v>
      </c>
      <c r="AT231" s="231" t="s">
        <v>553</v>
      </c>
      <c r="AU231" s="231" t="s">
        <v>90</v>
      </c>
      <c r="AY231" s="18" t="s">
        <v>203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279</v>
      </c>
      <c r="BM231" s="231" t="s">
        <v>5708</v>
      </c>
    </row>
    <row r="232" s="2" customFormat="1">
      <c r="A232" s="39"/>
      <c r="B232" s="40"/>
      <c r="C232" s="41"/>
      <c r="D232" s="233" t="s">
        <v>209</v>
      </c>
      <c r="E232" s="41"/>
      <c r="F232" s="234" t="s">
        <v>5707</v>
      </c>
      <c r="G232" s="41"/>
      <c r="H232" s="41"/>
      <c r="I232" s="235"/>
      <c r="J232" s="41"/>
      <c r="K232" s="41"/>
      <c r="L232" s="45"/>
      <c r="M232" s="236"/>
      <c r="N232" s="237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209</v>
      </c>
      <c r="AU232" s="18" t="s">
        <v>90</v>
      </c>
    </row>
    <row r="233" s="14" customFormat="1">
      <c r="A233" s="14"/>
      <c r="B233" s="263"/>
      <c r="C233" s="264"/>
      <c r="D233" s="233" t="s">
        <v>357</v>
      </c>
      <c r="E233" s="265" t="s">
        <v>1</v>
      </c>
      <c r="F233" s="266" t="s">
        <v>5709</v>
      </c>
      <c r="G233" s="264"/>
      <c r="H233" s="267">
        <v>550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3" t="s">
        <v>357</v>
      </c>
      <c r="AU233" s="273" t="s">
        <v>90</v>
      </c>
      <c r="AV233" s="14" t="s">
        <v>90</v>
      </c>
      <c r="AW233" s="14" t="s">
        <v>36</v>
      </c>
      <c r="AX233" s="14" t="s">
        <v>81</v>
      </c>
      <c r="AY233" s="273" t="s">
        <v>203</v>
      </c>
    </row>
    <row r="234" s="14" customFormat="1">
      <c r="A234" s="14"/>
      <c r="B234" s="263"/>
      <c r="C234" s="264"/>
      <c r="D234" s="233" t="s">
        <v>357</v>
      </c>
      <c r="E234" s="265" t="s">
        <v>1</v>
      </c>
      <c r="F234" s="266" t="s">
        <v>1281</v>
      </c>
      <c r="G234" s="264"/>
      <c r="H234" s="267">
        <v>110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357</v>
      </c>
      <c r="AU234" s="273" t="s">
        <v>90</v>
      </c>
      <c r="AV234" s="14" t="s">
        <v>90</v>
      </c>
      <c r="AW234" s="14" t="s">
        <v>36</v>
      </c>
      <c r="AX234" s="14" t="s">
        <v>81</v>
      </c>
      <c r="AY234" s="273" t="s">
        <v>203</v>
      </c>
    </row>
    <row r="235" s="16" customFormat="1">
      <c r="A235" s="16"/>
      <c r="B235" s="285"/>
      <c r="C235" s="286"/>
      <c r="D235" s="233" t="s">
        <v>357</v>
      </c>
      <c r="E235" s="287" t="s">
        <v>1</v>
      </c>
      <c r="F235" s="288" t="s">
        <v>366</v>
      </c>
      <c r="G235" s="286"/>
      <c r="H235" s="289">
        <v>660</v>
      </c>
      <c r="I235" s="290"/>
      <c r="J235" s="286"/>
      <c r="K235" s="286"/>
      <c r="L235" s="291"/>
      <c r="M235" s="292"/>
      <c r="N235" s="293"/>
      <c r="O235" s="293"/>
      <c r="P235" s="293"/>
      <c r="Q235" s="293"/>
      <c r="R235" s="293"/>
      <c r="S235" s="293"/>
      <c r="T235" s="294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95" t="s">
        <v>357</v>
      </c>
      <c r="AU235" s="295" t="s">
        <v>90</v>
      </c>
      <c r="AV235" s="16" t="s">
        <v>202</v>
      </c>
      <c r="AW235" s="16" t="s">
        <v>36</v>
      </c>
      <c r="AX235" s="16" t="s">
        <v>88</v>
      </c>
      <c r="AY235" s="295" t="s">
        <v>203</v>
      </c>
    </row>
    <row r="236" s="2" customFormat="1" ht="24.15" customHeight="1">
      <c r="A236" s="39"/>
      <c r="B236" s="40"/>
      <c r="C236" s="220" t="s">
        <v>684</v>
      </c>
      <c r="D236" s="220" t="s">
        <v>204</v>
      </c>
      <c r="E236" s="221" t="s">
        <v>5710</v>
      </c>
      <c r="F236" s="222" t="s">
        <v>5711</v>
      </c>
      <c r="G236" s="223" t="s">
        <v>647</v>
      </c>
      <c r="H236" s="224">
        <v>58</v>
      </c>
      <c r="I236" s="225"/>
      <c r="J236" s="226">
        <f>ROUND(I236*H236,2)</f>
        <v>0</v>
      </c>
      <c r="K236" s="222" t="s">
        <v>352</v>
      </c>
      <c r="L236" s="45"/>
      <c r="M236" s="227" t="s">
        <v>1</v>
      </c>
      <c r="N236" s="228" t="s">
        <v>46</v>
      </c>
      <c r="O236" s="92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279</v>
      </c>
      <c r="AT236" s="231" t="s">
        <v>204</v>
      </c>
      <c r="AU236" s="231" t="s">
        <v>90</v>
      </c>
      <c r="AY236" s="18" t="s">
        <v>203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88</v>
      </c>
      <c r="BK236" s="232">
        <f>ROUND(I236*H236,2)</f>
        <v>0</v>
      </c>
      <c r="BL236" s="18" t="s">
        <v>279</v>
      </c>
      <c r="BM236" s="231" t="s">
        <v>5712</v>
      </c>
    </row>
    <row r="237" s="2" customFormat="1">
      <c r="A237" s="39"/>
      <c r="B237" s="40"/>
      <c r="C237" s="41"/>
      <c r="D237" s="233" t="s">
        <v>209</v>
      </c>
      <c r="E237" s="41"/>
      <c r="F237" s="234" t="s">
        <v>5711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209</v>
      </c>
      <c r="AU237" s="18" t="s">
        <v>90</v>
      </c>
    </row>
    <row r="238" s="2" customFormat="1">
      <c r="A238" s="39"/>
      <c r="B238" s="40"/>
      <c r="C238" s="41"/>
      <c r="D238" s="251" t="s">
        <v>355</v>
      </c>
      <c r="E238" s="41"/>
      <c r="F238" s="252" t="s">
        <v>5713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355</v>
      </c>
      <c r="AU238" s="18" t="s">
        <v>90</v>
      </c>
    </row>
    <row r="239" s="2" customFormat="1" ht="24.15" customHeight="1">
      <c r="A239" s="39"/>
      <c r="B239" s="40"/>
      <c r="C239" s="296" t="s">
        <v>692</v>
      </c>
      <c r="D239" s="296" t="s">
        <v>553</v>
      </c>
      <c r="E239" s="297" t="s">
        <v>5714</v>
      </c>
      <c r="F239" s="298" t="s">
        <v>5715</v>
      </c>
      <c r="G239" s="299" t="s">
        <v>647</v>
      </c>
      <c r="H239" s="300">
        <v>56</v>
      </c>
      <c r="I239" s="301"/>
      <c r="J239" s="302">
        <f>ROUND(I239*H239,2)</f>
        <v>0</v>
      </c>
      <c r="K239" s="298" t="s">
        <v>352</v>
      </c>
      <c r="L239" s="303"/>
      <c r="M239" s="304" t="s">
        <v>1</v>
      </c>
      <c r="N239" s="305" t="s">
        <v>46</v>
      </c>
      <c r="O239" s="92"/>
      <c r="P239" s="229">
        <f>O239*H239</f>
        <v>0</v>
      </c>
      <c r="Q239" s="229">
        <v>5.0000000000000002E-05</v>
      </c>
      <c r="R239" s="229">
        <f>Q239*H239</f>
        <v>0.0028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581</v>
      </c>
      <c r="AT239" s="231" t="s">
        <v>553</v>
      </c>
      <c r="AU239" s="231" t="s">
        <v>90</v>
      </c>
      <c r="AY239" s="18" t="s">
        <v>203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279</v>
      </c>
      <c r="BM239" s="231" t="s">
        <v>5716</v>
      </c>
    </row>
    <row r="240" s="2" customFormat="1">
      <c r="A240" s="39"/>
      <c r="B240" s="40"/>
      <c r="C240" s="41"/>
      <c r="D240" s="233" t="s">
        <v>209</v>
      </c>
      <c r="E240" s="41"/>
      <c r="F240" s="234" t="s">
        <v>5715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209</v>
      </c>
      <c r="AU240" s="18" t="s">
        <v>90</v>
      </c>
    </row>
    <row r="241" s="14" customFormat="1">
      <c r="A241" s="14"/>
      <c r="B241" s="263"/>
      <c r="C241" s="264"/>
      <c r="D241" s="233" t="s">
        <v>357</v>
      </c>
      <c r="E241" s="265" t="s">
        <v>1</v>
      </c>
      <c r="F241" s="266" t="s">
        <v>5717</v>
      </c>
      <c r="G241" s="264"/>
      <c r="H241" s="267">
        <v>56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3" t="s">
        <v>357</v>
      </c>
      <c r="AU241" s="273" t="s">
        <v>90</v>
      </c>
      <c r="AV241" s="14" t="s">
        <v>90</v>
      </c>
      <c r="AW241" s="14" t="s">
        <v>36</v>
      </c>
      <c r="AX241" s="14" t="s">
        <v>81</v>
      </c>
      <c r="AY241" s="273" t="s">
        <v>203</v>
      </c>
    </row>
    <row r="242" s="16" customFormat="1">
      <c r="A242" s="16"/>
      <c r="B242" s="285"/>
      <c r="C242" s="286"/>
      <c r="D242" s="233" t="s">
        <v>357</v>
      </c>
      <c r="E242" s="287" t="s">
        <v>1</v>
      </c>
      <c r="F242" s="288" t="s">
        <v>366</v>
      </c>
      <c r="G242" s="286"/>
      <c r="H242" s="289">
        <v>56</v>
      </c>
      <c r="I242" s="290"/>
      <c r="J242" s="286"/>
      <c r="K242" s="286"/>
      <c r="L242" s="291"/>
      <c r="M242" s="292"/>
      <c r="N242" s="293"/>
      <c r="O242" s="293"/>
      <c r="P242" s="293"/>
      <c r="Q242" s="293"/>
      <c r="R242" s="293"/>
      <c r="S242" s="293"/>
      <c r="T242" s="294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95" t="s">
        <v>357</v>
      </c>
      <c r="AU242" s="295" t="s">
        <v>90</v>
      </c>
      <c r="AV242" s="16" t="s">
        <v>202</v>
      </c>
      <c r="AW242" s="16" t="s">
        <v>36</v>
      </c>
      <c r="AX242" s="16" t="s">
        <v>88</v>
      </c>
      <c r="AY242" s="295" t="s">
        <v>203</v>
      </c>
    </row>
    <row r="243" s="2" customFormat="1" ht="21.75" customHeight="1">
      <c r="A243" s="39"/>
      <c r="B243" s="40"/>
      <c r="C243" s="296" t="s">
        <v>704</v>
      </c>
      <c r="D243" s="296" t="s">
        <v>553</v>
      </c>
      <c r="E243" s="297" t="s">
        <v>5718</v>
      </c>
      <c r="F243" s="298" t="s">
        <v>5719</v>
      </c>
      <c r="G243" s="299" t="s">
        <v>647</v>
      </c>
      <c r="H243" s="300">
        <v>2</v>
      </c>
      <c r="I243" s="301"/>
      <c r="J243" s="302">
        <f>ROUND(I243*H243,2)</f>
        <v>0</v>
      </c>
      <c r="K243" s="298" t="s">
        <v>352</v>
      </c>
      <c r="L243" s="303"/>
      <c r="M243" s="304" t="s">
        <v>1</v>
      </c>
      <c r="N243" s="305" t="s">
        <v>46</v>
      </c>
      <c r="O243" s="92"/>
      <c r="P243" s="229">
        <f>O243*H243</f>
        <v>0</v>
      </c>
      <c r="Q243" s="229">
        <v>5.0000000000000002E-05</v>
      </c>
      <c r="R243" s="229">
        <f>Q243*H243</f>
        <v>0.00010000000000000001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581</v>
      </c>
      <c r="AT243" s="231" t="s">
        <v>553</v>
      </c>
      <c r="AU243" s="231" t="s">
        <v>90</v>
      </c>
      <c r="AY243" s="18" t="s">
        <v>203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279</v>
      </c>
      <c r="BM243" s="231" t="s">
        <v>5720</v>
      </c>
    </row>
    <row r="244" s="2" customFormat="1">
      <c r="A244" s="39"/>
      <c r="B244" s="40"/>
      <c r="C244" s="41"/>
      <c r="D244" s="233" t="s">
        <v>209</v>
      </c>
      <c r="E244" s="41"/>
      <c r="F244" s="234" t="s">
        <v>5719</v>
      </c>
      <c r="G244" s="41"/>
      <c r="H244" s="41"/>
      <c r="I244" s="235"/>
      <c r="J244" s="41"/>
      <c r="K244" s="41"/>
      <c r="L244" s="45"/>
      <c r="M244" s="236"/>
      <c r="N244" s="237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209</v>
      </c>
      <c r="AU244" s="18" t="s">
        <v>90</v>
      </c>
    </row>
    <row r="245" s="2" customFormat="1" ht="16.5" customHeight="1">
      <c r="A245" s="39"/>
      <c r="B245" s="40"/>
      <c r="C245" s="220" t="s">
        <v>727</v>
      </c>
      <c r="D245" s="220" t="s">
        <v>204</v>
      </c>
      <c r="E245" s="221" t="s">
        <v>5721</v>
      </c>
      <c r="F245" s="222" t="s">
        <v>5722</v>
      </c>
      <c r="G245" s="223" t="s">
        <v>415</v>
      </c>
      <c r="H245" s="224">
        <v>40</v>
      </c>
      <c r="I245" s="225"/>
      <c r="J245" s="226">
        <f>ROUND(I245*H245,2)</f>
        <v>0</v>
      </c>
      <c r="K245" s="222" t="s">
        <v>352</v>
      </c>
      <c r="L245" s="45"/>
      <c r="M245" s="227" t="s">
        <v>1</v>
      </c>
      <c r="N245" s="228" t="s">
        <v>46</v>
      </c>
      <c r="O245" s="92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279</v>
      </c>
      <c r="AT245" s="231" t="s">
        <v>204</v>
      </c>
      <c r="AU245" s="231" t="s">
        <v>90</v>
      </c>
      <c r="AY245" s="18" t="s">
        <v>203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88</v>
      </c>
      <c r="BK245" s="232">
        <f>ROUND(I245*H245,2)</f>
        <v>0</v>
      </c>
      <c r="BL245" s="18" t="s">
        <v>279</v>
      </c>
      <c r="BM245" s="231" t="s">
        <v>5723</v>
      </c>
    </row>
    <row r="246" s="2" customFormat="1">
      <c r="A246" s="39"/>
      <c r="B246" s="40"/>
      <c r="C246" s="41"/>
      <c r="D246" s="233" t="s">
        <v>209</v>
      </c>
      <c r="E246" s="41"/>
      <c r="F246" s="234" t="s">
        <v>5724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209</v>
      </c>
      <c r="AU246" s="18" t="s">
        <v>90</v>
      </c>
    </row>
    <row r="247" s="2" customFormat="1">
      <c r="A247" s="39"/>
      <c r="B247" s="40"/>
      <c r="C247" s="41"/>
      <c r="D247" s="251" t="s">
        <v>355</v>
      </c>
      <c r="E247" s="41"/>
      <c r="F247" s="252" t="s">
        <v>5725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355</v>
      </c>
      <c r="AU247" s="18" t="s">
        <v>90</v>
      </c>
    </row>
    <row r="248" s="2" customFormat="1" ht="24.15" customHeight="1">
      <c r="A248" s="39"/>
      <c r="B248" s="40"/>
      <c r="C248" s="296" t="s">
        <v>741</v>
      </c>
      <c r="D248" s="296" t="s">
        <v>553</v>
      </c>
      <c r="E248" s="297" t="s">
        <v>5726</v>
      </c>
      <c r="F248" s="298" t="s">
        <v>5727</v>
      </c>
      <c r="G248" s="299" t="s">
        <v>5728</v>
      </c>
      <c r="H248" s="300">
        <v>5</v>
      </c>
      <c r="I248" s="301"/>
      <c r="J248" s="302">
        <f>ROUND(I248*H248,2)</f>
        <v>0</v>
      </c>
      <c r="K248" s="298" t="s">
        <v>352</v>
      </c>
      <c r="L248" s="303"/>
      <c r="M248" s="304" t="s">
        <v>1</v>
      </c>
      <c r="N248" s="305" t="s">
        <v>46</v>
      </c>
      <c r="O248" s="92"/>
      <c r="P248" s="229">
        <f>O248*H248</f>
        <v>0</v>
      </c>
      <c r="Q248" s="229">
        <v>0.00316</v>
      </c>
      <c r="R248" s="229">
        <f>Q248*H248</f>
        <v>0.015800000000000002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581</v>
      </c>
      <c r="AT248" s="231" t="s">
        <v>553</v>
      </c>
      <c r="AU248" s="231" t="s">
        <v>90</v>
      </c>
      <c r="AY248" s="18" t="s">
        <v>203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279</v>
      </c>
      <c r="BM248" s="231" t="s">
        <v>5729</v>
      </c>
    </row>
    <row r="249" s="2" customFormat="1">
      <c r="A249" s="39"/>
      <c r="B249" s="40"/>
      <c r="C249" s="41"/>
      <c r="D249" s="233" t="s">
        <v>209</v>
      </c>
      <c r="E249" s="41"/>
      <c r="F249" s="234" t="s">
        <v>5727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209</v>
      </c>
      <c r="AU249" s="18" t="s">
        <v>90</v>
      </c>
    </row>
    <row r="250" s="2" customFormat="1" ht="16.5" customHeight="1">
      <c r="A250" s="39"/>
      <c r="B250" s="40"/>
      <c r="C250" s="220" t="s">
        <v>749</v>
      </c>
      <c r="D250" s="220" t="s">
        <v>204</v>
      </c>
      <c r="E250" s="221" t="s">
        <v>5730</v>
      </c>
      <c r="F250" s="222" t="s">
        <v>5731</v>
      </c>
      <c r="G250" s="223" t="s">
        <v>647</v>
      </c>
      <c r="H250" s="224">
        <v>1</v>
      </c>
      <c r="I250" s="225"/>
      <c r="J250" s="226">
        <f>ROUND(I250*H250,2)</f>
        <v>0</v>
      </c>
      <c r="K250" s="222" t="s">
        <v>352</v>
      </c>
      <c r="L250" s="45"/>
      <c r="M250" s="227" t="s">
        <v>1</v>
      </c>
      <c r="N250" s="228" t="s">
        <v>46</v>
      </c>
      <c r="O250" s="92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279</v>
      </c>
      <c r="AT250" s="231" t="s">
        <v>204</v>
      </c>
      <c r="AU250" s="231" t="s">
        <v>90</v>
      </c>
      <c r="AY250" s="18" t="s">
        <v>203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88</v>
      </c>
      <c r="BK250" s="232">
        <f>ROUND(I250*H250,2)</f>
        <v>0</v>
      </c>
      <c r="BL250" s="18" t="s">
        <v>279</v>
      </c>
      <c r="BM250" s="231" t="s">
        <v>5732</v>
      </c>
    </row>
    <row r="251" s="2" customFormat="1">
      <c r="A251" s="39"/>
      <c r="B251" s="40"/>
      <c r="C251" s="41"/>
      <c r="D251" s="233" t="s">
        <v>209</v>
      </c>
      <c r="E251" s="41"/>
      <c r="F251" s="234" t="s">
        <v>5733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209</v>
      </c>
      <c r="AU251" s="18" t="s">
        <v>90</v>
      </c>
    </row>
    <row r="252" s="2" customFormat="1">
      <c r="A252" s="39"/>
      <c r="B252" s="40"/>
      <c r="C252" s="41"/>
      <c r="D252" s="251" t="s">
        <v>355</v>
      </c>
      <c r="E252" s="41"/>
      <c r="F252" s="252" t="s">
        <v>5734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355</v>
      </c>
      <c r="AU252" s="18" t="s">
        <v>90</v>
      </c>
    </row>
    <row r="253" s="2" customFormat="1" ht="16.5" customHeight="1">
      <c r="A253" s="39"/>
      <c r="B253" s="40"/>
      <c r="C253" s="220" t="s">
        <v>763</v>
      </c>
      <c r="D253" s="220" t="s">
        <v>204</v>
      </c>
      <c r="E253" s="221" t="s">
        <v>5735</v>
      </c>
      <c r="F253" s="222" t="s">
        <v>5736</v>
      </c>
      <c r="G253" s="223" t="s">
        <v>647</v>
      </c>
      <c r="H253" s="224">
        <v>1</v>
      </c>
      <c r="I253" s="225"/>
      <c r="J253" s="226">
        <f>ROUND(I253*H253,2)</f>
        <v>0</v>
      </c>
      <c r="K253" s="222" t="s">
        <v>352</v>
      </c>
      <c r="L253" s="45"/>
      <c r="M253" s="227" t="s">
        <v>1</v>
      </c>
      <c r="N253" s="228" t="s">
        <v>46</v>
      </c>
      <c r="O253" s="92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279</v>
      </c>
      <c r="AT253" s="231" t="s">
        <v>204</v>
      </c>
      <c r="AU253" s="231" t="s">
        <v>90</v>
      </c>
      <c r="AY253" s="18" t="s">
        <v>203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279</v>
      </c>
      <c r="BM253" s="231" t="s">
        <v>5737</v>
      </c>
    </row>
    <row r="254" s="2" customFormat="1">
      <c r="A254" s="39"/>
      <c r="B254" s="40"/>
      <c r="C254" s="41"/>
      <c r="D254" s="233" t="s">
        <v>209</v>
      </c>
      <c r="E254" s="41"/>
      <c r="F254" s="234" t="s">
        <v>5738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209</v>
      </c>
      <c r="AU254" s="18" t="s">
        <v>90</v>
      </c>
    </row>
    <row r="255" s="2" customFormat="1">
      <c r="A255" s="39"/>
      <c r="B255" s="40"/>
      <c r="C255" s="41"/>
      <c r="D255" s="251" t="s">
        <v>355</v>
      </c>
      <c r="E255" s="41"/>
      <c r="F255" s="252" t="s">
        <v>5739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355</v>
      </c>
      <c r="AU255" s="18" t="s">
        <v>90</v>
      </c>
    </row>
    <row r="256" s="2" customFormat="1" ht="24.15" customHeight="1">
      <c r="A256" s="39"/>
      <c r="B256" s="40"/>
      <c r="C256" s="296" t="s">
        <v>769</v>
      </c>
      <c r="D256" s="296" t="s">
        <v>553</v>
      </c>
      <c r="E256" s="297" t="s">
        <v>5740</v>
      </c>
      <c r="F256" s="298" t="s">
        <v>5741</v>
      </c>
      <c r="G256" s="299" t="s">
        <v>647</v>
      </c>
      <c r="H256" s="300">
        <v>1</v>
      </c>
      <c r="I256" s="301"/>
      <c r="J256" s="302">
        <f>ROUND(I256*H256,2)</f>
        <v>0</v>
      </c>
      <c r="K256" s="298" t="s">
        <v>1</v>
      </c>
      <c r="L256" s="303"/>
      <c r="M256" s="304" t="s">
        <v>1</v>
      </c>
      <c r="N256" s="305" t="s">
        <v>46</v>
      </c>
      <c r="O256" s="92"/>
      <c r="P256" s="229">
        <f>O256*H256</f>
        <v>0</v>
      </c>
      <c r="Q256" s="229">
        <v>0.0012099999999999999</v>
      </c>
      <c r="R256" s="229">
        <f>Q256*H256</f>
        <v>0.0012099999999999999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581</v>
      </c>
      <c r="AT256" s="231" t="s">
        <v>553</v>
      </c>
      <c r="AU256" s="231" t="s">
        <v>90</v>
      </c>
      <c r="AY256" s="18" t="s">
        <v>203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279</v>
      </c>
      <c r="BM256" s="231" t="s">
        <v>5742</v>
      </c>
    </row>
    <row r="257" s="2" customFormat="1" ht="16.5" customHeight="1">
      <c r="A257" s="39"/>
      <c r="B257" s="40"/>
      <c r="C257" s="220" t="s">
        <v>778</v>
      </c>
      <c r="D257" s="220" t="s">
        <v>204</v>
      </c>
      <c r="E257" s="221" t="s">
        <v>5743</v>
      </c>
      <c r="F257" s="222" t="s">
        <v>5744</v>
      </c>
      <c r="G257" s="223" t="s">
        <v>647</v>
      </c>
      <c r="H257" s="224">
        <v>1</v>
      </c>
      <c r="I257" s="225"/>
      <c r="J257" s="226">
        <f>ROUND(I257*H257,2)</f>
        <v>0</v>
      </c>
      <c r="K257" s="222" t="s">
        <v>352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279</v>
      </c>
      <c r="AT257" s="231" t="s">
        <v>204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5745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5746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5747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90</v>
      </c>
    </row>
    <row r="260" s="2" customFormat="1" ht="21.75" customHeight="1">
      <c r="A260" s="39"/>
      <c r="B260" s="40"/>
      <c r="C260" s="296" t="s">
        <v>784</v>
      </c>
      <c r="D260" s="296" t="s">
        <v>553</v>
      </c>
      <c r="E260" s="297" t="s">
        <v>5748</v>
      </c>
      <c r="F260" s="298" t="s">
        <v>5749</v>
      </c>
      <c r="G260" s="299" t="s">
        <v>647</v>
      </c>
      <c r="H260" s="300">
        <v>1</v>
      </c>
      <c r="I260" s="301"/>
      <c r="J260" s="302">
        <f>ROUND(I260*H260,2)</f>
        <v>0</v>
      </c>
      <c r="K260" s="298" t="s">
        <v>352</v>
      </c>
      <c r="L260" s="303"/>
      <c r="M260" s="304" t="s">
        <v>1</v>
      </c>
      <c r="N260" s="305" t="s">
        <v>46</v>
      </c>
      <c r="O260" s="92"/>
      <c r="P260" s="229">
        <f>O260*H260</f>
        <v>0</v>
      </c>
      <c r="Q260" s="229">
        <v>0.00010000000000000001</v>
      </c>
      <c r="R260" s="229">
        <f>Q260*H260</f>
        <v>0.00010000000000000001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581</v>
      </c>
      <c r="AT260" s="231" t="s">
        <v>553</v>
      </c>
      <c r="AU260" s="231" t="s">
        <v>90</v>
      </c>
      <c r="AY260" s="18" t="s">
        <v>203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279</v>
      </c>
      <c r="BM260" s="231" t="s">
        <v>5750</v>
      </c>
    </row>
    <row r="261" s="2" customFormat="1">
      <c r="A261" s="39"/>
      <c r="B261" s="40"/>
      <c r="C261" s="41"/>
      <c r="D261" s="233" t="s">
        <v>209</v>
      </c>
      <c r="E261" s="41"/>
      <c r="F261" s="234" t="s">
        <v>5749</v>
      </c>
      <c r="G261" s="41"/>
      <c r="H261" s="41"/>
      <c r="I261" s="235"/>
      <c r="J261" s="41"/>
      <c r="K261" s="41"/>
      <c r="L261" s="45"/>
      <c r="M261" s="236"/>
      <c r="N261" s="237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209</v>
      </c>
      <c r="AU261" s="18" t="s">
        <v>90</v>
      </c>
    </row>
    <row r="262" s="2" customFormat="1" ht="16.5" customHeight="1">
      <c r="A262" s="39"/>
      <c r="B262" s="40"/>
      <c r="C262" s="220" t="s">
        <v>787</v>
      </c>
      <c r="D262" s="220" t="s">
        <v>204</v>
      </c>
      <c r="E262" s="221" t="s">
        <v>5751</v>
      </c>
      <c r="F262" s="222" t="s">
        <v>5752</v>
      </c>
      <c r="G262" s="223" t="s">
        <v>647</v>
      </c>
      <c r="H262" s="224">
        <v>1</v>
      </c>
      <c r="I262" s="225"/>
      <c r="J262" s="226">
        <f>ROUND(I262*H262,2)</f>
        <v>0</v>
      </c>
      <c r="K262" s="222" t="s">
        <v>352</v>
      </c>
      <c r="L262" s="45"/>
      <c r="M262" s="227" t="s">
        <v>1</v>
      </c>
      <c r="N262" s="228" t="s">
        <v>46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279</v>
      </c>
      <c r="AT262" s="231" t="s">
        <v>204</v>
      </c>
      <c r="AU262" s="231" t="s">
        <v>90</v>
      </c>
      <c r="AY262" s="18" t="s">
        <v>203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279</v>
      </c>
      <c r="BM262" s="231" t="s">
        <v>5753</v>
      </c>
    </row>
    <row r="263" s="2" customFormat="1">
      <c r="A263" s="39"/>
      <c r="B263" s="40"/>
      <c r="C263" s="41"/>
      <c r="D263" s="233" t="s">
        <v>209</v>
      </c>
      <c r="E263" s="41"/>
      <c r="F263" s="234" t="s">
        <v>5754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209</v>
      </c>
      <c r="AU263" s="18" t="s">
        <v>90</v>
      </c>
    </row>
    <row r="264" s="2" customFormat="1">
      <c r="A264" s="39"/>
      <c r="B264" s="40"/>
      <c r="C264" s="41"/>
      <c r="D264" s="251" t="s">
        <v>355</v>
      </c>
      <c r="E264" s="41"/>
      <c r="F264" s="252" t="s">
        <v>5755</v>
      </c>
      <c r="G264" s="41"/>
      <c r="H264" s="41"/>
      <c r="I264" s="235"/>
      <c r="J264" s="41"/>
      <c r="K264" s="41"/>
      <c r="L264" s="45"/>
      <c r="M264" s="236"/>
      <c r="N264" s="237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355</v>
      </c>
      <c r="AU264" s="18" t="s">
        <v>90</v>
      </c>
    </row>
    <row r="265" s="2" customFormat="1" ht="16.5" customHeight="1">
      <c r="A265" s="39"/>
      <c r="B265" s="40"/>
      <c r="C265" s="296" t="s">
        <v>797</v>
      </c>
      <c r="D265" s="296" t="s">
        <v>553</v>
      </c>
      <c r="E265" s="297" t="s">
        <v>5756</v>
      </c>
      <c r="F265" s="298" t="s">
        <v>5757</v>
      </c>
      <c r="G265" s="299" t="s">
        <v>647</v>
      </c>
      <c r="H265" s="300">
        <v>1</v>
      </c>
      <c r="I265" s="301"/>
      <c r="J265" s="302">
        <f>ROUND(I265*H265,2)</f>
        <v>0</v>
      </c>
      <c r="K265" s="298" t="s">
        <v>352</v>
      </c>
      <c r="L265" s="303"/>
      <c r="M265" s="304" t="s">
        <v>1</v>
      </c>
      <c r="N265" s="305" t="s">
        <v>46</v>
      </c>
      <c r="O265" s="92"/>
      <c r="P265" s="229">
        <f>O265*H265</f>
        <v>0</v>
      </c>
      <c r="Q265" s="229">
        <v>0.00010000000000000001</v>
      </c>
      <c r="R265" s="229">
        <f>Q265*H265</f>
        <v>0.00010000000000000001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581</v>
      </c>
      <c r="AT265" s="231" t="s">
        <v>553</v>
      </c>
      <c r="AU265" s="231" t="s">
        <v>90</v>
      </c>
      <c r="AY265" s="18" t="s">
        <v>203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279</v>
      </c>
      <c r="BM265" s="231" t="s">
        <v>5758</v>
      </c>
    </row>
    <row r="266" s="2" customFormat="1">
      <c r="A266" s="39"/>
      <c r="B266" s="40"/>
      <c r="C266" s="41"/>
      <c r="D266" s="233" t="s">
        <v>209</v>
      </c>
      <c r="E266" s="41"/>
      <c r="F266" s="234" t="s">
        <v>5757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209</v>
      </c>
      <c r="AU266" s="18" t="s">
        <v>90</v>
      </c>
    </row>
    <row r="267" s="2" customFormat="1" ht="16.5" customHeight="1">
      <c r="A267" s="39"/>
      <c r="B267" s="40"/>
      <c r="C267" s="220" t="s">
        <v>799</v>
      </c>
      <c r="D267" s="220" t="s">
        <v>204</v>
      </c>
      <c r="E267" s="221" t="s">
        <v>5759</v>
      </c>
      <c r="F267" s="222" t="s">
        <v>5760</v>
      </c>
      <c r="G267" s="223" t="s">
        <v>647</v>
      </c>
      <c r="H267" s="224">
        <v>11</v>
      </c>
      <c r="I267" s="225"/>
      <c r="J267" s="226">
        <f>ROUND(I267*H267,2)</f>
        <v>0</v>
      </c>
      <c r="K267" s="222" t="s">
        <v>352</v>
      </c>
      <c r="L267" s="45"/>
      <c r="M267" s="227" t="s">
        <v>1</v>
      </c>
      <c r="N267" s="228" t="s">
        <v>46</v>
      </c>
      <c r="O267" s="92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279</v>
      </c>
      <c r="AT267" s="231" t="s">
        <v>204</v>
      </c>
      <c r="AU267" s="231" t="s">
        <v>90</v>
      </c>
      <c r="AY267" s="18" t="s">
        <v>203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279</v>
      </c>
      <c r="BM267" s="231" t="s">
        <v>5761</v>
      </c>
    </row>
    <row r="268" s="2" customFormat="1">
      <c r="A268" s="39"/>
      <c r="B268" s="40"/>
      <c r="C268" s="41"/>
      <c r="D268" s="233" t="s">
        <v>209</v>
      </c>
      <c r="E268" s="41"/>
      <c r="F268" s="234" t="s">
        <v>5762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209</v>
      </c>
      <c r="AU268" s="18" t="s">
        <v>90</v>
      </c>
    </row>
    <row r="269" s="2" customFormat="1">
      <c r="A269" s="39"/>
      <c r="B269" s="40"/>
      <c r="C269" s="41"/>
      <c r="D269" s="251" t="s">
        <v>355</v>
      </c>
      <c r="E269" s="41"/>
      <c r="F269" s="252" t="s">
        <v>5763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355</v>
      </c>
      <c r="AU269" s="18" t="s">
        <v>90</v>
      </c>
    </row>
    <row r="270" s="14" customFormat="1">
      <c r="A270" s="14"/>
      <c r="B270" s="263"/>
      <c r="C270" s="264"/>
      <c r="D270" s="233" t="s">
        <v>357</v>
      </c>
      <c r="E270" s="265" t="s">
        <v>1</v>
      </c>
      <c r="F270" s="266" t="s">
        <v>5764</v>
      </c>
      <c r="G270" s="264"/>
      <c r="H270" s="267">
        <v>11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73" t="s">
        <v>357</v>
      </c>
      <c r="AU270" s="273" t="s">
        <v>90</v>
      </c>
      <c r="AV270" s="14" t="s">
        <v>90</v>
      </c>
      <c r="AW270" s="14" t="s">
        <v>36</v>
      </c>
      <c r="AX270" s="14" t="s">
        <v>88</v>
      </c>
      <c r="AY270" s="273" t="s">
        <v>203</v>
      </c>
    </row>
    <row r="271" s="2" customFormat="1" ht="33" customHeight="1">
      <c r="A271" s="39"/>
      <c r="B271" s="40"/>
      <c r="C271" s="296" t="s">
        <v>804</v>
      </c>
      <c r="D271" s="296" t="s">
        <v>553</v>
      </c>
      <c r="E271" s="297" t="s">
        <v>5765</v>
      </c>
      <c r="F271" s="298" t="s">
        <v>5766</v>
      </c>
      <c r="G271" s="299" t="s">
        <v>647</v>
      </c>
      <c r="H271" s="300">
        <v>4</v>
      </c>
      <c r="I271" s="301"/>
      <c r="J271" s="302">
        <f>ROUND(I271*H271,2)</f>
        <v>0</v>
      </c>
      <c r="K271" s="298" t="s">
        <v>1</v>
      </c>
      <c r="L271" s="303"/>
      <c r="M271" s="304" t="s">
        <v>1</v>
      </c>
      <c r="N271" s="305" t="s">
        <v>46</v>
      </c>
      <c r="O271" s="92"/>
      <c r="P271" s="229">
        <f>O271*H271</f>
        <v>0</v>
      </c>
      <c r="Q271" s="229">
        <v>0.00010000000000000001</v>
      </c>
      <c r="R271" s="229">
        <f>Q271*H271</f>
        <v>0.00040000000000000002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581</v>
      </c>
      <c r="AT271" s="231" t="s">
        <v>553</v>
      </c>
      <c r="AU271" s="231" t="s">
        <v>90</v>
      </c>
      <c r="AY271" s="18" t="s">
        <v>203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88</v>
      </c>
      <c r="BK271" s="232">
        <f>ROUND(I271*H271,2)</f>
        <v>0</v>
      </c>
      <c r="BL271" s="18" t="s">
        <v>279</v>
      </c>
      <c r="BM271" s="231" t="s">
        <v>5767</v>
      </c>
    </row>
    <row r="272" s="2" customFormat="1">
      <c r="A272" s="39"/>
      <c r="B272" s="40"/>
      <c r="C272" s="41"/>
      <c r="D272" s="233" t="s">
        <v>209</v>
      </c>
      <c r="E272" s="41"/>
      <c r="F272" s="234" t="s">
        <v>5768</v>
      </c>
      <c r="G272" s="41"/>
      <c r="H272" s="41"/>
      <c r="I272" s="235"/>
      <c r="J272" s="41"/>
      <c r="K272" s="41"/>
      <c r="L272" s="45"/>
      <c r="M272" s="236"/>
      <c r="N272" s="237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209</v>
      </c>
      <c r="AU272" s="18" t="s">
        <v>90</v>
      </c>
    </row>
    <row r="273" s="2" customFormat="1" ht="16.5" customHeight="1">
      <c r="A273" s="39"/>
      <c r="B273" s="40"/>
      <c r="C273" s="296" t="s">
        <v>811</v>
      </c>
      <c r="D273" s="296" t="s">
        <v>553</v>
      </c>
      <c r="E273" s="297" t="s">
        <v>5769</v>
      </c>
      <c r="F273" s="298" t="s">
        <v>5770</v>
      </c>
      <c r="G273" s="299" t="s">
        <v>647</v>
      </c>
      <c r="H273" s="300">
        <v>7</v>
      </c>
      <c r="I273" s="301"/>
      <c r="J273" s="302">
        <f>ROUND(I273*H273,2)</f>
        <v>0</v>
      </c>
      <c r="K273" s="298" t="s">
        <v>1</v>
      </c>
      <c r="L273" s="303"/>
      <c r="M273" s="304" t="s">
        <v>1</v>
      </c>
      <c r="N273" s="305" t="s">
        <v>46</v>
      </c>
      <c r="O273" s="92"/>
      <c r="P273" s="229">
        <f>O273*H273</f>
        <v>0</v>
      </c>
      <c r="Q273" s="229">
        <v>0.00010000000000000001</v>
      </c>
      <c r="R273" s="229">
        <f>Q273*H273</f>
        <v>0.00069999999999999999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581</v>
      </c>
      <c r="AT273" s="231" t="s">
        <v>553</v>
      </c>
      <c r="AU273" s="231" t="s">
        <v>90</v>
      </c>
      <c r="AY273" s="18" t="s">
        <v>203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88</v>
      </c>
      <c r="BK273" s="232">
        <f>ROUND(I273*H273,2)</f>
        <v>0</v>
      </c>
      <c r="BL273" s="18" t="s">
        <v>279</v>
      </c>
      <c r="BM273" s="231" t="s">
        <v>5771</v>
      </c>
    </row>
    <row r="274" s="2" customFormat="1">
      <c r="A274" s="39"/>
      <c r="B274" s="40"/>
      <c r="C274" s="41"/>
      <c r="D274" s="233" t="s">
        <v>209</v>
      </c>
      <c r="E274" s="41"/>
      <c r="F274" s="234" t="s">
        <v>5768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209</v>
      </c>
      <c r="AU274" s="18" t="s">
        <v>90</v>
      </c>
    </row>
    <row r="275" s="2" customFormat="1" ht="16.5" customHeight="1">
      <c r="A275" s="39"/>
      <c r="B275" s="40"/>
      <c r="C275" s="296" t="s">
        <v>817</v>
      </c>
      <c r="D275" s="296" t="s">
        <v>553</v>
      </c>
      <c r="E275" s="297" t="s">
        <v>5772</v>
      </c>
      <c r="F275" s="298" t="s">
        <v>5773</v>
      </c>
      <c r="G275" s="299" t="s">
        <v>647</v>
      </c>
      <c r="H275" s="300">
        <v>1</v>
      </c>
      <c r="I275" s="301"/>
      <c r="J275" s="302">
        <f>ROUND(I275*H275,2)</f>
        <v>0</v>
      </c>
      <c r="K275" s="298" t="s">
        <v>352</v>
      </c>
      <c r="L275" s="303"/>
      <c r="M275" s="304" t="s">
        <v>1</v>
      </c>
      <c r="N275" s="305" t="s">
        <v>46</v>
      </c>
      <c r="O275" s="92"/>
      <c r="P275" s="229">
        <f>O275*H275</f>
        <v>0</v>
      </c>
      <c r="Q275" s="229">
        <v>3.0000000000000001E-05</v>
      </c>
      <c r="R275" s="229">
        <f>Q275*H275</f>
        <v>3.0000000000000001E-05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581</v>
      </c>
      <c r="AT275" s="231" t="s">
        <v>553</v>
      </c>
      <c r="AU275" s="231" t="s">
        <v>90</v>
      </c>
      <c r="AY275" s="18" t="s">
        <v>203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279</v>
      </c>
      <c r="BM275" s="231" t="s">
        <v>5774</v>
      </c>
    </row>
    <row r="276" s="2" customFormat="1">
      <c r="A276" s="39"/>
      <c r="B276" s="40"/>
      <c r="C276" s="41"/>
      <c r="D276" s="233" t="s">
        <v>209</v>
      </c>
      <c r="E276" s="41"/>
      <c r="F276" s="234" t="s">
        <v>5773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209</v>
      </c>
      <c r="AU276" s="18" t="s">
        <v>90</v>
      </c>
    </row>
    <row r="277" s="2" customFormat="1" ht="16.5" customHeight="1">
      <c r="A277" s="39"/>
      <c r="B277" s="40"/>
      <c r="C277" s="296" t="s">
        <v>829</v>
      </c>
      <c r="D277" s="296" t="s">
        <v>553</v>
      </c>
      <c r="E277" s="297" t="s">
        <v>5775</v>
      </c>
      <c r="F277" s="298" t="s">
        <v>5776</v>
      </c>
      <c r="G277" s="299" t="s">
        <v>647</v>
      </c>
      <c r="H277" s="300">
        <v>1</v>
      </c>
      <c r="I277" s="301"/>
      <c r="J277" s="302">
        <f>ROUND(I277*H277,2)</f>
        <v>0</v>
      </c>
      <c r="K277" s="298" t="s">
        <v>352</v>
      </c>
      <c r="L277" s="303"/>
      <c r="M277" s="304" t="s">
        <v>1</v>
      </c>
      <c r="N277" s="305" t="s">
        <v>46</v>
      </c>
      <c r="O277" s="92"/>
      <c r="P277" s="229">
        <f>O277*H277</f>
        <v>0</v>
      </c>
      <c r="Q277" s="229">
        <v>2.0000000000000002E-05</v>
      </c>
      <c r="R277" s="229">
        <f>Q277*H277</f>
        <v>2.0000000000000002E-05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581</v>
      </c>
      <c r="AT277" s="231" t="s">
        <v>553</v>
      </c>
      <c r="AU277" s="231" t="s">
        <v>90</v>
      </c>
      <c r="AY277" s="18" t="s">
        <v>203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279</v>
      </c>
      <c r="BM277" s="231" t="s">
        <v>5777</v>
      </c>
    </row>
    <row r="278" s="2" customFormat="1">
      <c r="A278" s="39"/>
      <c r="B278" s="40"/>
      <c r="C278" s="41"/>
      <c r="D278" s="233" t="s">
        <v>209</v>
      </c>
      <c r="E278" s="41"/>
      <c r="F278" s="234" t="s">
        <v>5776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209</v>
      </c>
      <c r="AU278" s="18" t="s">
        <v>90</v>
      </c>
    </row>
    <row r="279" s="2" customFormat="1" ht="16.5" customHeight="1">
      <c r="A279" s="39"/>
      <c r="B279" s="40"/>
      <c r="C279" s="296" t="s">
        <v>834</v>
      </c>
      <c r="D279" s="296" t="s">
        <v>553</v>
      </c>
      <c r="E279" s="297" t="s">
        <v>5778</v>
      </c>
      <c r="F279" s="298" t="s">
        <v>5779</v>
      </c>
      <c r="G279" s="299" t="s">
        <v>647</v>
      </c>
      <c r="H279" s="300">
        <v>3</v>
      </c>
      <c r="I279" s="301"/>
      <c r="J279" s="302">
        <f>ROUND(I279*H279,2)</f>
        <v>0</v>
      </c>
      <c r="K279" s="298" t="s">
        <v>352</v>
      </c>
      <c r="L279" s="303"/>
      <c r="M279" s="304" t="s">
        <v>1</v>
      </c>
      <c r="N279" s="305" t="s">
        <v>46</v>
      </c>
      <c r="O279" s="92"/>
      <c r="P279" s="229">
        <f>O279*H279</f>
        <v>0</v>
      </c>
      <c r="Q279" s="229">
        <v>1.0000000000000001E-05</v>
      </c>
      <c r="R279" s="229">
        <f>Q279*H279</f>
        <v>3.0000000000000004E-05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581</v>
      </c>
      <c r="AT279" s="231" t="s">
        <v>553</v>
      </c>
      <c r="AU279" s="231" t="s">
        <v>90</v>
      </c>
      <c r="AY279" s="18" t="s">
        <v>203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88</v>
      </c>
      <c r="BK279" s="232">
        <f>ROUND(I279*H279,2)</f>
        <v>0</v>
      </c>
      <c r="BL279" s="18" t="s">
        <v>279</v>
      </c>
      <c r="BM279" s="231" t="s">
        <v>5780</v>
      </c>
    </row>
    <row r="280" s="2" customFormat="1">
      <c r="A280" s="39"/>
      <c r="B280" s="40"/>
      <c r="C280" s="41"/>
      <c r="D280" s="233" t="s">
        <v>209</v>
      </c>
      <c r="E280" s="41"/>
      <c r="F280" s="234" t="s">
        <v>5779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209</v>
      </c>
      <c r="AU280" s="18" t="s">
        <v>90</v>
      </c>
    </row>
    <row r="281" s="2" customFormat="1" ht="16.5" customHeight="1">
      <c r="A281" s="39"/>
      <c r="B281" s="40"/>
      <c r="C281" s="220" t="s">
        <v>838</v>
      </c>
      <c r="D281" s="220" t="s">
        <v>204</v>
      </c>
      <c r="E281" s="221" t="s">
        <v>5781</v>
      </c>
      <c r="F281" s="222" t="s">
        <v>5782</v>
      </c>
      <c r="G281" s="223" t="s">
        <v>647</v>
      </c>
      <c r="H281" s="224">
        <v>14</v>
      </c>
      <c r="I281" s="225"/>
      <c r="J281" s="226">
        <f>ROUND(I281*H281,2)</f>
        <v>0</v>
      </c>
      <c r="K281" s="222" t="s">
        <v>352</v>
      </c>
      <c r="L281" s="45"/>
      <c r="M281" s="227" t="s">
        <v>1</v>
      </c>
      <c r="N281" s="228" t="s">
        <v>46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279</v>
      </c>
      <c r="AT281" s="231" t="s">
        <v>204</v>
      </c>
      <c r="AU281" s="231" t="s">
        <v>90</v>
      </c>
      <c r="AY281" s="18" t="s">
        <v>203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279</v>
      </c>
      <c r="BM281" s="231" t="s">
        <v>5783</v>
      </c>
    </row>
    <row r="282" s="2" customFormat="1">
      <c r="A282" s="39"/>
      <c r="B282" s="40"/>
      <c r="C282" s="41"/>
      <c r="D282" s="233" t="s">
        <v>209</v>
      </c>
      <c r="E282" s="41"/>
      <c r="F282" s="234" t="s">
        <v>5784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209</v>
      </c>
      <c r="AU282" s="18" t="s">
        <v>90</v>
      </c>
    </row>
    <row r="283" s="2" customFormat="1">
      <c r="A283" s="39"/>
      <c r="B283" s="40"/>
      <c r="C283" s="41"/>
      <c r="D283" s="251" t="s">
        <v>355</v>
      </c>
      <c r="E283" s="41"/>
      <c r="F283" s="252" t="s">
        <v>5785</v>
      </c>
      <c r="G283" s="41"/>
      <c r="H283" s="41"/>
      <c r="I283" s="235"/>
      <c r="J283" s="41"/>
      <c r="K283" s="41"/>
      <c r="L283" s="45"/>
      <c r="M283" s="236"/>
      <c r="N283" s="23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355</v>
      </c>
      <c r="AU283" s="18" t="s">
        <v>90</v>
      </c>
    </row>
    <row r="284" s="2" customFormat="1" ht="16.5" customHeight="1">
      <c r="A284" s="39"/>
      <c r="B284" s="40"/>
      <c r="C284" s="220" t="s">
        <v>845</v>
      </c>
      <c r="D284" s="220" t="s">
        <v>204</v>
      </c>
      <c r="E284" s="221" t="s">
        <v>5786</v>
      </c>
      <c r="F284" s="222" t="s">
        <v>5787</v>
      </c>
      <c r="G284" s="223" t="s">
        <v>647</v>
      </c>
      <c r="H284" s="224">
        <v>30</v>
      </c>
      <c r="I284" s="225"/>
      <c r="J284" s="226">
        <f>ROUND(I284*H284,2)</f>
        <v>0</v>
      </c>
      <c r="K284" s="222" t="s">
        <v>352</v>
      </c>
      <c r="L284" s="45"/>
      <c r="M284" s="227" t="s">
        <v>1</v>
      </c>
      <c r="N284" s="228" t="s">
        <v>46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279</v>
      </c>
      <c r="AT284" s="231" t="s">
        <v>204</v>
      </c>
      <c r="AU284" s="231" t="s">
        <v>90</v>
      </c>
      <c r="AY284" s="18" t="s">
        <v>203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88</v>
      </c>
      <c r="BK284" s="232">
        <f>ROUND(I284*H284,2)</f>
        <v>0</v>
      </c>
      <c r="BL284" s="18" t="s">
        <v>279</v>
      </c>
      <c r="BM284" s="231" t="s">
        <v>5788</v>
      </c>
    </row>
    <row r="285" s="2" customFormat="1">
      <c r="A285" s="39"/>
      <c r="B285" s="40"/>
      <c r="C285" s="41"/>
      <c r="D285" s="233" t="s">
        <v>209</v>
      </c>
      <c r="E285" s="41"/>
      <c r="F285" s="234" t="s">
        <v>5789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209</v>
      </c>
      <c r="AU285" s="18" t="s">
        <v>90</v>
      </c>
    </row>
    <row r="286" s="2" customFormat="1">
      <c r="A286" s="39"/>
      <c r="B286" s="40"/>
      <c r="C286" s="41"/>
      <c r="D286" s="251" t="s">
        <v>355</v>
      </c>
      <c r="E286" s="41"/>
      <c r="F286" s="252" t="s">
        <v>5790</v>
      </c>
      <c r="G286" s="41"/>
      <c r="H286" s="41"/>
      <c r="I286" s="235"/>
      <c r="J286" s="41"/>
      <c r="K286" s="41"/>
      <c r="L286" s="45"/>
      <c r="M286" s="236"/>
      <c r="N286" s="237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355</v>
      </c>
      <c r="AU286" s="18" t="s">
        <v>90</v>
      </c>
    </row>
    <row r="287" s="2" customFormat="1" ht="21.75" customHeight="1">
      <c r="A287" s="39"/>
      <c r="B287" s="40"/>
      <c r="C287" s="220" t="s">
        <v>853</v>
      </c>
      <c r="D287" s="220" t="s">
        <v>204</v>
      </c>
      <c r="E287" s="221" t="s">
        <v>5791</v>
      </c>
      <c r="F287" s="222" t="s">
        <v>5792</v>
      </c>
      <c r="G287" s="223" t="s">
        <v>647</v>
      </c>
      <c r="H287" s="224">
        <v>28</v>
      </c>
      <c r="I287" s="225"/>
      <c r="J287" s="226">
        <f>ROUND(I287*H287,2)</f>
        <v>0</v>
      </c>
      <c r="K287" s="222" t="s">
        <v>352</v>
      </c>
      <c r="L287" s="45"/>
      <c r="M287" s="227" t="s">
        <v>1</v>
      </c>
      <c r="N287" s="228" t="s">
        <v>46</v>
      </c>
      <c r="O287" s="92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279</v>
      </c>
      <c r="AT287" s="231" t="s">
        <v>204</v>
      </c>
      <c r="AU287" s="231" t="s">
        <v>90</v>
      </c>
      <c r="AY287" s="18" t="s">
        <v>203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279</v>
      </c>
      <c r="BM287" s="231" t="s">
        <v>5793</v>
      </c>
    </row>
    <row r="288" s="2" customFormat="1">
      <c r="A288" s="39"/>
      <c r="B288" s="40"/>
      <c r="C288" s="41"/>
      <c r="D288" s="233" t="s">
        <v>209</v>
      </c>
      <c r="E288" s="41"/>
      <c r="F288" s="234" t="s">
        <v>5794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209</v>
      </c>
      <c r="AU288" s="18" t="s">
        <v>90</v>
      </c>
    </row>
    <row r="289" s="2" customFormat="1">
      <c r="A289" s="39"/>
      <c r="B289" s="40"/>
      <c r="C289" s="41"/>
      <c r="D289" s="251" t="s">
        <v>355</v>
      </c>
      <c r="E289" s="41"/>
      <c r="F289" s="252" t="s">
        <v>5795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355</v>
      </c>
      <c r="AU289" s="18" t="s">
        <v>90</v>
      </c>
    </row>
    <row r="290" s="2" customFormat="1" ht="24.15" customHeight="1">
      <c r="A290" s="39"/>
      <c r="B290" s="40"/>
      <c r="C290" s="220" t="s">
        <v>860</v>
      </c>
      <c r="D290" s="220" t="s">
        <v>204</v>
      </c>
      <c r="E290" s="221" t="s">
        <v>5796</v>
      </c>
      <c r="F290" s="222" t="s">
        <v>5797</v>
      </c>
      <c r="G290" s="223" t="s">
        <v>493</v>
      </c>
      <c r="H290" s="224">
        <v>0.17799999999999999</v>
      </c>
      <c r="I290" s="225"/>
      <c r="J290" s="226">
        <f>ROUND(I290*H290,2)</f>
        <v>0</v>
      </c>
      <c r="K290" s="222" t="s">
        <v>352</v>
      </c>
      <c r="L290" s="45"/>
      <c r="M290" s="227" t="s">
        <v>1</v>
      </c>
      <c r="N290" s="228" t="s">
        <v>46</v>
      </c>
      <c r="O290" s="92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279</v>
      </c>
      <c r="AT290" s="231" t="s">
        <v>204</v>
      </c>
      <c r="AU290" s="231" t="s">
        <v>90</v>
      </c>
      <c r="AY290" s="18" t="s">
        <v>203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88</v>
      </c>
      <c r="BK290" s="232">
        <f>ROUND(I290*H290,2)</f>
        <v>0</v>
      </c>
      <c r="BL290" s="18" t="s">
        <v>279</v>
      </c>
      <c r="BM290" s="231" t="s">
        <v>5798</v>
      </c>
    </row>
    <row r="291" s="2" customFormat="1">
      <c r="A291" s="39"/>
      <c r="B291" s="40"/>
      <c r="C291" s="41"/>
      <c r="D291" s="233" t="s">
        <v>209</v>
      </c>
      <c r="E291" s="41"/>
      <c r="F291" s="234" t="s">
        <v>5799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209</v>
      </c>
      <c r="AU291" s="18" t="s">
        <v>90</v>
      </c>
    </row>
    <row r="292" s="2" customFormat="1">
      <c r="A292" s="39"/>
      <c r="B292" s="40"/>
      <c r="C292" s="41"/>
      <c r="D292" s="251" t="s">
        <v>355</v>
      </c>
      <c r="E292" s="41"/>
      <c r="F292" s="252" t="s">
        <v>5800</v>
      </c>
      <c r="G292" s="41"/>
      <c r="H292" s="41"/>
      <c r="I292" s="235"/>
      <c r="J292" s="41"/>
      <c r="K292" s="41"/>
      <c r="L292" s="45"/>
      <c r="M292" s="236"/>
      <c r="N292" s="237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355</v>
      </c>
      <c r="AU292" s="18" t="s">
        <v>90</v>
      </c>
    </row>
    <row r="293" s="2" customFormat="1" ht="16.5" customHeight="1">
      <c r="A293" s="39"/>
      <c r="B293" s="40"/>
      <c r="C293" s="220" t="s">
        <v>870</v>
      </c>
      <c r="D293" s="220" t="s">
        <v>204</v>
      </c>
      <c r="E293" s="221" t="s">
        <v>5801</v>
      </c>
      <c r="F293" s="222" t="s">
        <v>5802</v>
      </c>
      <c r="G293" s="223" t="s">
        <v>647</v>
      </c>
      <c r="H293" s="224">
        <v>7</v>
      </c>
      <c r="I293" s="225"/>
      <c r="J293" s="226">
        <f>ROUND(I293*H293,2)</f>
        <v>0</v>
      </c>
      <c r="K293" s="222" t="s">
        <v>1</v>
      </c>
      <c r="L293" s="45"/>
      <c r="M293" s="227" t="s">
        <v>1</v>
      </c>
      <c r="N293" s="228" t="s">
        <v>46</v>
      </c>
      <c r="O293" s="92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279</v>
      </c>
      <c r="AT293" s="231" t="s">
        <v>204</v>
      </c>
      <c r="AU293" s="231" t="s">
        <v>90</v>
      </c>
      <c r="AY293" s="18" t="s">
        <v>203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279</v>
      </c>
      <c r="BM293" s="231" t="s">
        <v>5803</v>
      </c>
    </row>
    <row r="294" s="2" customFormat="1">
      <c r="A294" s="39"/>
      <c r="B294" s="40"/>
      <c r="C294" s="41"/>
      <c r="D294" s="233" t="s">
        <v>209</v>
      </c>
      <c r="E294" s="41"/>
      <c r="F294" s="234" t="s">
        <v>5804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209</v>
      </c>
      <c r="AU294" s="18" t="s">
        <v>90</v>
      </c>
    </row>
    <row r="295" s="2" customFormat="1" ht="16.5" customHeight="1">
      <c r="A295" s="39"/>
      <c r="B295" s="40"/>
      <c r="C295" s="296" t="s">
        <v>882</v>
      </c>
      <c r="D295" s="296" t="s">
        <v>553</v>
      </c>
      <c r="E295" s="297" t="s">
        <v>5025</v>
      </c>
      <c r="F295" s="298" t="s">
        <v>5651</v>
      </c>
      <c r="G295" s="299" t="s">
        <v>647</v>
      </c>
      <c r="H295" s="300">
        <v>7</v>
      </c>
      <c r="I295" s="301"/>
      <c r="J295" s="302">
        <f>ROUND(I295*H295,2)</f>
        <v>0</v>
      </c>
      <c r="K295" s="298" t="s">
        <v>1</v>
      </c>
      <c r="L295" s="303"/>
      <c r="M295" s="304" t="s">
        <v>1</v>
      </c>
      <c r="N295" s="305" t="s">
        <v>46</v>
      </c>
      <c r="O295" s="92"/>
      <c r="P295" s="229">
        <f>O295*H295</f>
        <v>0</v>
      </c>
      <c r="Q295" s="229">
        <v>0.00020000000000000001</v>
      </c>
      <c r="R295" s="229">
        <f>Q295*H295</f>
        <v>0.0014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581</v>
      </c>
      <c r="AT295" s="231" t="s">
        <v>553</v>
      </c>
      <c r="AU295" s="231" t="s">
        <v>90</v>
      </c>
      <c r="AY295" s="18" t="s">
        <v>203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88</v>
      </c>
      <c r="BK295" s="232">
        <f>ROUND(I295*H295,2)</f>
        <v>0</v>
      </c>
      <c r="BL295" s="18" t="s">
        <v>279</v>
      </c>
      <c r="BM295" s="231" t="s">
        <v>5805</v>
      </c>
    </row>
    <row r="296" s="11" customFormat="1" ht="22.8" customHeight="1">
      <c r="A296" s="11"/>
      <c r="B296" s="206"/>
      <c r="C296" s="207"/>
      <c r="D296" s="208" t="s">
        <v>80</v>
      </c>
      <c r="E296" s="249" t="s">
        <v>5806</v>
      </c>
      <c r="F296" s="249" t="s">
        <v>5807</v>
      </c>
      <c r="G296" s="207"/>
      <c r="H296" s="207"/>
      <c r="I296" s="210"/>
      <c r="J296" s="250">
        <f>BK296</f>
        <v>0</v>
      </c>
      <c r="K296" s="207"/>
      <c r="L296" s="212"/>
      <c r="M296" s="213"/>
      <c r="N296" s="214"/>
      <c r="O296" s="214"/>
      <c r="P296" s="215">
        <f>SUM(P297:P351)</f>
        <v>0</v>
      </c>
      <c r="Q296" s="214"/>
      <c r="R296" s="215">
        <f>SUM(R297:R351)</f>
        <v>0.041439999999999998</v>
      </c>
      <c r="S296" s="214"/>
      <c r="T296" s="216">
        <f>SUM(T297:T351)</f>
        <v>0</v>
      </c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R296" s="217" t="s">
        <v>90</v>
      </c>
      <c r="AT296" s="218" t="s">
        <v>80</v>
      </c>
      <c r="AU296" s="218" t="s">
        <v>88</v>
      </c>
      <c r="AY296" s="217" t="s">
        <v>203</v>
      </c>
      <c r="BK296" s="219">
        <f>SUM(BK297:BK351)</f>
        <v>0</v>
      </c>
    </row>
    <row r="297" s="2" customFormat="1" ht="21.75" customHeight="1">
      <c r="A297" s="39"/>
      <c r="B297" s="40"/>
      <c r="C297" s="220" t="s">
        <v>893</v>
      </c>
      <c r="D297" s="220" t="s">
        <v>204</v>
      </c>
      <c r="E297" s="221" t="s">
        <v>5314</v>
      </c>
      <c r="F297" s="222" t="s">
        <v>5315</v>
      </c>
      <c r="G297" s="223" t="s">
        <v>415</v>
      </c>
      <c r="H297" s="224">
        <v>180</v>
      </c>
      <c r="I297" s="225"/>
      <c r="J297" s="226">
        <f>ROUND(I297*H297,2)</f>
        <v>0</v>
      </c>
      <c r="K297" s="222" t="s">
        <v>352</v>
      </c>
      <c r="L297" s="45"/>
      <c r="M297" s="227" t="s">
        <v>1</v>
      </c>
      <c r="N297" s="228" t="s">
        <v>46</v>
      </c>
      <c r="O297" s="92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279</v>
      </c>
      <c r="AT297" s="231" t="s">
        <v>204</v>
      </c>
      <c r="AU297" s="231" t="s">
        <v>90</v>
      </c>
      <c r="AY297" s="18" t="s">
        <v>203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88</v>
      </c>
      <c r="BK297" s="232">
        <f>ROUND(I297*H297,2)</f>
        <v>0</v>
      </c>
      <c r="BL297" s="18" t="s">
        <v>279</v>
      </c>
      <c r="BM297" s="231" t="s">
        <v>5808</v>
      </c>
    </row>
    <row r="298" s="2" customFormat="1">
      <c r="A298" s="39"/>
      <c r="B298" s="40"/>
      <c r="C298" s="41"/>
      <c r="D298" s="233" t="s">
        <v>209</v>
      </c>
      <c r="E298" s="41"/>
      <c r="F298" s="234" t="s">
        <v>5317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209</v>
      </c>
      <c r="AU298" s="18" t="s">
        <v>90</v>
      </c>
    </row>
    <row r="299" s="2" customFormat="1">
      <c r="A299" s="39"/>
      <c r="B299" s="40"/>
      <c r="C299" s="41"/>
      <c r="D299" s="251" t="s">
        <v>355</v>
      </c>
      <c r="E299" s="41"/>
      <c r="F299" s="252" t="s">
        <v>5318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355</v>
      </c>
      <c r="AU299" s="18" t="s">
        <v>90</v>
      </c>
    </row>
    <row r="300" s="2" customFormat="1" ht="24.15" customHeight="1">
      <c r="A300" s="39"/>
      <c r="B300" s="40"/>
      <c r="C300" s="296" t="s">
        <v>904</v>
      </c>
      <c r="D300" s="296" t="s">
        <v>553</v>
      </c>
      <c r="E300" s="297" t="s">
        <v>5809</v>
      </c>
      <c r="F300" s="298" t="s">
        <v>5810</v>
      </c>
      <c r="G300" s="299" t="s">
        <v>415</v>
      </c>
      <c r="H300" s="300">
        <v>72</v>
      </c>
      <c r="I300" s="301"/>
      <c r="J300" s="302">
        <f>ROUND(I300*H300,2)</f>
        <v>0</v>
      </c>
      <c r="K300" s="298" t="s">
        <v>2536</v>
      </c>
      <c r="L300" s="303"/>
      <c r="M300" s="304" t="s">
        <v>1</v>
      </c>
      <c r="N300" s="305" t="s">
        <v>46</v>
      </c>
      <c r="O300" s="92"/>
      <c r="P300" s="229">
        <f>O300*H300</f>
        <v>0</v>
      </c>
      <c r="Q300" s="229">
        <v>4.0000000000000003E-05</v>
      </c>
      <c r="R300" s="229">
        <f>Q300*H300</f>
        <v>0.0028800000000000002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581</v>
      </c>
      <c r="AT300" s="231" t="s">
        <v>553</v>
      </c>
      <c r="AU300" s="231" t="s">
        <v>90</v>
      </c>
      <c r="AY300" s="18" t="s">
        <v>203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279</v>
      </c>
      <c r="BM300" s="231" t="s">
        <v>5811</v>
      </c>
    </row>
    <row r="301" s="2" customFormat="1">
      <c r="A301" s="39"/>
      <c r="B301" s="40"/>
      <c r="C301" s="41"/>
      <c r="D301" s="233" t="s">
        <v>209</v>
      </c>
      <c r="E301" s="41"/>
      <c r="F301" s="234" t="s">
        <v>5810</v>
      </c>
      <c r="G301" s="41"/>
      <c r="H301" s="41"/>
      <c r="I301" s="235"/>
      <c r="J301" s="41"/>
      <c r="K301" s="41"/>
      <c r="L301" s="45"/>
      <c r="M301" s="236"/>
      <c r="N301" s="23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209</v>
      </c>
      <c r="AU301" s="18" t="s">
        <v>90</v>
      </c>
    </row>
    <row r="302" s="14" customFormat="1">
      <c r="A302" s="14"/>
      <c r="B302" s="263"/>
      <c r="C302" s="264"/>
      <c r="D302" s="233" t="s">
        <v>357</v>
      </c>
      <c r="E302" s="265" t="s">
        <v>1</v>
      </c>
      <c r="F302" s="266" t="s">
        <v>5812</v>
      </c>
      <c r="G302" s="264"/>
      <c r="H302" s="267">
        <v>60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3" t="s">
        <v>357</v>
      </c>
      <c r="AU302" s="273" t="s">
        <v>90</v>
      </c>
      <c r="AV302" s="14" t="s">
        <v>90</v>
      </c>
      <c r="AW302" s="14" t="s">
        <v>36</v>
      </c>
      <c r="AX302" s="14" t="s">
        <v>88</v>
      </c>
      <c r="AY302" s="273" t="s">
        <v>203</v>
      </c>
    </row>
    <row r="303" s="14" customFormat="1">
      <c r="A303" s="14"/>
      <c r="B303" s="263"/>
      <c r="C303" s="264"/>
      <c r="D303" s="233" t="s">
        <v>357</v>
      </c>
      <c r="E303" s="264"/>
      <c r="F303" s="266" t="s">
        <v>5813</v>
      </c>
      <c r="G303" s="264"/>
      <c r="H303" s="267">
        <v>72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3" t="s">
        <v>357</v>
      </c>
      <c r="AU303" s="273" t="s">
        <v>90</v>
      </c>
      <c r="AV303" s="14" t="s">
        <v>90</v>
      </c>
      <c r="AW303" s="14" t="s">
        <v>4</v>
      </c>
      <c r="AX303" s="14" t="s">
        <v>88</v>
      </c>
      <c r="AY303" s="273" t="s">
        <v>203</v>
      </c>
    </row>
    <row r="304" s="2" customFormat="1" ht="24.15" customHeight="1">
      <c r="A304" s="39"/>
      <c r="B304" s="40"/>
      <c r="C304" s="296" t="s">
        <v>911</v>
      </c>
      <c r="D304" s="296" t="s">
        <v>553</v>
      </c>
      <c r="E304" s="297" t="s">
        <v>5814</v>
      </c>
      <c r="F304" s="298" t="s">
        <v>5815</v>
      </c>
      <c r="G304" s="299" t="s">
        <v>415</v>
      </c>
      <c r="H304" s="300">
        <v>48</v>
      </c>
      <c r="I304" s="301"/>
      <c r="J304" s="302">
        <f>ROUND(I304*H304,2)</f>
        <v>0</v>
      </c>
      <c r="K304" s="298" t="s">
        <v>2536</v>
      </c>
      <c r="L304" s="303"/>
      <c r="M304" s="304" t="s">
        <v>1</v>
      </c>
      <c r="N304" s="305" t="s">
        <v>46</v>
      </c>
      <c r="O304" s="92"/>
      <c r="P304" s="229">
        <f>O304*H304</f>
        <v>0</v>
      </c>
      <c r="Q304" s="229">
        <v>5.0000000000000002E-05</v>
      </c>
      <c r="R304" s="229">
        <f>Q304*H304</f>
        <v>0.0024000000000000002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581</v>
      </c>
      <c r="AT304" s="231" t="s">
        <v>553</v>
      </c>
      <c r="AU304" s="231" t="s">
        <v>90</v>
      </c>
      <c r="AY304" s="18" t="s">
        <v>203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88</v>
      </c>
      <c r="BK304" s="232">
        <f>ROUND(I304*H304,2)</f>
        <v>0</v>
      </c>
      <c r="BL304" s="18" t="s">
        <v>279</v>
      </c>
      <c r="BM304" s="231" t="s">
        <v>5816</v>
      </c>
    </row>
    <row r="305" s="2" customFormat="1">
      <c r="A305" s="39"/>
      <c r="B305" s="40"/>
      <c r="C305" s="41"/>
      <c r="D305" s="233" t="s">
        <v>209</v>
      </c>
      <c r="E305" s="41"/>
      <c r="F305" s="234" t="s">
        <v>5815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209</v>
      </c>
      <c r="AU305" s="18" t="s">
        <v>90</v>
      </c>
    </row>
    <row r="306" s="14" customFormat="1">
      <c r="A306" s="14"/>
      <c r="B306" s="263"/>
      <c r="C306" s="264"/>
      <c r="D306" s="233" t="s">
        <v>357</v>
      </c>
      <c r="E306" s="265" t="s">
        <v>1</v>
      </c>
      <c r="F306" s="266" t="s">
        <v>652</v>
      </c>
      <c r="G306" s="264"/>
      <c r="H306" s="267">
        <v>40</v>
      </c>
      <c r="I306" s="268"/>
      <c r="J306" s="264"/>
      <c r="K306" s="264"/>
      <c r="L306" s="269"/>
      <c r="M306" s="270"/>
      <c r="N306" s="271"/>
      <c r="O306" s="271"/>
      <c r="P306" s="271"/>
      <c r="Q306" s="271"/>
      <c r="R306" s="271"/>
      <c r="S306" s="271"/>
      <c r="T306" s="27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3" t="s">
        <v>357</v>
      </c>
      <c r="AU306" s="273" t="s">
        <v>90</v>
      </c>
      <c r="AV306" s="14" t="s">
        <v>90</v>
      </c>
      <c r="AW306" s="14" t="s">
        <v>36</v>
      </c>
      <c r="AX306" s="14" t="s">
        <v>88</v>
      </c>
      <c r="AY306" s="273" t="s">
        <v>203</v>
      </c>
    </row>
    <row r="307" s="14" customFormat="1">
      <c r="A307" s="14"/>
      <c r="B307" s="263"/>
      <c r="C307" s="264"/>
      <c r="D307" s="233" t="s">
        <v>357</v>
      </c>
      <c r="E307" s="264"/>
      <c r="F307" s="266" t="s">
        <v>5817</v>
      </c>
      <c r="G307" s="264"/>
      <c r="H307" s="267">
        <v>48</v>
      </c>
      <c r="I307" s="268"/>
      <c r="J307" s="264"/>
      <c r="K307" s="264"/>
      <c r="L307" s="269"/>
      <c r="M307" s="270"/>
      <c r="N307" s="271"/>
      <c r="O307" s="271"/>
      <c r="P307" s="271"/>
      <c r="Q307" s="271"/>
      <c r="R307" s="271"/>
      <c r="S307" s="271"/>
      <c r="T307" s="27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3" t="s">
        <v>357</v>
      </c>
      <c r="AU307" s="273" t="s">
        <v>90</v>
      </c>
      <c r="AV307" s="14" t="s">
        <v>90</v>
      </c>
      <c r="AW307" s="14" t="s">
        <v>4</v>
      </c>
      <c r="AX307" s="14" t="s">
        <v>88</v>
      </c>
      <c r="AY307" s="273" t="s">
        <v>203</v>
      </c>
    </row>
    <row r="308" s="2" customFormat="1" ht="24.15" customHeight="1">
      <c r="A308" s="39"/>
      <c r="B308" s="40"/>
      <c r="C308" s="296" t="s">
        <v>918</v>
      </c>
      <c r="D308" s="296" t="s">
        <v>553</v>
      </c>
      <c r="E308" s="297" t="s">
        <v>5818</v>
      </c>
      <c r="F308" s="298" t="s">
        <v>5819</v>
      </c>
      <c r="G308" s="299" t="s">
        <v>415</v>
      </c>
      <c r="H308" s="300">
        <v>96</v>
      </c>
      <c r="I308" s="301"/>
      <c r="J308" s="302">
        <f>ROUND(I308*H308,2)</f>
        <v>0</v>
      </c>
      <c r="K308" s="298" t="s">
        <v>1</v>
      </c>
      <c r="L308" s="303"/>
      <c r="M308" s="304" t="s">
        <v>1</v>
      </c>
      <c r="N308" s="305" t="s">
        <v>46</v>
      </c>
      <c r="O308" s="92"/>
      <c r="P308" s="229">
        <f>O308*H308</f>
        <v>0</v>
      </c>
      <c r="Q308" s="229">
        <v>5.0000000000000002E-05</v>
      </c>
      <c r="R308" s="229">
        <f>Q308*H308</f>
        <v>0.0048000000000000004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581</v>
      </c>
      <c r="AT308" s="231" t="s">
        <v>553</v>
      </c>
      <c r="AU308" s="231" t="s">
        <v>90</v>
      </c>
      <c r="AY308" s="18" t="s">
        <v>203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88</v>
      </c>
      <c r="BK308" s="232">
        <f>ROUND(I308*H308,2)</f>
        <v>0</v>
      </c>
      <c r="BL308" s="18" t="s">
        <v>279</v>
      </c>
      <c r="BM308" s="231" t="s">
        <v>5820</v>
      </c>
    </row>
    <row r="309" s="2" customFormat="1">
      <c r="A309" s="39"/>
      <c r="B309" s="40"/>
      <c r="C309" s="41"/>
      <c r="D309" s="233" t="s">
        <v>209</v>
      </c>
      <c r="E309" s="41"/>
      <c r="F309" s="234" t="s">
        <v>5815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209</v>
      </c>
      <c r="AU309" s="18" t="s">
        <v>90</v>
      </c>
    </row>
    <row r="310" s="14" customFormat="1">
      <c r="A310" s="14"/>
      <c r="B310" s="263"/>
      <c r="C310" s="264"/>
      <c r="D310" s="233" t="s">
        <v>357</v>
      </c>
      <c r="E310" s="265" t="s">
        <v>1</v>
      </c>
      <c r="F310" s="266" t="s">
        <v>990</v>
      </c>
      <c r="G310" s="264"/>
      <c r="H310" s="267">
        <v>80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3" t="s">
        <v>357</v>
      </c>
      <c r="AU310" s="273" t="s">
        <v>90</v>
      </c>
      <c r="AV310" s="14" t="s">
        <v>90</v>
      </c>
      <c r="AW310" s="14" t="s">
        <v>36</v>
      </c>
      <c r="AX310" s="14" t="s">
        <v>88</v>
      </c>
      <c r="AY310" s="273" t="s">
        <v>203</v>
      </c>
    </row>
    <row r="311" s="14" customFormat="1">
      <c r="A311" s="14"/>
      <c r="B311" s="263"/>
      <c r="C311" s="264"/>
      <c r="D311" s="233" t="s">
        <v>357</v>
      </c>
      <c r="E311" s="264"/>
      <c r="F311" s="266" t="s">
        <v>5821</v>
      </c>
      <c r="G311" s="264"/>
      <c r="H311" s="267">
        <v>96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357</v>
      </c>
      <c r="AU311" s="273" t="s">
        <v>90</v>
      </c>
      <c r="AV311" s="14" t="s">
        <v>90</v>
      </c>
      <c r="AW311" s="14" t="s">
        <v>4</v>
      </c>
      <c r="AX311" s="14" t="s">
        <v>88</v>
      </c>
      <c r="AY311" s="273" t="s">
        <v>203</v>
      </c>
    </row>
    <row r="312" s="2" customFormat="1" ht="16.5" customHeight="1">
      <c r="A312" s="39"/>
      <c r="B312" s="40"/>
      <c r="C312" s="220" t="s">
        <v>928</v>
      </c>
      <c r="D312" s="220" t="s">
        <v>204</v>
      </c>
      <c r="E312" s="221" t="s">
        <v>5822</v>
      </c>
      <c r="F312" s="222" t="s">
        <v>5823</v>
      </c>
      <c r="G312" s="223" t="s">
        <v>647</v>
      </c>
      <c r="H312" s="224">
        <v>1</v>
      </c>
      <c r="I312" s="225"/>
      <c r="J312" s="226">
        <f>ROUND(I312*H312,2)</f>
        <v>0</v>
      </c>
      <c r="K312" s="222" t="s">
        <v>352</v>
      </c>
      <c r="L312" s="45"/>
      <c r="M312" s="227" t="s">
        <v>1</v>
      </c>
      <c r="N312" s="228" t="s">
        <v>46</v>
      </c>
      <c r="O312" s="92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279</v>
      </c>
      <c r="AT312" s="231" t="s">
        <v>204</v>
      </c>
      <c r="AU312" s="231" t="s">
        <v>90</v>
      </c>
      <c r="AY312" s="18" t="s">
        <v>203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88</v>
      </c>
      <c r="BK312" s="232">
        <f>ROUND(I312*H312,2)</f>
        <v>0</v>
      </c>
      <c r="BL312" s="18" t="s">
        <v>279</v>
      </c>
      <c r="BM312" s="231" t="s">
        <v>5824</v>
      </c>
    </row>
    <row r="313" s="2" customFormat="1">
      <c r="A313" s="39"/>
      <c r="B313" s="40"/>
      <c r="C313" s="41"/>
      <c r="D313" s="233" t="s">
        <v>209</v>
      </c>
      <c r="E313" s="41"/>
      <c r="F313" s="234" t="s">
        <v>5825</v>
      </c>
      <c r="G313" s="41"/>
      <c r="H313" s="41"/>
      <c r="I313" s="235"/>
      <c r="J313" s="41"/>
      <c r="K313" s="41"/>
      <c r="L313" s="45"/>
      <c r="M313" s="236"/>
      <c r="N313" s="237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209</v>
      </c>
      <c r="AU313" s="18" t="s">
        <v>90</v>
      </c>
    </row>
    <row r="314" s="2" customFormat="1">
      <c r="A314" s="39"/>
      <c r="B314" s="40"/>
      <c r="C314" s="41"/>
      <c r="D314" s="251" t="s">
        <v>355</v>
      </c>
      <c r="E314" s="41"/>
      <c r="F314" s="252" t="s">
        <v>5826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355</v>
      </c>
      <c r="AU314" s="18" t="s">
        <v>90</v>
      </c>
    </row>
    <row r="315" s="2" customFormat="1" ht="24.15" customHeight="1">
      <c r="A315" s="39"/>
      <c r="B315" s="40"/>
      <c r="C315" s="296" t="s">
        <v>936</v>
      </c>
      <c r="D315" s="296" t="s">
        <v>553</v>
      </c>
      <c r="E315" s="297" t="s">
        <v>5827</v>
      </c>
      <c r="F315" s="298" t="s">
        <v>5828</v>
      </c>
      <c r="G315" s="299" t="s">
        <v>647</v>
      </c>
      <c r="H315" s="300">
        <v>1</v>
      </c>
      <c r="I315" s="301"/>
      <c r="J315" s="302">
        <f>ROUND(I315*H315,2)</f>
        <v>0</v>
      </c>
      <c r="K315" s="298" t="s">
        <v>352</v>
      </c>
      <c r="L315" s="303"/>
      <c r="M315" s="304" t="s">
        <v>1</v>
      </c>
      <c r="N315" s="305" t="s">
        <v>46</v>
      </c>
      <c r="O315" s="92"/>
      <c r="P315" s="229">
        <f>O315*H315</f>
        <v>0</v>
      </c>
      <c r="Q315" s="229">
        <v>0.00089999999999999998</v>
      </c>
      <c r="R315" s="229">
        <f>Q315*H315</f>
        <v>0.00089999999999999998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581</v>
      </c>
      <c r="AT315" s="231" t="s">
        <v>553</v>
      </c>
      <c r="AU315" s="231" t="s">
        <v>90</v>
      </c>
      <c r="AY315" s="18" t="s">
        <v>203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88</v>
      </c>
      <c r="BK315" s="232">
        <f>ROUND(I315*H315,2)</f>
        <v>0</v>
      </c>
      <c r="BL315" s="18" t="s">
        <v>279</v>
      </c>
      <c r="BM315" s="231" t="s">
        <v>5829</v>
      </c>
    </row>
    <row r="316" s="2" customFormat="1">
      <c r="A316" s="39"/>
      <c r="B316" s="40"/>
      <c r="C316" s="41"/>
      <c r="D316" s="233" t="s">
        <v>209</v>
      </c>
      <c r="E316" s="41"/>
      <c r="F316" s="234" t="s">
        <v>5828</v>
      </c>
      <c r="G316" s="41"/>
      <c r="H316" s="41"/>
      <c r="I316" s="235"/>
      <c r="J316" s="41"/>
      <c r="K316" s="41"/>
      <c r="L316" s="45"/>
      <c r="M316" s="236"/>
      <c r="N316" s="237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209</v>
      </c>
      <c r="AU316" s="18" t="s">
        <v>90</v>
      </c>
    </row>
    <row r="317" s="2" customFormat="1" ht="24.15" customHeight="1">
      <c r="A317" s="39"/>
      <c r="B317" s="40"/>
      <c r="C317" s="220" t="s">
        <v>942</v>
      </c>
      <c r="D317" s="220" t="s">
        <v>204</v>
      </c>
      <c r="E317" s="221" t="s">
        <v>5830</v>
      </c>
      <c r="F317" s="222" t="s">
        <v>5831</v>
      </c>
      <c r="G317" s="223" t="s">
        <v>647</v>
      </c>
      <c r="H317" s="224">
        <v>1</v>
      </c>
      <c r="I317" s="225"/>
      <c r="J317" s="226">
        <f>ROUND(I317*H317,2)</f>
        <v>0</v>
      </c>
      <c r="K317" s="222" t="s">
        <v>352</v>
      </c>
      <c r="L317" s="45"/>
      <c r="M317" s="227" t="s">
        <v>1</v>
      </c>
      <c r="N317" s="228" t="s">
        <v>46</v>
      </c>
      <c r="O317" s="92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279</v>
      </c>
      <c r="AT317" s="231" t="s">
        <v>204</v>
      </c>
      <c r="AU317" s="231" t="s">
        <v>90</v>
      </c>
      <c r="AY317" s="18" t="s">
        <v>203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279</v>
      </c>
      <c r="BM317" s="231" t="s">
        <v>5832</v>
      </c>
    </row>
    <row r="318" s="2" customFormat="1">
      <c r="A318" s="39"/>
      <c r="B318" s="40"/>
      <c r="C318" s="41"/>
      <c r="D318" s="251" t="s">
        <v>355</v>
      </c>
      <c r="E318" s="41"/>
      <c r="F318" s="252" t="s">
        <v>5833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355</v>
      </c>
      <c r="AU318" s="18" t="s">
        <v>90</v>
      </c>
    </row>
    <row r="319" s="2" customFormat="1" ht="37.8" customHeight="1">
      <c r="A319" s="39"/>
      <c r="B319" s="40"/>
      <c r="C319" s="296" t="s">
        <v>950</v>
      </c>
      <c r="D319" s="296" t="s">
        <v>553</v>
      </c>
      <c r="E319" s="297" t="s">
        <v>5834</v>
      </c>
      <c r="F319" s="298" t="s">
        <v>5835</v>
      </c>
      <c r="G319" s="299" t="s">
        <v>647</v>
      </c>
      <c r="H319" s="300">
        <v>1</v>
      </c>
      <c r="I319" s="301"/>
      <c r="J319" s="302">
        <f>ROUND(I319*H319,2)</f>
        <v>0</v>
      </c>
      <c r="K319" s="298" t="s">
        <v>352</v>
      </c>
      <c r="L319" s="303"/>
      <c r="M319" s="304" t="s">
        <v>1</v>
      </c>
      <c r="N319" s="305" t="s">
        <v>46</v>
      </c>
      <c r="O319" s="92"/>
      <c r="P319" s="229">
        <f>O319*H319</f>
        <v>0</v>
      </c>
      <c r="Q319" s="229">
        <v>0.002</v>
      </c>
      <c r="R319" s="229">
        <f>Q319*H319</f>
        <v>0.002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581</v>
      </c>
      <c r="AT319" s="231" t="s">
        <v>553</v>
      </c>
      <c r="AU319" s="231" t="s">
        <v>90</v>
      </c>
      <c r="AY319" s="18" t="s">
        <v>203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279</v>
      </c>
      <c r="BM319" s="231" t="s">
        <v>5836</v>
      </c>
    </row>
    <row r="320" s="2" customFormat="1" ht="16.5" customHeight="1">
      <c r="A320" s="39"/>
      <c r="B320" s="40"/>
      <c r="C320" s="220" t="s">
        <v>955</v>
      </c>
      <c r="D320" s="220" t="s">
        <v>204</v>
      </c>
      <c r="E320" s="221" t="s">
        <v>5837</v>
      </c>
      <c r="F320" s="222" t="s">
        <v>5838</v>
      </c>
      <c r="G320" s="223" t="s">
        <v>647</v>
      </c>
      <c r="H320" s="224">
        <v>1</v>
      </c>
      <c r="I320" s="225"/>
      <c r="J320" s="226">
        <f>ROUND(I320*H320,2)</f>
        <v>0</v>
      </c>
      <c r="K320" s="222" t="s">
        <v>352</v>
      </c>
      <c r="L320" s="45"/>
      <c r="M320" s="227" t="s">
        <v>1</v>
      </c>
      <c r="N320" s="228" t="s">
        <v>46</v>
      </c>
      <c r="O320" s="92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279</v>
      </c>
      <c r="AT320" s="231" t="s">
        <v>204</v>
      </c>
      <c r="AU320" s="231" t="s">
        <v>90</v>
      </c>
      <c r="AY320" s="18" t="s">
        <v>203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88</v>
      </c>
      <c r="BK320" s="232">
        <f>ROUND(I320*H320,2)</f>
        <v>0</v>
      </c>
      <c r="BL320" s="18" t="s">
        <v>279</v>
      </c>
      <c r="BM320" s="231" t="s">
        <v>5839</v>
      </c>
    </row>
    <row r="321" s="2" customFormat="1">
      <c r="A321" s="39"/>
      <c r="B321" s="40"/>
      <c r="C321" s="41"/>
      <c r="D321" s="233" t="s">
        <v>209</v>
      </c>
      <c r="E321" s="41"/>
      <c r="F321" s="234" t="s">
        <v>5840</v>
      </c>
      <c r="G321" s="41"/>
      <c r="H321" s="41"/>
      <c r="I321" s="235"/>
      <c r="J321" s="41"/>
      <c r="K321" s="41"/>
      <c r="L321" s="45"/>
      <c r="M321" s="236"/>
      <c r="N321" s="237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209</v>
      </c>
      <c r="AU321" s="18" t="s">
        <v>90</v>
      </c>
    </row>
    <row r="322" s="2" customFormat="1">
      <c r="A322" s="39"/>
      <c r="B322" s="40"/>
      <c r="C322" s="41"/>
      <c r="D322" s="251" t="s">
        <v>355</v>
      </c>
      <c r="E322" s="41"/>
      <c r="F322" s="252" t="s">
        <v>5841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355</v>
      </c>
      <c r="AU322" s="18" t="s">
        <v>90</v>
      </c>
    </row>
    <row r="323" s="2" customFormat="1" ht="24.15" customHeight="1">
      <c r="A323" s="39"/>
      <c r="B323" s="40"/>
      <c r="C323" s="296" t="s">
        <v>963</v>
      </c>
      <c r="D323" s="296" t="s">
        <v>553</v>
      </c>
      <c r="E323" s="297" t="s">
        <v>5842</v>
      </c>
      <c r="F323" s="298" t="s">
        <v>5843</v>
      </c>
      <c r="G323" s="299" t="s">
        <v>647</v>
      </c>
      <c r="H323" s="300">
        <v>1</v>
      </c>
      <c r="I323" s="301"/>
      <c r="J323" s="302">
        <f>ROUND(I323*H323,2)</f>
        <v>0</v>
      </c>
      <c r="K323" s="298" t="s">
        <v>352</v>
      </c>
      <c r="L323" s="303"/>
      <c r="M323" s="304" t="s">
        <v>1</v>
      </c>
      <c r="N323" s="305" t="s">
        <v>46</v>
      </c>
      <c r="O323" s="92"/>
      <c r="P323" s="229">
        <f>O323*H323</f>
        <v>0</v>
      </c>
      <c r="Q323" s="229">
        <v>3.0000000000000001E-05</v>
      </c>
      <c r="R323" s="229">
        <f>Q323*H323</f>
        <v>3.0000000000000001E-05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581</v>
      </c>
      <c r="AT323" s="231" t="s">
        <v>553</v>
      </c>
      <c r="AU323" s="231" t="s">
        <v>90</v>
      </c>
      <c r="AY323" s="18" t="s">
        <v>203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88</v>
      </c>
      <c r="BK323" s="232">
        <f>ROUND(I323*H323,2)</f>
        <v>0</v>
      </c>
      <c r="BL323" s="18" t="s">
        <v>279</v>
      </c>
      <c r="BM323" s="231" t="s">
        <v>5844</v>
      </c>
    </row>
    <row r="324" s="2" customFormat="1">
      <c r="A324" s="39"/>
      <c r="B324" s="40"/>
      <c r="C324" s="41"/>
      <c r="D324" s="233" t="s">
        <v>209</v>
      </c>
      <c r="E324" s="41"/>
      <c r="F324" s="234" t="s">
        <v>5843</v>
      </c>
      <c r="G324" s="41"/>
      <c r="H324" s="41"/>
      <c r="I324" s="235"/>
      <c r="J324" s="41"/>
      <c r="K324" s="41"/>
      <c r="L324" s="45"/>
      <c r="M324" s="236"/>
      <c r="N324" s="237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209</v>
      </c>
      <c r="AU324" s="18" t="s">
        <v>90</v>
      </c>
    </row>
    <row r="325" s="2" customFormat="1" ht="16.5" customHeight="1">
      <c r="A325" s="39"/>
      <c r="B325" s="40"/>
      <c r="C325" s="220" t="s">
        <v>968</v>
      </c>
      <c r="D325" s="220" t="s">
        <v>204</v>
      </c>
      <c r="E325" s="221" t="s">
        <v>5845</v>
      </c>
      <c r="F325" s="222" t="s">
        <v>5846</v>
      </c>
      <c r="G325" s="223" t="s">
        <v>647</v>
      </c>
      <c r="H325" s="224">
        <v>1</v>
      </c>
      <c r="I325" s="225"/>
      <c r="J325" s="226">
        <f>ROUND(I325*H325,2)</f>
        <v>0</v>
      </c>
      <c r="K325" s="222" t="s">
        <v>352</v>
      </c>
      <c r="L325" s="45"/>
      <c r="M325" s="227" t="s">
        <v>1</v>
      </c>
      <c r="N325" s="228" t="s">
        <v>46</v>
      </c>
      <c r="O325" s="92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279</v>
      </c>
      <c r="AT325" s="231" t="s">
        <v>204</v>
      </c>
      <c r="AU325" s="231" t="s">
        <v>90</v>
      </c>
      <c r="AY325" s="18" t="s">
        <v>203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88</v>
      </c>
      <c r="BK325" s="232">
        <f>ROUND(I325*H325,2)</f>
        <v>0</v>
      </c>
      <c r="BL325" s="18" t="s">
        <v>279</v>
      </c>
      <c r="BM325" s="231" t="s">
        <v>5847</v>
      </c>
    </row>
    <row r="326" s="2" customFormat="1">
      <c r="A326" s="39"/>
      <c r="B326" s="40"/>
      <c r="C326" s="41"/>
      <c r="D326" s="233" t="s">
        <v>209</v>
      </c>
      <c r="E326" s="41"/>
      <c r="F326" s="234" t="s">
        <v>5848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209</v>
      </c>
      <c r="AU326" s="18" t="s">
        <v>90</v>
      </c>
    </row>
    <row r="327" s="2" customFormat="1">
      <c r="A327" s="39"/>
      <c r="B327" s="40"/>
      <c r="C327" s="41"/>
      <c r="D327" s="251" t="s">
        <v>355</v>
      </c>
      <c r="E327" s="41"/>
      <c r="F327" s="252" t="s">
        <v>5849</v>
      </c>
      <c r="G327" s="41"/>
      <c r="H327" s="41"/>
      <c r="I327" s="235"/>
      <c r="J327" s="41"/>
      <c r="K327" s="41"/>
      <c r="L327" s="45"/>
      <c r="M327" s="236"/>
      <c r="N327" s="237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355</v>
      </c>
      <c r="AU327" s="18" t="s">
        <v>90</v>
      </c>
    </row>
    <row r="328" s="2" customFormat="1" ht="24.15" customHeight="1">
      <c r="A328" s="39"/>
      <c r="B328" s="40"/>
      <c r="C328" s="296" t="s">
        <v>973</v>
      </c>
      <c r="D328" s="296" t="s">
        <v>553</v>
      </c>
      <c r="E328" s="297" t="s">
        <v>5850</v>
      </c>
      <c r="F328" s="298" t="s">
        <v>5851</v>
      </c>
      <c r="G328" s="299" t="s">
        <v>647</v>
      </c>
      <c r="H328" s="300">
        <v>1</v>
      </c>
      <c r="I328" s="301"/>
      <c r="J328" s="302">
        <f>ROUND(I328*H328,2)</f>
        <v>0</v>
      </c>
      <c r="K328" s="298" t="s">
        <v>352</v>
      </c>
      <c r="L328" s="303"/>
      <c r="M328" s="304" t="s">
        <v>1</v>
      </c>
      <c r="N328" s="305" t="s">
        <v>46</v>
      </c>
      <c r="O328" s="92"/>
      <c r="P328" s="229">
        <f>O328*H328</f>
        <v>0</v>
      </c>
      <c r="Q328" s="229">
        <v>0.00011</v>
      </c>
      <c r="R328" s="229">
        <f>Q328*H328</f>
        <v>0.00011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581</v>
      </c>
      <c r="AT328" s="231" t="s">
        <v>553</v>
      </c>
      <c r="AU328" s="231" t="s">
        <v>90</v>
      </c>
      <c r="AY328" s="18" t="s">
        <v>203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88</v>
      </c>
      <c r="BK328" s="232">
        <f>ROUND(I328*H328,2)</f>
        <v>0</v>
      </c>
      <c r="BL328" s="18" t="s">
        <v>279</v>
      </c>
      <c r="BM328" s="231" t="s">
        <v>5852</v>
      </c>
    </row>
    <row r="329" s="2" customFormat="1">
      <c r="A329" s="39"/>
      <c r="B329" s="40"/>
      <c r="C329" s="41"/>
      <c r="D329" s="233" t="s">
        <v>209</v>
      </c>
      <c r="E329" s="41"/>
      <c r="F329" s="234" t="s">
        <v>5851</v>
      </c>
      <c r="G329" s="41"/>
      <c r="H329" s="41"/>
      <c r="I329" s="235"/>
      <c r="J329" s="41"/>
      <c r="K329" s="41"/>
      <c r="L329" s="45"/>
      <c r="M329" s="236"/>
      <c r="N329" s="23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209</v>
      </c>
      <c r="AU329" s="18" t="s">
        <v>90</v>
      </c>
    </row>
    <row r="330" s="2" customFormat="1" ht="16.5" customHeight="1">
      <c r="A330" s="39"/>
      <c r="B330" s="40"/>
      <c r="C330" s="220" t="s">
        <v>980</v>
      </c>
      <c r="D330" s="220" t="s">
        <v>204</v>
      </c>
      <c r="E330" s="221" t="s">
        <v>5853</v>
      </c>
      <c r="F330" s="222" t="s">
        <v>5854</v>
      </c>
      <c r="G330" s="223" t="s">
        <v>647</v>
      </c>
      <c r="H330" s="224">
        <v>1</v>
      </c>
      <c r="I330" s="225"/>
      <c r="J330" s="226">
        <f>ROUND(I330*H330,2)</f>
        <v>0</v>
      </c>
      <c r="K330" s="222" t="s">
        <v>352</v>
      </c>
      <c r="L330" s="45"/>
      <c r="M330" s="227" t="s">
        <v>1</v>
      </c>
      <c r="N330" s="228" t="s">
        <v>46</v>
      </c>
      <c r="O330" s="92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279</v>
      </c>
      <c r="AT330" s="231" t="s">
        <v>204</v>
      </c>
      <c r="AU330" s="231" t="s">
        <v>90</v>
      </c>
      <c r="AY330" s="18" t="s">
        <v>203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279</v>
      </c>
      <c r="BM330" s="231" t="s">
        <v>5855</v>
      </c>
    </row>
    <row r="331" s="2" customFormat="1">
      <c r="A331" s="39"/>
      <c r="B331" s="40"/>
      <c r="C331" s="41"/>
      <c r="D331" s="233" t="s">
        <v>209</v>
      </c>
      <c r="E331" s="41"/>
      <c r="F331" s="234" t="s">
        <v>5856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209</v>
      </c>
      <c r="AU331" s="18" t="s">
        <v>90</v>
      </c>
    </row>
    <row r="332" s="2" customFormat="1">
      <c r="A332" s="39"/>
      <c r="B332" s="40"/>
      <c r="C332" s="41"/>
      <c r="D332" s="251" t="s">
        <v>355</v>
      </c>
      <c r="E332" s="41"/>
      <c r="F332" s="252" t="s">
        <v>5857</v>
      </c>
      <c r="G332" s="41"/>
      <c r="H332" s="41"/>
      <c r="I332" s="235"/>
      <c r="J332" s="41"/>
      <c r="K332" s="41"/>
      <c r="L332" s="45"/>
      <c r="M332" s="236"/>
      <c r="N332" s="23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355</v>
      </c>
      <c r="AU332" s="18" t="s">
        <v>90</v>
      </c>
    </row>
    <row r="333" s="2" customFormat="1" ht="16.5" customHeight="1">
      <c r="A333" s="39"/>
      <c r="B333" s="40"/>
      <c r="C333" s="296" t="s">
        <v>990</v>
      </c>
      <c r="D333" s="296" t="s">
        <v>553</v>
      </c>
      <c r="E333" s="297" t="s">
        <v>5858</v>
      </c>
      <c r="F333" s="298" t="s">
        <v>5859</v>
      </c>
      <c r="G333" s="299" t="s">
        <v>647</v>
      </c>
      <c r="H333" s="300">
        <v>1</v>
      </c>
      <c r="I333" s="301"/>
      <c r="J333" s="302">
        <f>ROUND(I333*H333,2)</f>
        <v>0</v>
      </c>
      <c r="K333" s="298" t="s">
        <v>352</v>
      </c>
      <c r="L333" s="303"/>
      <c r="M333" s="304" t="s">
        <v>1</v>
      </c>
      <c r="N333" s="305" t="s">
        <v>46</v>
      </c>
      <c r="O333" s="92"/>
      <c r="P333" s="229">
        <f>O333*H333</f>
        <v>0</v>
      </c>
      <c r="Q333" s="229">
        <v>0.00012999999999999999</v>
      </c>
      <c r="R333" s="229">
        <f>Q333*H333</f>
        <v>0.00012999999999999999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581</v>
      </c>
      <c r="AT333" s="231" t="s">
        <v>553</v>
      </c>
      <c r="AU333" s="231" t="s">
        <v>90</v>
      </c>
      <c r="AY333" s="18" t="s">
        <v>203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88</v>
      </c>
      <c r="BK333" s="232">
        <f>ROUND(I333*H333,2)</f>
        <v>0</v>
      </c>
      <c r="BL333" s="18" t="s">
        <v>279</v>
      </c>
      <c r="BM333" s="231" t="s">
        <v>5860</v>
      </c>
    </row>
    <row r="334" s="2" customFormat="1">
      <c r="A334" s="39"/>
      <c r="B334" s="40"/>
      <c r="C334" s="41"/>
      <c r="D334" s="233" t="s">
        <v>209</v>
      </c>
      <c r="E334" s="41"/>
      <c r="F334" s="234" t="s">
        <v>5859</v>
      </c>
      <c r="G334" s="41"/>
      <c r="H334" s="41"/>
      <c r="I334" s="235"/>
      <c r="J334" s="41"/>
      <c r="K334" s="41"/>
      <c r="L334" s="45"/>
      <c r="M334" s="236"/>
      <c r="N334" s="23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209</v>
      </c>
      <c r="AU334" s="18" t="s">
        <v>90</v>
      </c>
    </row>
    <row r="335" s="2" customFormat="1" ht="16.5" customHeight="1">
      <c r="A335" s="39"/>
      <c r="B335" s="40"/>
      <c r="C335" s="220" t="s">
        <v>999</v>
      </c>
      <c r="D335" s="220" t="s">
        <v>204</v>
      </c>
      <c r="E335" s="221" t="s">
        <v>5861</v>
      </c>
      <c r="F335" s="222" t="s">
        <v>5862</v>
      </c>
      <c r="G335" s="223" t="s">
        <v>647</v>
      </c>
      <c r="H335" s="224">
        <v>5</v>
      </c>
      <c r="I335" s="225"/>
      <c r="J335" s="226">
        <f>ROUND(I335*H335,2)</f>
        <v>0</v>
      </c>
      <c r="K335" s="222" t="s">
        <v>352</v>
      </c>
      <c r="L335" s="45"/>
      <c r="M335" s="227" t="s">
        <v>1</v>
      </c>
      <c r="N335" s="228" t="s">
        <v>46</v>
      </c>
      <c r="O335" s="92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279</v>
      </c>
      <c r="AT335" s="231" t="s">
        <v>204</v>
      </c>
      <c r="AU335" s="231" t="s">
        <v>90</v>
      </c>
      <c r="AY335" s="18" t="s">
        <v>203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88</v>
      </c>
      <c r="BK335" s="232">
        <f>ROUND(I335*H335,2)</f>
        <v>0</v>
      </c>
      <c r="BL335" s="18" t="s">
        <v>279</v>
      </c>
      <c r="BM335" s="231" t="s">
        <v>5863</v>
      </c>
    </row>
    <row r="336" s="2" customFormat="1">
      <c r="A336" s="39"/>
      <c r="B336" s="40"/>
      <c r="C336" s="41"/>
      <c r="D336" s="233" t="s">
        <v>209</v>
      </c>
      <c r="E336" s="41"/>
      <c r="F336" s="234" t="s">
        <v>5864</v>
      </c>
      <c r="G336" s="41"/>
      <c r="H336" s="41"/>
      <c r="I336" s="235"/>
      <c r="J336" s="41"/>
      <c r="K336" s="41"/>
      <c r="L336" s="45"/>
      <c r="M336" s="236"/>
      <c r="N336" s="237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209</v>
      </c>
      <c r="AU336" s="18" t="s">
        <v>90</v>
      </c>
    </row>
    <row r="337" s="2" customFormat="1">
      <c r="A337" s="39"/>
      <c r="B337" s="40"/>
      <c r="C337" s="41"/>
      <c r="D337" s="251" t="s">
        <v>355</v>
      </c>
      <c r="E337" s="41"/>
      <c r="F337" s="252" t="s">
        <v>5865</v>
      </c>
      <c r="G337" s="41"/>
      <c r="H337" s="41"/>
      <c r="I337" s="235"/>
      <c r="J337" s="41"/>
      <c r="K337" s="41"/>
      <c r="L337" s="45"/>
      <c r="M337" s="236"/>
      <c r="N337" s="237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355</v>
      </c>
      <c r="AU337" s="18" t="s">
        <v>90</v>
      </c>
    </row>
    <row r="338" s="2" customFormat="1" ht="16.5" customHeight="1">
      <c r="A338" s="39"/>
      <c r="B338" s="40"/>
      <c r="C338" s="296" t="s">
        <v>1010</v>
      </c>
      <c r="D338" s="296" t="s">
        <v>553</v>
      </c>
      <c r="E338" s="297" t="s">
        <v>5866</v>
      </c>
      <c r="F338" s="298" t="s">
        <v>5867</v>
      </c>
      <c r="G338" s="299" t="s">
        <v>647</v>
      </c>
      <c r="H338" s="300">
        <v>5</v>
      </c>
      <c r="I338" s="301"/>
      <c r="J338" s="302">
        <f>ROUND(I338*H338,2)</f>
        <v>0</v>
      </c>
      <c r="K338" s="298" t="s">
        <v>352</v>
      </c>
      <c r="L338" s="303"/>
      <c r="M338" s="304" t="s">
        <v>1</v>
      </c>
      <c r="N338" s="305" t="s">
        <v>46</v>
      </c>
      <c r="O338" s="92"/>
      <c r="P338" s="229">
        <f>O338*H338</f>
        <v>0</v>
      </c>
      <c r="Q338" s="229">
        <v>0.00012999999999999999</v>
      </c>
      <c r="R338" s="229">
        <f>Q338*H338</f>
        <v>0.00064999999999999997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581</v>
      </c>
      <c r="AT338" s="231" t="s">
        <v>553</v>
      </c>
      <c r="AU338" s="231" t="s">
        <v>90</v>
      </c>
      <c r="AY338" s="18" t="s">
        <v>203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88</v>
      </c>
      <c r="BK338" s="232">
        <f>ROUND(I338*H338,2)</f>
        <v>0</v>
      </c>
      <c r="BL338" s="18" t="s">
        <v>279</v>
      </c>
      <c r="BM338" s="231" t="s">
        <v>5868</v>
      </c>
    </row>
    <row r="339" s="2" customFormat="1">
      <c r="A339" s="39"/>
      <c r="B339" s="40"/>
      <c r="C339" s="41"/>
      <c r="D339" s="233" t="s">
        <v>209</v>
      </c>
      <c r="E339" s="41"/>
      <c r="F339" s="234" t="s">
        <v>5867</v>
      </c>
      <c r="G339" s="41"/>
      <c r="H339" s="41"/>
      <c r="I339" s="235"/>
      <c r="J339" s="41"/>
      <c r="K339" s="41"/>
      <c r="L339" s="45"/>
      <c r="M339" s="236"/>
      <c r="N339" s="237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209</v>
      </c>
      <c r="AU339" s="18" t="s">
        <v>90</v>
      </c>
    </row>
    <row r="340" s="14" customFormat="1">
      <c r="A340" s="14"/>
      <c r="B340" s="263"/>
      <c r="C340" s="264"/>
      <c r="D340" s="233" t="s">
        <v>357</v>
      </c>
      <c r="E340" s="265" t="s">
        <v>1</v>
      </c>
      <c r="F340" s="266" t="s">
        <v>5869</v>
      </c>
      <c r="G340" s="264"/>
      <c r="H340" s="267">
        <v>5</v>
      </c>
      <c r="I340" s="268"/>
      <c r="J340" s="264"/>
      <c r="K340" s="264"/>
      <c r="L340" s="269"/>
      <c r="M340" s="270"/>
      <c r="N340" s="271"/>
      <c r="O340" s="271"/>
      <c r="P340" s="271"/>
      <c r="Q340" s="271"/>
      <c r="R340" s="271"/>
      <c r="S340" s="271"/>
      <c r="T340" s="27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73" t="s">
        <v>357</v>
      </c>
      <c r="AU340" s="273" t="s">
        <v>90</v>
      </c>
      <c r="AV340" s="14" t="s">
        <v>90</v>
      </c>
      <c r="AW340" s="14" t="s">
        <v>36</v>
      </c>
      <c r="AX340" s="14" t="s">
        <v>88</v>
      </c>
      <c r="AY340" s="273" t="s">
        <v>203</v>
      </c>
    </row>
    <row r="341" s="2" customFormat="1" ht="16.5" customHeight="1">
      <c r="A341" s="39"/>
      <c r="B341" s="40"/>
      <c r="C341" s="220" t="s">
        <v>1023</v>
      </c>
      <c r="D341" s="220" t="s">
        <v>204</v>
      </c>
      <c r="E341" s="221" t="s">
        <v>5870</v>
      </c>
      <c r="F341" s="222" t="s">
        <v>5871</v>
      </c>
      <c r="G341" s="223" t="s">
        <v>647</v>
      </c>
      <c r="H341" s="224">
        <v>3</v>
      </c>
      <c r="I341" s="225"/>
      <c r="J341" s="226">
        <f>ROUND(I341*H341,2)</f>
        <v>0</v>
      </c>
      <c r="K341" s="222" t="s">
        <v>352</v>
      </c>
      <c r="L341" s="45"/>
      <c r="M341" s="227" t="s">
        <v>1</v>
      </c>
      <c r="N341" s="228" t="s">
        <v>46</v>
      </c>
      <c r="O341" s="92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1" t="s">
        <v>279</v>
      </c>
      <c r="AT341" s="231" t="s">
        <v>204</v>
      </c>
      <c r="AU341" s="231" t="s">
        <v>90</v>
      </c>
      <c r="AY341" s="18" t="s">
        <v>203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88</v>
      </c>
      <c r="BK341" s="232">
        <f>ROUND(I341*H341,2)</f>
        <v>0</v>
      </c>
      <c r="BL341" s="18" t="s">
        <v>279</v>
      </c>
      <c r="BM341" s="231" t="s">
        <v>5872</v>
      </c>
    </row>
    <row r="342" s="2" customFormat="1">
      <c r="A342" s="39"/>
      <c r="B342" s="40"/>
      <c r="C342" s="41"/>
      <c r="D342" s="233" t="s">
        <v>209</v>
      </c>
      <c r="E342" s="41"/>
      <c r="F342" s="234" t="s">
        <v>5873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209</v>
      </c>
      <c r="AU342" s="18" t="s">
        <v>90</v>
      </c>
    </row>
    <row r="343" s="2" customFormat="1">
      <c r="A343" s="39"/>
      <c r="B343" s="40"/>
      <c r="C343" s="41"/>
      <c r="D343" s="251" t="s">
        <v>355</v>
      </c>
      <c r="E343" s="41"/>
      <c r="F343" s="252" t="s">
        <v>5874</v>
      </c>
      <c r="G343" s="41"/>
      <c r="H343" s="41"/>
      <c r="I343" s="235"/>
      <c r="J343" s="41"/>
      <c r="K343" s="41"/>
      <c r="L343" s="45"/>
      <c r="M343" s="236"/>
      <c r="N343" s="237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355</v>
      </c>
      <c r="AU343" s="18" t="s">
        <v>90</v>
      </c>
    </row>
    <row r="344" s="2" customFormat="1" ht="16.5" customHeight="1">
      <c r="A344" s="39"/>
      <c r="B344" s="40"/>
      <c r="C344" s="296" t="s">
        <v>1034</v>
      </c>
      <c r="D344" s="296" t="s">
        <v>553</v>
      </c>
      <c r="E344" s="297" t="s">
        <v>5875</v>
      </c>
      <c r="F344" s="298" t="s">
        <v>5876</v>
      </c>
      <c r="G344" s="299" t="s">
        <v>647</v>
      </c>
      <c r="H344" s="300">
        <v>2</v>
      </c>
      <c r="I344" s="301"/>
      <c r="J344" s="302">
        <f>ROUND(I344*H344,2)</f>
        <v>0</v>
      </c>
      <c r="K344" s="298" t="s">
        <v>1</v>
      </c>
      <c r="L344" s="303"/>
      <c r="M344" s="304" t="s">
        <v>1</v>
      </c>
      <c r="N344" s="305" t="s">
        <v>46</v>
      </c>
      <c r="O344" s="92"/>
      <c r="P344" s="229">
        <f>O344*H344</f>
        <v>0</v>
      </c>
      <c r="Q344" s="229">
        <v>0.00020000000000000001</v>
      </c>
      <c r="R344" s="229">
        <f>Q344*H344</f>
        <v>0.00040000000000000002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581</v>
      </c>
      <c r="AT344" s="231" t="s">
        <v>553</v>
      </c>
      <c r="AU344" s="231" t="s">
        <v>90</v>
      </c>
      <c r="AY344" s="18" t="s">
        <v>203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88</v>
      </c>
      <c r="BK344" s="232">
        <f>ROUND(I344*H344,2)</f>
        <v>0</v>
      </c>
      <c r="BL344" s="18" t="s">
        <v>279</v>
      </c>
      <c r="BM344" s="231" t="s">
        <v>5877</v>
      </c>
    </row>
    <row r="345" s="2" customFormat="1" ht="21.75" customHeight="1">
      <c r="A345" s="39"/>
      <c r="B345" s="40"/>
      <c r="C345" s="296" t="s">
        <v>1041</v>
      </c>
      <c r="D345" s="296" t="s">
        <v>553</v>
      </c>
      <c r="E345" s="297" t="s">
        <v>5878</v>
      </c>
      <c r="F345" s="298" t="s">
        <v>5879</v>
      </c>
      <c r="G345" s="299" t="s">
        <v>647</v>
      </c>
      <c r="H345" s="300">
        <v>1</v>
      </c>
      <c r="I345" s="301"/>
      <c r="J345" s="302">
        <f>ROUND(I345*H345,2)</f>
        <v>0</v>
      </c>
      <c r="K345" s="298" t="s">
        <v>352</v>
      </c>
      <c r="L345" s="303"/>
      <c r="M345" s="304" t="s">
        <v>1</v>
      </c>
      <c r="N345" s="305" t="s">
        <v>46</v>
      </c>
      <c r="O345" s="92"/>
      <c r="P345" s="229">
        <f>O345*H345</f>
        <v>0</v>
      </c>
      <c r="Q345" s="229">
        <v>0.00013999999999999999</v>
      </c>
      <c r="R345" s="229">
        <f>Q345*H345</f>
        <v>0.00013999999999999999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581</v>
      </c>
      <c r="AT345" s="231" t="s">
        <v>553</v>
      </c>
      <c r="AU345" s="231" t="s">
        <v>90</v>
      </c>
      <c r="AY345" s="18" t="s">
        <v>203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88</v>
      </c>
      <c r="BK345" s="232">
        <f>ROUND(I345*H345,2)</f>
        <v>0</v>
      </c>
      <c r="BL345" s="18" t="s">
        <v>279</v>
      </c>
      <c r="BM345" s="231" t="s">
        <v>5880</v>
      </c>
    </row>
    <row r="346" s="2" customFormat="1">
      <c r="A346" s="39"/>
      <c r="B346" s="40"/>
      <c r="C346" s="41"/>
      <c r="D346" s="233" t="s">
        <v>209</v>
      </c>
      <c r="E346" s="41"/>
      <c r="F346" s="234" t="s">
        <v>5879</v>
      </c>
      <c r="G346" s="41"/>
      <c r="H346" s="41"/>
      <c r="I346" s="235"/>
      <c r="J346" s="41"/>
      <c r="K346" s="41"/>
      <c r="L346" s="45"/>
      <c r="M346" s="236"/>
      <c r="N346" s="237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209</v>
      </c>
      <c r="AU346" s="18" t="s">
        <v>90</v>
      </c>
    </row>
    <row r="347" s="2" customFormat="1" ht="16.5" customHeight="1">
      <c r="A347" s="39"/>
      <c r="B347" s="40"/>
      <c r="C347" s="220" t="s">
        <v>1051</v>
      </c>
      <c r="D347" s="220" t="s">
        <v>204</v>
      </c>
      <c r="E347" s="221" t="s">
        <v>5881</v>
      </c>
      <c r="F347" s="222" t="s">
        <v>5882</v>
      </c>
      <c r="G347" s="223" t="s">
        <v>647</v>
      </c>
      <c r="H347" s="224">
        <v>1</v>
      </c>
      <c r="I347" s="225"/>
      <c r="J347" s="226">
        <f>ROUND(I347*H347,2)</f>
        <v>0</v>
      </c>
      <c r="K347" s="222" t="s">
        <v>352</v>
      </c>
      <c r="L347" s="45"/>
      <c r="M347" s="227" t="s">
        <v>1</v>
      </c>
      <c r="N347" s="228" t="s">
        <v>46</v>
      </c>
      <c r="O347" s="92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279</v>
      </c>
      <c r="AT347" s="231" t="s">
        <v>204</v>
      </c>
      <c r="AU347" s="231" t="s">
        <v>90</v>
      </c>
      <c r="AY347" s="18" t="s">
        <v>203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88</v>
      </c>
      <c r="BK347" s="232">
        <f>ROUND(I347*H347,2)</f>
        <v>0</v>
      </c>
      <c r="BL347" s="18" t="s">
        <v>279</v>
      </c>
      <c r="BM347" s="231" t="s">
        <v>5883</v>
      </c>
    </row>
    <row r="348" s="2" customFormat="1">
      <c r="A348" s="39"/>
      <c r="B348" s="40"/>
      <c r="C348" s="41"/>
      <c r="D348" s="233" t="s">
        <v>209</v>
      </c>
      <c r="E348" s="41"/>
      <c r="F348" s="234" t="s">
        <v>5884</v>
      </c>
      <c r="G348" s="41"/>
      <c r="H348" s="41"/>
      <c r="I348" s="235"/>
      <c r="J348" s="41"/>
      <c r="K348" s="41"/>
      <c r="L348" s="45"/>
      <c r="M348" s="236"/>
      <c r="N348" s="237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209</v>
      </c>
      <c r="AU348" s="18" t="s">
        <v>90</v>
      </c>
    </row>
    <row r="349" s="2" customFormat="1">
      <c r="A349" s="39"/>
      <c r="B349" s="40"/>
      <c r="C349" s="41"/>
      <c r="D349" s="251" t="s">
        <v>355</v>
      </c>
      <c r="E349" s="41"/>
      <c r="F349" s="252" t="s">
        <v>5885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355</v>
      </c>
      <c r="AU349" s="18" t="s">
        <v>90</v>
      </c>
    </row>
    <row r="350" s="2" customFormat="1" ht="16.5" customHeight="1">
      <c r="A350" s="39"/>
      <c r="B350" s="40"/>
      <c r="C350" s="220" t="s">
        <v>1061</v>
      </c>
      <c r="D350" s="220" t="s">
        <v>204</v>
      </c>
      <c r="E350" s="221" t="s">
        <v>5886</v>
      </c>
      <c r="F350" s="222" t="s">
        <v>5887</v>
      </c>
      <c r="G350" s="223" t="s">
        <v>647</v>
      </c>
      <c r="H350" s="224">
        <v>1</v>
      </c>
      <c r="I350" s="225"/>
      <c r="J350" s="226">
        <f>ROUND(I350*H350,2)</f>
        <v>0</v>
      </c>
      <c r="K350" s="222" t="s">
        <v>1</v>
      </c>
      <c r="L350" s="45"/>
      <c r="M350" s="227" t="s">
        <v>1</v>
      </c>
      <c r="N350" s="228" t="s">
        <v>46</v>
      </c>
      <c r="O350" s="92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279</v>
      </c>
      <c r="AT350" s="231" t="s">
        <v>204</v>
      </c>
      <c r="AU350" s="231" t="s">
        <v>90</v>
      </c>
      <c r="AY350" s="18" t="s">
        <v>203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88</v>
      </c>
      <c r="BK350" s="232">
        <f>ROUND(I350*H350,2)</f>
        <v>0</v>
      </c>
      <c r="BL350" s="18" t="s">
        <v>279</v>
      </c>
      <c r="BM350" s="231" t="s">
        <v>5888</v>
      </c>
    </row>
    <row r="351" s="2" customFormat="1" ht="24.15" customHeight="1">
      <c r="A351" s="39"/>
      <c r="B351" s="40"/>
      <c r="C351" s="296" t="s">
        <v>1070</v>
      </c>
      <c r="D351" s="296" t="s">
        <v>553</v>
      </c>
      <c r="E351" s="297" t="s">
        <v>5889</v>
      </c>
      <c r="F351" s="298" t="s">
        <v>5890</v>
      </c>
      <c r="G351" s="299" t="s">
        <v>647</v>
      </c>
      <c r="H351" s="300">
        <v>1</v>
      </c>
      <c r="I351" s="301"/>
      <c r="J351" s="302">
        <f>ROUND(I351*H351,2)</f>
        <v>0</v>
      </c>
      <c r="K351" s="298" t="s">
        <v>1</v>
      </c>
      <c r="L351" s="303"/>
      <c r="M351" s="304" t="s">
        <v>1</v>
      </c>
      <c r="N351" s="305" t="s">
        <v>46</v>
      </c>
      <c r="O351" s="92"/>
      <c r="P351" s="229">
        <f>O351*H351</f>
        <v>0</v>
      </c>
      <c r="Q351" s="229">
        <v>0.027</v>
      </c>
      <c r="R351" s="229">
        <f>Q351*H351</f>
        <v>0.027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581</v>
      </c>
      <c r="AT351" s="231" t="s">
        <v>553</v>
      </c>
      <c r="AU351" s="231" t="s">
        <v>90</v>
      </c>
      <c r="AY351" s="18" t="s">
        <v>203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88</v>
      </c>
      <c r="BK351" s="232">
        <f>ROUND(I351*H351,2)</f>
        <v>0</v>
      </c>
      <c r="BL351" s="18" t="s">
        <v>279</v>
      </c>
      <c r="BM351" s="231" t="s">
        <v>5891</v>
      </c>
    </row>
    <row r="352" s="11" customFormat="1" ht="22.8" customHeight="1">
      <c r="A352" s="11"/>
      <c r="B352" s="206"/>
      <c r="C352" s="207"/>
      <c r="D352" s="208" t="s">
        <v>80</v>
      </c>
      <c r="E352" s="249" t="s">
        <v>5892</v>
      </c>
      <c r="F352" s="249" t="s">
        <v>5893</v>
      </c>
      <c r="G352" s="207"/>
      <c r="H352" s="207"/>
      <c r="I352" s="210"/>
      <c r="J352" s="250">
        <f>BK352</f>
        <v>0</v>
      </c>
      <c r="K352" s="207"/>
      <c r="L352" s="212"/>
      <c r="M352" s="213"/>
      <c r="N352" s="214"/>
      <c r="O352" s="214"/>
      <c r="P352" s="215">
        <f>SUM(P353:P374)</f>
        <v>0</v>
      </c>
      <c r="Q352" s="214"/>
      <c r="R352" s="215">
        <f>SUM(R353:R374)</f>
        <v>0.0064700000000000001</v>
      </c>
      <c r="S352" s="214"/>
      <c r="T352" s="216">
        <f>SUM(T353:T374)</f>
        <v>0</v>
      </c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R352" s="217" t="s">
        <v>215</v>
      </c>
      <c r="AT352" s="218" t="s">
        <v>80</v>
      </c>
      <c r="AU352" s="218" t="s">
        <v>88</v>
      </c>
      <c r="AY352" s="217" t="s">
        <v>203</v>
      </c>
      <c r="BK352" s="219">
        <f>SUM(BK353:BK374)</f>
        <v>0</v>
      </c>
    </row>
    <row r="353" s="2" customFormat="1" ht="24.15" customHeight="1">
      <c r="A353" s="39"/>
      <c r="B353" s="40"/>
      <c r="C353" s="220" t="s">
        <v>1076</v>
      </c>
      <c r="D353" s="220" t="s">
        <v>204</v>
      </c>
      <c r="E353" s="221" t="s">
        <v>5549</v>
      </c>
      <c r="F353" s="222" t="s">
        <v>5550</v>
      </c>
      <c r="G353" s="223" t="s">
        <v>647</v>
      </c>
      <c r="H353" s="224">
        <v>1</v>
      </c>
      <c r="I353" s="225"/>
      <c r="J353" s="226">
        <f>ROUND(I353*H353,2)</f>
        <v>0</v>
      </c>
      <c r="K353" s="222" t="s">
        <v>352</v>
      </c>
      <c r="L353" s="45"/>
      <c r="M353" s="227" t="s">
        <v>1</v>
      </c>
      <c r="N353" s="228" t="s">
        <v>46</v>
      </c>
      <c r="O353" s="92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279</v>
      </c>
      <c r="AT353" s="231" t="s">
        <v>204</v>
      </c>
      <c r="AU353" s="231" t="s">
        <v>90</v>
      </c>
      <c r="AY353" s="18" t="s">
        <v>203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88</v>
      </c>
      <c r="BK353" s="232">
        <f>ROUND(I353*H353,2)</f>
        <v>0</v>
      </c>
      <c r="BL353" s="18" t="s">
        <v>279</v>
      </c>
      <c r="BM353" s="231" t="s">
        <v>5894</v>
      </c>
    </row>
    <row r="354" s="2" customFormat="1">
      <c r="A354" s="39"/>
      <c r="B354" s="40"/>
      <c r="C354" s="41"/>
      <c r="D354" s="251" t="s">
        <v>355</v>
      </c>
      <c r="E354" s="41"/>
      <c r="F354" s="252" t="s">
        <v>5553</v>
      </c>
      <c r="G354" s="41"/>
      <c r="H354" s="41"/>
      <c r="I354" s="235"/>
      <c r="J354" s="41"/>
      <c r="K354" s="41"/>
      <c r="L354" s="45"/>
      <c r="M354" s="236"/>
      <c r="N354" s="237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355</v>
      </c>
      <c r="AU354" s="18" t="s">
        <v>90</v>
      </c>
    </row>
    <row r="355" s="2" customFormat="1" ht="37.8" customHeight="1">
      <c r="A355" s="39"/>
      <c r="B355" s="40"/>
      <c r="C355" s="220" t="s">
        <v>1084</v>
      </c>
      <c r="D355" s="220" t="s">
        <v>204</v>
      </c>
      <c r="E355" s="221" t="s">
        <v>5895</v>
      </c>
      <c r="F355" s="222" t="s">
        <v>5896</v>
      </c>
      <c r="G355" s="223" t="s">
        <v>647</v>
      </c>
      <c r="H355" s="224">
        <v>1</v>
      </c>
      <c r="I355" s="225"/>
      <c r="J355" s="226">
        <f>ROUND(I355*H355,2)</f>
        <v>0</v>
      </c>
      <c r="K355" s="222" t="s">
        <v>1</v>
      </c>
      <c r="L355" s="45"/>
      <c r="M355" s="227" t="s">
        <v>1</v>
      </c>
      <c r="N355" s="228" t="s">
        <v>46</v>
      </c>
      <c r="O355" s="92"/>
      <c r="P355" s="229">
        <f>O355*H355</f>
        <v>0</v>
      </c>
      <c r="Q355" s="229">
        <v>0.00035</v>
      </c>
      <c r="R355" s="229">
        <f>Q355*H355</f>
        <v>0.00035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279</v>
      </c>
      <c r="AT355" s="231" t="s">
        <v>204</v>
      </c>
      <c r="AU355" s="231" t="s">
        <v>90</v>
      </c>
      <c r="AY355" s="18" t="s">
        <v>203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88</v>
      </c>
      <c r="BK355" s="232">
        <f>ROUND(I355*H355,2)</f>
        <v>0</v>
      </c>
      <c r="BL355" s="18" t="s">
        <v>279</v>
      </c>
      <c r="BM355" s="231" t="s">
        <v>5897</v>
      </c>
    </row>
    <row r="356" s="2" customFormat="1">
      <c r="A356" s="39"/>
      <c r="B356" s="40"/>
      <c r="C356" s="41"/>
      <c r="D356" s="233" t="s">
        <v>209</v>
      </c>
      <c r="E356" s="41"/>
      <c r="F356" s="234" t="s">
        <v>5898</v>
      </c>
      <c r="G356" s="41"/>
      <c r="H356" s="41"/>
      <c r="I356" s="235"/>
      <c r="J356" s="41"/>
      <c r="K356" s="41"/>
      <c r="L356" s="45"/>
      <c r="M356" s="236"/>
      <c r="N356" s="237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209</v>
      </c>
      <c r="AU356" s="18" t="s">
        <v>90</v>
      </c>
    </row>
    <row r="357" s="2" customFormat="1" ht="44.25" customHeight="1">
      <c r="A357" s="39"/>
      <c r="B357" s="40"/>
      <c r="C357" s="220" t="s">
        <v>1092</v>
      </c>
      <c r="D357" s="220" t="s">
        <v>204</v>
      </c>
      <c r="E357" s="221" t="s">
        <v>5899</v>
      </c>
      <c r="F357" s="222" t="s">
        <v>5900</v>
      </c>
      <c r="G357" s="223" t="s">
        <v>647</v>
      </c>
      <c r="H357" s="224">
        <v>3</v>
      </c>
      <c r="I357" s="225"/>
      <c r="J357" s="226">
        <f>ROUND(I357*H357,2)</f>
        <v>0</v>
      </c>
      <c r="K357" s="222" t="s">
        <v>1</v>
      </c>
      <c r="L357" s="45"/>
      <c r="M357" s="227" t="s">
        <v>1</v>
      </c>
      <c r="N357" s="228" t="s">
        <v>46</v>
      </c>
      <c r="O357" s="92"/>
      <c r="P357" s="229">
        <f>O357*H357</f>
        <v>0</v>
      </c>
      <c r="Q357" s="229">
        <v>0.0018400000000000001</v>
      </c>
      <c r="R357" s="229">
        <f>Q357*H357</f>
        <v>0.0055200000000000006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279</v>
      </c>
      <c r="AT357" s="231" t="s">
        <v>204</v>
      </c>
      <c r="AU357" s="231" t="s">
        <v>90</v>
      </c>
      <c r="AY357" s="18" t="s">
        <v>203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88</v>
      </c>
      <c r="BK357" s="232">
        <f>ROUND(I357*H357,2)</f>
        <v>0</v>
      </c>
      <c r="BL357" s="18" t="s">
        <v>279</v>
      </c>
      <c r="BM357" s="231" t="s">
        <v>5901</v>
      </c>
    </row>
    <row r="358" s="2" customFormat="1">
      <c r="A358" s="39"/>
      <c r="B358" s="40"/>
      <c r="C358" s="41"/>
      <c r="D358" s="233" t="s">
        <v>209</v>
      </c>
      <c r="E358" s="41"/>
      <c r="F358" s="234" t="s">
        <v>5902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209</v>
      </c>
      <c r="AU358" s="18" t="s">
        <v>90</v>
      </c>
    </row>
    <row r="359" s="2" customFormat="1" ht="24.15" customHeight="1">
      <c r="A359" s="39"/>
      <c r="B359" s="40"/>
      <c r="C359" s="220" t="s">
        <v>1099</v>
      </c>
      <c r="D359" s="220" t="s">
        <v>204</v>
      </c>
      <c r="E359" s="221" t="s">
        <v>5903</v>
      </c>
      <c r="F359" s="222" t="s">
        <v>5904</v>
      </c>
      <c r="G359" s="223" t="s">
        <v>3686</v>
      </c>
      <c r="H359" s="224">
        <v>48</v>
      </c>
      <c r="I359" s="225"/>
      <c r="J359" s="226">
        <f>ROUND(I359*H359,2)</f>
        <v>0</v>
      </c>
      <c r="K359" s="222" t="s">
        <v>1</v>
      </c>
      <c r="L359" s="45"/>
      <c r="M359" s="227" t="s">
        <v>1</v>
      </c>
      <c r="N359" s="228" t="s">
        <v>46</v>
      </c>
      <c r="O359" s="92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279</v>
      </c>
      <c r="AT359" s="231" t="s">
        <v>204</v>
      </c>
      <c r="AU359" s="231" t="s">
        <v>90</v>
      </c>
      <c r="AY359" s="18" t="s">
        <v>203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88</v>
      </c>
      <c r="BK359" s="232">
        <f>ROUND(I359*H359,2)</f>
        <v>0</v>
      </c>
      <c r="BL359" s="18" t="s">
        <v>279</v>
      </c>
      <c r="BM359" s="231" t="s">
        <v>5905</v>
      </c>
    </row>
    <row r="360" s="14" customFormat="1">
      <c r="A360" s="14"/>
      <c r="B360" s="263"/>
      <c r="C360" s="264"/>
      <c r="D360" s="233" t="s">
        <v>357</v>
      </c>
      <c r="E360" s="265" t="s">
        <v>1</v>
      </c>
      <c r="F360" s="266" t="s">
        <v>5906</v>
      </c>
      <c r="G360" s="264"/>
      <c r="H360" s="267">
        <v>48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73" t="s">
        <v>357</v>
      </c>
      <c r="AU360" s="273" t="s">
        <v>90</v>
      </c>
      <c r="AV360" s="14" t="s">
        <v>90</v>
      </c>
      <c r="AW360" s="14" t="s">
        <v>36</v>
      </c>
      <c r="AX360" s="14" t="s">
        <v>88</v>
      </c>
      <c r="AY360" s="273" t="s">
        <v>203</v>
      </c>
    </row>
    <row r="361" s="2" customFormat="1" ht="24.15" customHeight="1">
      <c r="A361" s="39"/>
      <c r="B361" s="40"/>
      <c r="C361" s="220" t="s">
        <v>1109</v>
      </c>
      <c r="D361" s="220" t="s">
        <v>204</v>
      </c>
      <c r="E361" s="221" t="s">
        <v>5907</v>
      </c>
      <c r="F361" s="222" t="s">
        <v>5908</v>
      </c>
      <c r="G361" s="223" t="s">
        <v>647</v>
      </c>
      <c r="H361" s="224">
        <v>1</v>
      </c>
      <c r="I361" s="225"/>
      <c r="J361" s="226">
        <f>ROUND(I361*H361,2)</f>
        <v>0</v>
      </c>
      <c r="K361" s="222" t="s">
        <v>1</v>
      </c>
      <c r="L361" s="45"/>
      <c r="M361" s="227" t="s">
        <v>1</v>
      </c>
      <c r="N361" s="228" t="s">
        <v>46</v>
      </c>
      <c r="O361" s="92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279</v>
      </c>
      <c r="AT361" s="231" t="s">
        <v>204</v>
      </c>
      <c r="AU361" s="231" t="s">
        <v>90</v>
      </c>
      <c r="AY361" s="18" t="s">
        <v>203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88</v>
      </c>
      <c r="BK361" s="232">
        <f>ROUND(I361*H361,2)</f>
        <v>0</v>
      </c>
      <c r="BL361" s="18" t="s">
        <v>279</v>
      </c>
      <c r="BM361" s="231" t="s">
        <v>5909</v>
      </c>
    </row>
    <row r="362" s="13" customFormat="1">
      <c r="A362" s="13"/>
      <c r="B362" s="253"/>
      <c r="C362" s="254"/>
      <c r="D362" s="233" t="s">
        <v>357</v>
      </c>
      <c r="E362" s="255" t="s">
        <v>1</v>
      </c>
      <c r="F362" s="256" t="s">
        <v>5910</v>
      </c>
      <c r="G362" s="254"/>
      <c r="H362" s="255" t="s">
        <v>1</v>
      </c>
      <c r="I362" s="257"/>
      <c r="J362" s="254"/>
      <c r="K362" s="254"/>
      <c r="L362" s="258"/>
      <c r="M362" s="259"/>
      <c r="N362" s="260"/>
      <c r="O362" s="260"/>
      <c r="P362" s="260"/>
      <c r="Q362" s="260"/>
      <c r="R362" s="260"/>
      <c r="S362" s="260"/>
      <c r="T362" s="26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2" t="s">
        <v>357</v>
      </c>
      <c r="AU362" s="262" t="s">
        <v>90</v>
      </c>
      <c r="AV362" s="13" t="s">
        <v>88</v>
      </c>
      <c r="AW362" s="13" t="s">
        <v>36</v>
      </c>
      <c r="AX362" s="13" t="s">
        <v>81</v>
      </c>
      <c r="AY362" s="262" t="s">
        <v>203</v>
      </c>
    </row>
    <row r="363" s="14" customFormat="1">
      <c r="A363" s="14"/>
      <c r="B363" s="263"/>
      <c r="C363" s="264"/>
      <c r="D363" s="233" t="s">
        <v>357</v>
      </c>
      <c r="E363" s="265" t="s">
        <v>1</v>
      </c>
      <c r="F363" s="266" t="s">
        <v>88</v>
      </c>
      <c r="G363" s="264"/>
      <c r="H363" s="267">
        <v>1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357</v>
      </c>
      <c r="AU363" s="273" t="s">
        <v>90</v>
      </c>
      <c r="AV363" s="14" t="s">
        <v>90</v>
      </c>
      <c r="AW363" s="14" t="s">
        <v>36</v>
      </c>
      <c r="AX363" s="14" t="s">
        <v>88</v>
      </c>
      <c r="AY363" s="273" t="s">
        <v>203</v>
      </c>
    </row>
    <row r="364" s="2" customFormat="1" ht="24.15" customHeight="1">
      <c r="A364" s="39"/>
      <c r="B364" s="40"/>
      <c r="C364" s="220" t="s">
        <v>1114</v>
      </c>
      <c r="D364" s="220" t="s">
        <v>204</v>
      </c>
      <c r="E364" s="221" t="s">
        <v>5911</v>
      </c>
      <c r="F364" s="222" t="s">
        <v>5912</v>
      </c>
      <c r="G364" s="223" t="s">
        <v>207</v>
      </c>
      <c r="H364" s="224">
        <v>1</v>
      </c>
      <c r="I364" s="225"/>
      <c r="J364" s="226">
        <f>ROUND(I364*H364,2)</f>
        <v>0</v>
      </c>
      <c r="K364" s="222" t="s">
        <v>1</v>
      </c>
      <c r="L364" s="45"/>
      <c r="M364" s="227" t="s">
        <v>1</v>
      </c>
      <c r="N364" s="228" t="s">
        <v>46</v>
      </c>
      <c r="O364" s="92"/>
      <c r="P364" s="229">
        <f>O364*H364</f>
        <v>0</v>
      </c>
      <c r="Q364" s="229">
        <v>0</v>
      </c>
      <c r="R364" s="229">
        <f>Q364*H364</f>
        <v>0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279</v>
      </c>
      <c r="AT364" s="231" t="s">
        <v>204</v>
      </c>
      <c r="AU364" s="231" t="s">
        <v>90</v>
      </c>
      <c r="AY364" s="18" t="s">
        <v>203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88</v>
      </c>
      <c r="BK364" s="232">
        <f>ROUND(I364*H364,2)</f>
        <v>0</v>
      </c>
      <c r="BL364" s="18" t="s">
        <v>279</v>
      </c>
      <c r="BM364" s="231" t="s">
        <v>5913</v>
      </c>
    </row>
    <row r="365" s="2" customFormat="1" ht="16.5" customHeight="1">
      <c r="A365" s="39"/>
      <c r="B365" s="40"/>
      <c r="C365" s="220" t="s">
        <v>1120</v>
      </c>
      <c r="D365" s="220" t="s">
        <v>204</v>
      </c>
      <c r="E365" s="221" t="s">
        <v>5914</v>
      </c>
      <c r="F365" s="222" t="s">
        <v>5915</v>
      </c>
      <c r="G365" s="223" t="s">
        <v>3686</v>
      </c>
      <c r="H365" s="224">
        <v>32</v>
      </c>
      <c r="I365" s="225"/>
      <c r="J365" s="226">
        <f>ROUND(I365*H365,2)</f>
        <v>0</v>
      </c>
      <c r="K365" s="222" t="s">
        <v>1</v>
      </c>
      <c r="L365" s="45"/>
      <c r="M365" s="227" t="s">
        <v>1</v>
      </c>
      <c r="N365" s="228" t="s">
        <v>46</v>
      </c>
      <c r="O365" s="92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279</v>
      </c>
      <c r="AT365" s="231" t="s">
        <v>204</v>
      </c>
      <c r="AU365" s="231" t="s">
        <v>90</v>
      </c>
      <c r="AY365" s="18" t="s">
        <v>203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88</v>
      </c>
      <c r="BK365" s="232">
        <f>ROUND(I365*H365,2)</f>
        <v>0</v>
      </c>
      <c r="BL365" s="18" t="s">
        <v>279</v>
      </c>
      <c r="BM365" s="231" t="s">
        <v>5916</v>
      </c>
    </row>
    <row r="366" s="14" customFormat="1">
      <c r="A366" s="14"/>
      <c r="B366" s="263"/>
      <c r="C366" s="264"/>
      <c r="D366" s="233" t="s">
        <v>357</v>
      </c>
      <c r="E366" s="265" t="s">
        <v>1</v>
      </c>
      <c r="F366" s="266" t="s">
        <v>5917</v>
      </c>
      <c r="G366" s="264"/>
      <c r="H366" s="267">
        <v>32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73" t="s">
        <v>357</v>
      </c>
      <c r="AU366" s="273" t="s">
        <v>90</v>
      </c>
      <c r="AV366" s="14" t="s">
        <v>90</v>
      </c>
      <c r="AW366" s="14" t="s">
        <v>36</v>
      </c>
      <c r="AX366" s="14" t="s">
        <v>88</v>
      </c>
      <c r="AY366" s="273" t="s">
        <v>203</v>
      </c>
    </row>
    <row r="367" s="2" customFormat="1" ht="24.15" customHeight="1">
      <c r="A367" s="39"/>
      <c r="B367" s="40"/>
      <c r="C367" s="220" t="s">
        <v>1125</v>
      </c>
      <c r="D367" s="220" t="s">
        <v>204</v>
      </c>
      <c r="E367" s="221" t="s">
        <v>5419</v>
      </c>
      <c r="F367" s="222" t="s">
        <v>5420</v>
      </c>
      <c r="G367" s="223" t="s">
        <v>647</v>
      </c>
      <c r="H367" s="224">
        <v>1</v>
      </c>
      <c r="I367" s="225"/>
      <c r="J367" s="226">
        <f>ROUND(I367*H367,2)</f>
        <v>0</v>
      </c>
      <c r="K367" s="222" t="s">
        <v>1</v>
      </c>
      <c r="L367" s="45"/>
      <c r="M367" s="227" t="s">
        <v>1</v>
      </c>
      <c r="N367" s="228" t="s">
        <v>46</v>
      </c>
      <c r="O367" s="92"/>
      <c r="P367" s="229">
        <f>O367*H367</f>
        <v>0</v>
      </c>
      <c r="Q367" s="229">
        <v>0.00029999999999999997</v>
      </c>
      <c r="R367" s="229">
        <f>Q367*H367</f>
        <v>0.00029999999999999997</v>
      </c>
      <c r="S367" s="229">
        <v>0</v>
      </c>
      <c r="T367" s="23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1" t="s">
        <v>279</v>
      </c>
      <c r="AT367" s="231" t="s">
        <v>204</v>
      </c>
      <c r="AU367" s="231" t="s">
        <v>90</v>
      </c>
      <c r="AY367" s="18" t="s">
        <v>203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8" t="s">
        <v>88</v>
      </c>
      <c r="BK367" s="232">
        <f>ROUND(I367*H367,2)</f>
        <v>0</v>
      </c>
      <c r="BL367" s="18" t="s">
        <v>279</v>
      </c>
      <c r="BM367" s="231" t="s">
        <v>5918</v>
      </c>
    </row>
    <row r="368" s="2" customFormat="1" ht="24.15" customHeight="1">
      <c r="A368" s="39"/>
      <c r="B368" s="40"/>
      <c r="C368" s="296" t="s">
        <v>1133</v>
      </c>
      <c r="D368" s="296" t="s">
        <v>553</v>
      </c>
      <c r="E368" s="297" t="s">
        <v>5422</v>
      </c>
      <c r="F368" s="298" t="s">
        <v>5423</v>
      </c>
      <c r="G368" s="299" t="s">
        <v>647</v>
      </c>
      <c r="H368" s="300">
        <v>1</v>
      </c>
      <c r="I368" s="301"/>
      <c r="J368" s="302">
        <f>ROUND(I368*H368,2)</f>
        <v>0</v>
      </c>
      <c r="K368" s="298" t="s">
        <v>1</v>
      </c>
      <c r="L368" s="303"/>
      <c r="M368" s="304" t="s">
        <v>1</v>
      </c>
      <c r="N368" s="305" t="s">
        <v>46</v>
      </c>
      <c r="O368" s="92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581</v>
      </c>
      <c r="AT368" s="231" t="s">
        <v>553</v>
      </c>
      <c r="AU368" s="231" t="s">
        <v>90</v>
      </c>
      <c r="AY368" s="18" t="s">
        <v>203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88</v>
      </c>
      <c r="BK368" s="232">
        <f>ROUND(I368*H368,2)</f>
        <v>0</v>
      </c>
      <c r="BL368" s="18" t="s">
        <v>279</v>
      </c>
      <c r="BM368" s="231" t="s">
        <v>5919</v>
      </c>
    </row>
    <row r="369" s="2" customFormat="1">
      <c r="A369" s="39"/>
      <c r="B369" s="40"/>
      <c r="C369" s="41"/>
      <c r="D369" s="233" t="s">
        <v>209</v>
      </c>
      <c r="E369" s="41"/>
      <c r="F369" s="234" t="s">
        <v>5425</v>
      </c>
      <c r="G369" s="41"/>
      <c r="H369" s="41"/>
      <c r="I369" s="235"/>
      <c r="J369" s="41"/>
      <c r="K369" s="41"/>
      <c r="L369" s="45"/>
      <c r="M369" s="236"/>
      <c r="N369" s="237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209</v>
      </c>
      <c r="AU369" s="18" t="s">
        <v>90</v>
      </c>
    </row>
    <row r="370" s="2" customFormat="1" ht="16.5" customHeight="1">
      <c r="A370" s="39"/>
      <c r="B370" s="40"/>
      <c r="C370" s="296" t="s">
        <v>1139</v>
      </c>
      <c r="D370" s="296" t="s">
        <v>553</v>
      </c>
      <c r="E370" s="297" t="s">
        <v>5426</v>
      </c>
      <c r="F370" s="298" t="s">
        <v>5920</v>
      </c>
      <c r="G370" s="299" t="s">
        <v>647</v>
      </c>
      <c r="H370" s="300">
        <v>1</v>
      </c>
      <c r="I370" s="301"/>
      <c r="J370" s="302">
        <f>ROUND(I370*H370,2)</f>
        <v>0</v>
      </c>
      <c r="K370" s="298" t="s">
        <v>1</v>
      </c>
      <c r="L370" s="303"/>
      <c r="M370" s="304" t="s">
        <v>1</v>
      </c>
      <c r="N370" s="305" t="s">
        <v>46</v>
      </c>
      <c r="O370" s="92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581</v>
      </c>
      <c r="AT370" s="231" t="s">
        <v>553</v>
      </c>
      <c r="AU370" s="231" t="s">
        <v>90</v>
      </c>
      <c r="AY370" s="18" t="s">
        <v>203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88</v>
      </c>
      <c r="BK370" s="232">
        <f>ROUND(I370*H370,2)</f>
        <v>0</v>
      </c>
      <c r="BL370" s="18" t="s">
        <v>279</v>
      </c>
      <c r="BM370" s="231" t="s">
        <v>5921</v>
      </c>
    </row>
    <row r="371" s="2" customFormat="1">
      <c r="A371" s="39"/>
      <c r="B371" s="40"/>
      <c r="C371" s="41"/>
      <c r="D371" s="233" t="s">
        <v>209</v>
      </c>
      <c r="E371" s="41"/>
      <c r="F371" s="234" t="s">
        <v>5425</v>
      </c>
      <c r="G371" s="41"/>
      <c r="H371" s="41"/>
      <c r="I371" s="235"/>
      <c r="J371" s="41"/>
      <c r="K371" s="41"/>
      <c r="L371" s="45"/>
      <c r="M371" s="236"/>
      <c r="N371" s="237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209</v>
      </c>
      <c r="AU371" s="18" t="s">
        <v>90</v>
      </c>
    </row>
    <row r="372" s="2" customFormat="1" ht="16.5" customHeight="1">
      <c r="A372" s="39"/>
      <c r="B372" s="40"/>
      <c r="C372" s="220" t="s">
        <v>1146</v>
      </c>
      <c r="D372" s="220" t="s">
        <v>204</v>
      </c>
      <c r="E372" s="221" t="s">
        <v>5432</v>
      </c>
      <c r="F372" s="222" t="s">
        <v>5433</v>
      </c>
      <c r="G372" s="223" t="s">
        <v>647</v>
      </c>
      <c r="H372" s="224">
        <v>1</v>
      </c>
      <c r="I372" s="225"/>
      <c r="J372" s="226">
        <f>ROUND(I372*H372,2)</f>
        <v>0</v>
      </c>
      <c r="K372" s="222" t="s">
        <v>1</v>
      </c>
      <c r="L372" s="45"/>
      <c r="M372" s="227" t="s">
        <v>1</v>
      </c>
      <c r="N372" s="228" t="s">
        <v>46</v>
      </c>
      <c r="O372" s="92"/>
      <c r="P372" s="229">
        <f>O372*H372</f>
        <v>0</v>
      </c>
      <c r="Q372" s="229">
        <v>0.00029999999999999997</v>
      </c>
      <c r="R372" s="229">
        <f>Q372*H372</f>
        <v>0.00029999999999999997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279</v>
      </c>
      <c r="AT372" s="231" t="s">
        <v>204</v>
      </c>
      <c r="AU372" s="231" t="s">
        <v>90</v>
      </c>
      <c r="AY372" s="18" t="s">
        <v>203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88</v>
      </c>
      <c r="BK372" s="232">
        <f>ROUND(I372*H372,2)</f>
        <v>0</v>
      </c>
      <c r="BL372" s="18" t="s">
        <v>279</v>
      </c>
      <c r="BM372" s="231" t="s">
        <v>5922</v>
      </c>
    </row>
    <row r="373" s="2" customFormat="1" ht="16.5" customHeight="1">
      <c r="A373" s="39"/>
      <c r="B373" s="40"/>
      <c r="C373" s="296" t="s">
        <v>1154</v>
      </c>
      <c r="D373" s="296" t="s">
        <v>553</v>
      </c>
      <c r="E373" s="297" t="s">
        <v>5435</v>
      </c>
      <c r="F373" s="298" t="s">
        <v>5436</v>
      </c>
      <c r="G373" s="299" t="s">
        <v>647</v>
      </c>
      <c r="H373" s="300">
        <v>1</v>
      </c>
      <c r="I373" s="301"/>
      <c r="J373" s="302">
        <f>ROUND(I373*H373,2)</f>
        <v>0</v>
      </c>
      <c r="K373" s="298" t="s">
        <v>1</v>
      </c>
      <c r="L373" s="303"/>
      <c r="M373" s="304" t="s">
        <v>1</v>
      </c>
      <c r="N373" s="305" t="s">
        <v>46</v>
      </c>
      <c r="O373" s="92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581</v>
      </c>
      <c r="AT373" s="231" t="s">
        <v>553</v>
      </c>
      <c r="AU373" s="231" t="s">
        <v>90</v>
      </c>
      <c r="AY373" s="18" t="s">
        <v>203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279</v>
      </c>
      <c r="BM373" s="231" t="s">
        <v>5923</v>
      </c>
    </row>
    <row r="374" s="2" customFormat="1">
      <c r="A374" s="39"/>
      <c r="B374" s="40"/>
      <c r="C374" s="41"/>
      <c r="D374" s="233" t="s">
        <v>209</v>
      </c>
      <c r="E374" s="41"/>
      <c r="F374" s="234" t="s">
        <v>5425</v>
      </c>
      <c r="G374" s="41"/>
      <c r="H374" s="41"/>
      <c r="I374" s="235"/>
      <c r="J374" s="41"/>
      <c r="K374" s="41"/>
      <c r="L374" s="45"/>
      <c r="M374" s="306"/>
      <c r="N374" s="307"/>
      <c r="O374" s="240"/>
      <c r="P374" s="240"/>
      <c r="Q374" s="240"/>
      <c r="R374" s="240"/>
      <c r="S374" s="240"/>
      <c r="T374" s="308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209</v>
      </c>
      <c r="AU374" s="18" t="s">
        <v>90</v>
      </c>
    </row>
    <row r="375" s="2" customFormat="1" ht="6.96" customHeight="1">
      <c r="A375" s="39"/>
      <c r="B375" s="67"/>
      <c r="C375" s="68"/>
      <c r="D375" s="68"/>
      <c r="E375" s="68"/>
      <c r="F375" s="68"/>
      <c r="G375" s="68"/>
      <c r="H375" s="68"/>
      <c r="I375" s="68"/>
      <c r="J375" s="68"/>
      <c r="K375" s="68"/>
      <c r="L375" s="45"/>
      <c r="M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</row>
  </sheetData>
  <sheetProtection sheet="1" autoFilter="0" formatColumns="0" formatRows="0" objects="1" scenarios="1" spinCount="100000" saltValue="0YC8KqiR/dS1cf/evcQDUMhCerHHK9ENcUzbmhAFNeWAHAZDrvxBEeCVDOAR9WgoBCkMWWrNDXoXey2HZRHLfA==" hashValue="uazyMSQxJOZozOt61unbCKVS1FkDUc2GldW2ZKfhGCxuHHIkX7gCVtGW0d7eavrX2ACyiVGHnU05mg8o+uY/3Q==" algorithmName="SHA-512" password="CC35"/>
  <autoFilter ref="C124:K3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30" r:id="rId1" display="https://podminky.urs.cz/item/CS_URS_2023_02/741122011"/>
    <hyperlink ref="F137" r:id="rId2" display="https://podminky.urs.cz/item/CS_URS_2023_02/741210001"/>
    <hyperlink ref="F142" r:id="rId3" display="https://podminky.urs.cz/item/CS_URS_2023_02/741310031"/>
    <hyperlink ref="F150" r:id="rId4" display="https://podminky.urs.cz/item/CS_URS_2023_02/742110002"/>
    <hyperlink ref="F162" r:id="rId5" display="https://podminky.urs.cz/item/CS_URS_2023_02/742110102"/>
    <hyperlink ref="F183" r:id="rId6" display="https://podminky.urs.cz/item/CS_URS_2023_02/742110122"/>
    <hyperlink ref="F191" r:id="rId7" display="https://podminky.urs.cz/item/CS_URS_2023_02/742110504"/>
    <hyperlink ref="F198" r:id="rId8" display="https://podminky.urs.cz/item/CS_URS_2023_02/742110505"/>
    <hyperlink ref="F205" r:id="rId9" display="https://podminky.urs.cz/item/CS_URS_2023_02/742121001"/>
    <hyperlink ref="F212" r:id="rId10" display="https://podminky.urs.cz/item/CS_URS_2023_02/742123001"/>
    <hyperlink ref="F225" r:id="rId11" display="https://podminky.urs.cz/item/CS_URS_2023_02/742124001"/>
    <hyperlink ref="F238" r:id="rId12" display="https://podminky.urs.cz/item/CS_URS_2023_02/742124005"/>
    <hyperlink ref="F247" r:id="rId13" display="https://podminky.urs.cz/item/CS_URS_2023_02/742190003"/>
    <hyperlink ref="F252" r:id="rId14" display="https://podminky.urs.cz/item/CS_URS_2023_02/742330001"/>
    <hyperlink ref="F255" r:id="rId15" display="https://podminky.urs.cz/item/CS_URS_2023_02/742330022"/>
    <hyperlink ref="F259" r:id="rId16" display="https://podminky.urs.cz/item/CS_URS_2023_02/742330023"/>
    <hyperlink ref="F264" r:id="rId17" display="https://podminky.urs.cz/item/CS_URS_2023_02/742330024"/>
    <hyperlink ref="F269" r:id="rId18" display="https://podminky.urs.cz/item/CS_URS_2023_02/742330044"/>
    <hyperlink ref="F283" r:id="rId19" display="https://podminky.urs.cz/item/CS_URS_2023_02/742330051"/>
    <hyperlink ref="F286" r:id="rId20" display="https://podminky.urs.cz/item/CS_URS_2023_02/742330052"/>
    <hyperlink ref="F289" r:id="rId21" display="https://podminky.urs.cz/item/CS_URS_2023_02/742330101"/>
    <hyperlink ref="F292" r:id="rId22" display="https://podminky.urs.cz/item/CS_URS_2023_02/998742102"/>
    <hyperlink ref="F299" r:id="rId23" display="https://podminky.urs.cz/item/CS_URS_2023_02/742121001"/>
    <hyperlink ref="F314" r:id="rId24" display="https://podminky.urs.cz/item/CS_URS_2023_02/742420001"/>
    <hyperlink ref="F318" r:id="rId25" display="https://podminky.urs.cz/item/CS_URS_2023_02/742420021"/>
    <hyperlink ref="F322" r:id="rId26" display="https://podminky.urs.cz/item/CS_URS_2023_02/742420041"/>
    <hyperlink ref="F327" r:id="rId27" display="https://podminky.urs.cz/item/CS_URS_2023_02/742420051"/>
    <hyperlink ref="F332" r:id="rId28" display="https://podminky.urs.cz/item/CS_URS_2023_02/742420081"/>
    <hyperlink ref="F337" r:id="rId29" display="https://podminky.urs.cz/item/CS_URS_2023_02/742420111"/>
    <hyperlink ref="F343" r:id="rId30" display="https://podminky.urs.cz/item/CS_URS_2023_02/742420121"/>
    <hyperlink ref="F349" r:id="rId31" display="https://podminky.urs.cz/item/CS_URS_2023_02/742420201"/>
    <hyperlink ref="F354" r:id="rId32" display="https://podminky.urs.cz/item/CS_URS_2023_02/741810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5924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5925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ROUND((SUM(BE124:BE265)),  2)</f>
        <v>0</v>
      </c>
      <c r="G35" s="39"/>
      <c r="H35" s="39"/>
      <c r="I35" s="165">
        <v>0.20999999999999999</v>
      </c>
      <c r="J35" s="164">
        <f>ROUND(((SUM(BE124:BE265))*I35),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ROUND((SUM(BF124:BF265)),  2)</f>
        <v>0</v>
      </c>
      <c r="G36" s="39"/>
      <c r="H36" s="39"/>
      <c r="I36" s="165">
        <v>0.14999999999999999</v>
      </c>
      <c r="J36" s="164">
        <f>ROUND(((SUM(BF124:BF265))*I36),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ROUND((SUM(BG124:BG265)),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ROUND((SUM(BH124:BH265)),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ROUND((SUM(BI124:BI265)),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01F - Maření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J126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5580</v>
      </c>
      <c r="E101" s="246"/>
      <c r="F101" s="246"/>
      <c r="G101" s="246"/>
      <c r="H101" s="246"/>
      <c r="I101" s="246"/>
      <c r="J101" s="247">
        <f>J240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9" customFormat="1" ht="24.96" customHeight="1">
      <c r="A102" s="9"/>
      <c r="B102" s="189"/>
      <c r="C102" s="190"/>
      <c r="D102" s="191" t="s">
        <v>4726</v>
      </c>
      <c r="E102" s="192"/>
      <c r="F102" s="192"/>
      <c r="G102" s="192"/>
      <c r="H102" s="192"/>
      <c r="I102" s="192"/>
      <c r="J102" s="193">
        <f>J259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Výjezdová základna Bystřice nad Perštejnem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177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304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01F - Maření a regulace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Bystřice nad Pernštejnem, ul. Větrná</v>
      </c>
      <c r="G118" s="41"/>
      <c r="H118" s="41"/>
      <c r="I118" s="33" t="s">
        <v>22</v>
      </c>
      <c r="J118" s="80" t="str">
        <f>IF(J14="","",J14)</f>
        <v>7. 12. 2023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189</v>
      </c>
      <c r="D123" s="198" t="s">
        <v>66</v>
      </c>
      <c r="E123" s="198" t="s">
        <v>62</v>
      </c>
      <c r="F123" s="198" t="s">
        <v>63</v>
      </c>
      <c r="G123" s="198" t="s">
        <v>190</v>
      </c>
      <c r="H123" s="198" t="s">
        <v>191</v>
      </c>
      <c r="I123" s="198" t="s">
        <v>192</v>
      </c>
      <c r="J123" s="198" t="s">
        <v>184</v>
      </c>
      <c r="K123" s="199" t="s">
        <v>193</v>
      </c>
      <c r="L123" s="200"/>
      <c r="M123" s="101" t="s">
        <v>1</v>
      </c>
      <c r="N123" s="102" t="s">
        <v>45</v>
      </c>
      <c r="O123" s="102" t="s">
        <v>194</v>
      </c>
      <c r="P123" s="102" t="s">
        <v>195</v>
      </c>
      <c r="Q123" s="102" t="s">
        <v>196</v>
      </c>
      <c r="R123" s="102" t="s">
        <v>197</v>
      </c>
      <c r="S123" s="102" t="s">
        <v>198</v>
      </c>
      <c r="T123" s="103" t="s">
        <v>199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200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P125+P259</f>
        <v>0</v>
      </c>
      <c r="Q124" s="105"/>
      <c r="R124" s="203">
        <f>R125+R259</f>
        <v>0.09605000000000001</v>
      </c>
      <c r="S124" s="105"/>
      <c r="T124" s="204">
        <f>T125+T259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186</v>
      </c>
      <c r="BK124" s="205">
        <f>BK125+BK259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1824</v>
      </c>
      <c r="F125" s="209" t="s">
        <v>1825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P126+P240</f>
        <v>0</v>
      </c>
      <c r="Q125" s="214"/>
      <c r="R125" s="215">
        <f>R126+R240</f>
        <v>0.09605000000000001</v>
      </c>
      <c r="S125" s="214"/>
      <c r="T125" s="216">
        <f>T126+T240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81</v>
      </c>
      <c r="AY125" s="217" t="s">
        <v>203</v>
      </c>
      <c r="BK125" s="219">
        <f>BK126+BK240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9" t="s">
        <v>3623</v>
      </c>
      <c r="F126" s="249" t="s">
        <v>3624</v>
      </c>
      <c r="G126" s="207"/>
      <c r="H126" s="207"/>
      <c r="I126" s="210"/>
      <c r="J126" s="250">
        <f>BK126</f>
        <v>0</v>
      </c>
      <c r="K126" s="207"/>
      <c r="L126" s="212"/>
      <c r="M126" s="213"/>
      <c r="N126" s="214"/>
      <c r="O126" s="214"/>
      <c r="P126" s="215">
        <f>SUM(P127:P239)</f>
        <v>0</v>
      </c>
      <c r="Q126" s="214"/>
      <c r="R126" s="215">
        <f>SUM(R127:R239)</f>
        <v>0.082850000000000007</v>
      </c>
      <c r="S126" s="214"/>
      <c r="T126" s="216">
        <f>SUM(T127:T239)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88</v>
      </c>
      <c r="AY126" s="217" t="s">
        <v>203</v>
      </c>
      <c r="BK126" s="219">
        <f>SUM(BK127:BK239)</f>
        <v>0</v>
      </c>
    </row>
    <row r="127" s="2" customFormat="1" ht="24.15" customHeight="1">
      <c r="A127" s="39"/>
      <c r="B127" s="40"/>
      <c r="C127" s="220" t="s">
        <v>88</v>
      </c>
      <c r="D127" s="220" t="s">
        <v>204</v>
      </c>
      <c r="E127" s="221" t="s">
        <v>5926</v>
      </c>
      <c r="F127" s="222" t="s">
        <v>5927</v>
      </c>
      <c r="G127" s="223" t="s">
        <v>415</v>
      </c>
      <c r="H127" s="224">
        <v>40</v>
      </c>
      <c r="I127" s="225"/>
      <c r="J127" s="226">
        <f>ROUND(I127*H127,2)</f>
        <v>0</v>
      </c>
      <c r="K127" s="222" t="s">
        <v>2536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279</v>
      </c>
      <c r="AT127" s="231" t="s">
        <v>204</v>
      </c>
      <c r="AU127" s="231" t="s">
        <v>90</v>
      </c>
      <c r="AY127" s="18" t="s">
        <v>203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279</v>
      </c>
      <c r="BM127" s="231" t="s">
        <v>5928</v>
      </c>
    </row>
    <row r="128" s="2" customFormat="1">
      <c r="A128" s="39"/>
      <c r="B128" s="40"/>
      <c r="C128" s="41"/>
      <c r="D128" s="233" t="s">
        <v>209</v>
      </c>
      <c r="E128" s="41"/>
      <c r="F128" s="234" t="s">
        <v>5929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209</v>
      </c>
      <c r="AU128" s="18" t="s">
        <v>90</v>
      </c>
    </row>
    <row r="129" s="2" customFormat="1">
      <c r="A129" s="39"/>
      <c r="B129" s="40"/>
      <c r="C129" s="41"/>
      <c r="D129" s="251" t="s">
        <v>355</v>
      </c>
      <c r="E129" s="41"/>
      <c r="F129" s="252" t="s">
        <v>5930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355</v>
      </c>
      <c r="AU129" s="18" t="s">
        <v>90</v>
      </c>
    </row>
    <row r="130" s="2" customFormat="1" ht="24.15" customHeight="1">
      <c r="A130" s="39"/>
      <c r="B130" s="40"/>
      <c r="C130" s="296" t="s">
        <v>90</v>
      </c>
      <c r="D130" s="296" t="s">
        <v>553</v>
      </c>
      <c r="E130" s="297" t="s">
        <v>5931</v>
      </c>
      <c r="F130" s="298" t="s">
        <v>5932</v>
      </c>
      <c r="G130" s="299" t="s">
        <v>415</v>
      </c>
      <c r="H130" s="300">
        <v>42</v>
      </c>
      <c r="I130" s="301"/>
      <c r="J130" s="302">
        <f>ROUND(I130*H130,2)</f>
        <v>0</v>
      </c>
      <c r="K130" s="298" t="s">
        <v>2536</v>
      </c>
      <c r="L130" s="303"/>
      <c r="M130" s="304" t="s">
        <v>1</v>
      </c>
      <c r="N130" s="305" t="s">
        <v>46</v>
      </c>
      <c r="O130" s="92"/>
      <c r="P130" s="229">
        <f>O130*H130</f>
        <v>0</v>
      </c>
      <c r="Q130" s="229">
        <v>0.00019000000000000001</v>
      </c>
      <c r="R130" s="229">
        <f>Q130*H130</f>
        <v>0.007980000000000001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581</v>
      </c>
      <c r="AT130" s="231" t="s">
        <v>553</v>
      </c>
      <c r="AU130" s="231" t="s">
        <v>90</v>
      </c>
      <c r="AY130" s="18" t="s">
        <v>203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279</v>
      </c>
      <c r="BM130" s="231" t="s">
        <v>5933</v>
      </c>
    </row>
    <row r="131" s="2" customFormat="1">
      <c r="A131" s="39"/>
      <c r="B131" s="40"/>
      <c r="C131" s="41"/>
      <c r="D131" s="233" t="s">
        <v>209</v>
      </c>
      <c r="E131" s="41"/>
      <c r="F131" s="234" t="s">
        <v>5932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209</v>
      </c>
      <c r="AU131" s="18" t="s">
        <v>90</v>
      </c>
    </row>
    <row r="132" s="14" customFormat="1">
      <c r="A132" s="14"/>
      <c r="B132" s="263"/>
      <c r="C132" s="264"/>
      <c r="D132" s="233" t="s">
        <v>357</v>
      </c>
      <c r="E132" s="264"/>
      <c r="F132" s="266" t="s">
        <v>5934</v>
      </c>
      <c r="G132" s="264"/>
      <c r="H132" s="267">
        <v>42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357</v>
      </c>
      <c r="AU132" s="273" t="s">
        <v>90</v>
      </c>
      <c r="AV132" s="14" t="s">
        <v>90</v>
      </c>
      <c r="AW132" s="14" t="s">
        <v>4</v>
      </c>
      <c r="AX132" s="14" t="s">
        <v>88</v>
      </c>
      <c r="AY132" s="273" t="s">
        <v>203</v>
      </c>
    </row>
    <row r="133" s="2" customFormat="1" ht="24.15" customHeight="1">
      <c r="A133" s="39"/>
      <c r="B133" s="40"/>
      <c r="C133" s="220" t="s">
        <v>215</v>
      </c>
      <c r="D133" s="220" t="s">
        <v>204</v>
      </c>
      <c r="E133" s="221" t="s">
        <v>5935</v>
      </c>
      <c r="F133" s="222" t="s">
        <v>5936</v>
      </c>
      <c r="G133" s="223" t="s">
        <v>415</v>
      </c>
      <c r="H133" s="224">
        <v>100</v>
      </c>
      <c r="I133" s="225"/>
      <c r="J133" s="226">
        <f>ROUND(I133*H133,2)</f>
        <v>0</v>
      </c>
      <c r="K133" s="222" t="s">
        <v>2536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279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279</v>
      </c>
      <c r="BM133" s="231" t="s">
        <v>5937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5938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>
      <c r="A135" s="39"/>
      <c r="B135" s="40"/>
      <c r="C135" s="41"/>
      <c r="D135" s="251" t="s">
        <v>355</v>
      </c>
      <c r="E135" s="41"/>
      <c r="F135" s="252" t="s">
        <v>5939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355</v>
      </c>
      <c r="AU135" s="18" t="s">
        <v>90</v>
      </c>
    </row>
    <row r="136" s="2" customFormat="1" ht="21.75" customHeight="1">
      <c r="A136" s="39"/>
      <c r="B136" s="40"/>
      <c r="C136" s="296" t="s">
        <v>202</v>
      </c>
      <c r="D136" s="296" t="s">
        <v>553</v>
      </c>
      <c r="E136" s="297" t="s">
        <v>5613</v>
      </c>
      <c r="F136" s="298" t="s">
        <v>5614</v>
      </c>
      <c r="G136" s="299" t="s">
        <v>415</v>
      </c>
      <c r="H136" s="300">
        <v>105</v>
      </c>
      <c r="I136" s="301"/>
      <c r="J136" s="302">
        <f>ROUND(I136*H136,2)</f>
        <v>0</v>
      </c>
      <c r="K136" s="298" t="s">
        <v>2536</v>
      </c>
      <c r="L136" s="303"/>
      <c r="M136" s="304" t="s">
        <v>1</v>
      </c>
      <c r="N136" s="305" t="s">
        <v>46</v>
      </c>
      <c r="O136" s="92"/>
      <c r="P136" s="229">
        <f>O136*H136</f>
        <v>0</v>
      </c>
      <c r="Q136" s="229">
        <v>4.0000000000000003E-05</v>
      </c>
      <c r="R136" s="229">
        <f>Q136*H136</f>
        <v>0.0042000000000000006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581</v>
      </c>
      <c r="AT136" s="231" t="s">
        <v>553</v>
      </c>
      <c r="AU136" s="231" t="s">
        <v>90</v>
      </c>
      <c r="AY136" s="18" t="s">
        <v>203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279</v>
      </c>
      <c r="BM136" s="231" t="s">
        <v>5940</v>
      </c>
    </row>
    <row r="137" s="2" customFormat="1">
      <c r="A137" s="39"/>
      <c r="B137" s="40"/>
      <c r="C137" s="41"/>
      <c r="D137" s="233" t="s">
        <v>209</v>
      </c>
      <c r="E137" s="41"/>
      <c r="F137" s="234" t="s">
        <v>5614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209</v>
      </c>
      <c r="AU137" s="18" t="s">
        <v>90</v>
      </c>
    </row>
    <row r="138" s="14" customFormat="1">
      <c r="A138" s="14"/>
      <c r="B138" s="263"/>
      <c r="C138" s="264"/>
      <c r="D138" s="233" t="s">
        <v>357</v>
      </c>
      <c r="E138" s="265" t="s">
        <v>1</v>
      </c>
      <c r="F138" s="266" t="s">
        <v>1154</v>
      </c>
      <c r="G138" s="264"/>
      <c r="H138" s="267">
        <v>100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3" t="s">
        <v>357</v>
      </c>
      <c r="AU138" s="273" t="s">
        <v>90</v>
      </c>
      <c r="AV138" s="14" t="s">
        <v>90</v>
      </c>
      <c r="AW138" s="14" t="s">
        <v>36</v>
      </c>
      <c r="AX138" s="14" t="s">
        <v>88</v>
      </c>
      <c r="AY138" s="273" t="s">
        <v>203</v>
      </c>
    </row>
    <row r="139" s="14" customFormat="1">
      <c r="A139" s="14"/>
      <c r="B139" s="263"/>
      <c r="C139" s="264"/>
      <c r="D139" s="233" t="s">
        <v>357</v>
      </c>
      <c r="E139" s="264"/>
      <c r="F139" s="266" t="s">
        <v>5941</v>
      </c>
      <c r="G139" s="264"/>
      <c r="H139" s="267">
        <v>105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357</v>
      </c>
      <c r="AU139" s="273" t="s">
        <v>90</v>
      </c>
      <c r="AV139" s="14" t="s">
        <v>90</v>
      </c>
      <c r="AW139" s="14" t="s">
        <v>4</v>
      </c>
      <c r="AX139" s="14" t="s">
        <v>88</v>
      </c>
      <c r="AY139" s="273" t="s">
        <v>203</v>
      </c>
    </row>
    <row r="140" s="2" customFormat="1" ht="24.15" customHeight="1">
      <c r="A140" s="39"/>
      <c r="B140" s="40"/>
      <c r="C140" s="220" t="s">
        <v>224</v>
      </c>
      <c r="D140" s="220" t="s">
        <v>204</v>
      </c>
      <c r="E140" s="221" t="s">
        <v>4817</v>
      </c>
      <c r="F140" s="222" t="s">
        <v>4818</v>
      </c>
      <c r="G140" s="223" t="s">
        <v>415</v>
      </c>
      <c r="H140" s="224">
        <v>70</v>
      </c>
      <c r="I140" s="225"/>
      <c r="J140" s="226">
        <f>ROUND(I140*H140,2)</f>
        <v>0</v>
      </c>
      <c r="K140" s="222" t="s">
        <v>2536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279</v>
      </c>
      <c r="AT140" s="231" t="s">
        <v>204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279</v>
      </c>
      <c r="BM140" s="231" t="s">
        <v>5942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4820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2" customFormat="1">
      <c r="A142" s="39"/>
      <c r="B142" s="40"/>
      <c r="C142" s="41"/>
      <c r="D142" s="251" t="s">
        <v>355</v>
      </c>
      <c r="E142" s="41"/>
      <c r="F142" s="252" t="s">
        <v>5943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355</v>
      </c>
      <c r="AU142" s="18" t="s">
        <v>90</v>
      </c>
    </row>
    <row r="143" s="2" customFormat="1" ht="24.15" customHeight="1">
      <c r="A143" s="39"/>
      <c r="B143" s="40"/>
      <c r="C143" s="296" t="s">
        <v>229</v>
      </c>
      <c r="D143" s="296" t="s">
        <v>553</v>
      </c>
      <c r="E143" s="297" t="s">
        <v>3638</v>
      </c>
      <c r="F143" s="298" t="s">
        <v>3639</v>
      </c>
      <c r="G143" s="299" t="s">
        <v>415</v>
      </c>
      <c r="H143" s="300">
        <v>80.5</v>
      </c>
      <c r="I143" s="301"/>
      <c r="J143" s="302">
        <f>ROUND(I143*H143,2)</f>
        <v>0</v>
      </c>
      <c r="K143" s="298" t="s">
        <v>2536</v>
      </c>
      <c r="L143" s="303"/>
      <c r="M143" s="304" t="s">
        <v>1</v>
      </c>
      <c r="N143" s="305" t="s">
        <v>46</v>
      </c>
      <c r="O143" s="92"/>
      <c r="P143" s="229">
        <f>O143*H143</f>
        <v>0</v>
      </c>
      <c r="Q143" s="229">
        <v>0.00012</v>
      </c>
      <c r="R143" s="229">
        <f>Q143*H143</f>
        <v>0.0096600000000000002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581</v>
      </c>
      <c r="AT143" s="231" t="s">
        <v>553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5944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3639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14" customFormat="1">
      <c r="A145" s="14"/>
      <c r="B145" s="263"/>
      <c r="C145" s="264"/>
      <c r="D145" s="233" t="s">
        <v>357</v>
      </c>
      <c r="E145" s="265" t="s">
        <v>1</v>
      </c>
      <c r="F145" s="266" t="s">
        <v>5945</v>
      </c>
      <c r="G145" s="264"/>
      <c r="H145" s="267">
        <v>70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357</v>
      </c>
      <c r="AU145" s="273" t="s">
        <v>90</v>
      </c>
      <c r="AV145" s="14" t="s">
        <v>90</v>
      </c>
      <c r="AW145" s="14" t="s">
        <v>36</v>
      </c>
      <c r="AX145" s="14" t="s">
        <v>88</v>
      </c>
      <c r="AY145" s="273" t="s">
        <v>203</v>
      </c>
    </row>
    <row r="146" s="14" customFormat="1">
      <c r="A146" s="14"/>
      <c r="B146" s="263"/>
      <c r="C146" s="264"/>
      <c r="D146" s="233" t="s">
        <v>357</v>
      </c>
      <c r="E146" s="264"/>
      <c r="F146" s="266" t="s">
        <v>5946</v>
      </c>
      <c r="G146" s="264"/>
      <c r="H146" s="267">
        <v>80.5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3" t="s">
        <v>357</v>
      </c>
      <c r="AU146" s="273" t="s">
        <v>90</v>
      </c>
      <c r="AV146" s="14" t="s">
        <v>90</v>
      </c>
      <c r="AW146" s="14" t="s">
        <v>4</v>
      </c>
      <c r="AX146" s="14" t="s">
        <v>88</v>
      </c>
      <c r="AY146" s="273" t="s">
        <v>203</v>
      </c>
    </row>
    <row r="147" s="2" customFormat="1" ht="24.15" customHeight="1">
      <c r="A147" s="39"/>
      <c r="B147" s="40"/>
      <c r="C147" s="220" t="s">
        <v>234</v>
      </c>
      <c r="D147" s="220" t="s">
        <v>204</v>
      </c>
      <c r="E147" s="221" t="s">
        <v>4841</v>
      </c>
      <c r="F147" s="222" t="s">
        <v>4842</v>
      </c>
      <c r="G147" s="223" t="s">
        <v>415</v>
      </c>
      <c r="H147" s="224">
        <v>45</v>
      </c>
      <c r="I147" s="225"/>
      <c r="J147" s="226">
        <f>ROUND(I147*H147,2)</f>
        <v>0</v>
      </c>
      <c r="K147" s="222" t="s">
        <v>2536</v>
      </c>
      <c r="L147" s="45"/>
      <c r="M147" s="227" t="s">
        <v>1</v>
      </c>
      <c r="N147" s="228" t="s">
        <v>46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279</v>
      </c>
      <c r="AT147" s="231" t="s">
        <v>204</v>
      </c>
      <c r="AU147" s="231" t="s">
        <v>90</v>
      </c>
      <c r="AY147" s="18" t="s">
        <v>203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279</v>
      </c>
      <c r="BM147" s="231" t="s">
        <v>5947</v>
      </c>
    </row>
    <row r="148" s="2" customFormat="1">
      <c r="A148" s="39"/>
      <c r="B148" s="40"/>
      <c r="C148" s="41"/>
      <c r="D148" s="233" t="s">
        <v>209</v>
      </c>
      <c r="E148" s="41"/>
      <c r="F148" s="234" t="s">
        <v>4844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209</v>
      </c>
      <c r="AU148" s="18" t="s">
        <v>90</v>
      </c>
    </row>
    <row r="149" s="2" customFormat="1">
      <c r="A149" s="39"/>
      <c r="B149" s="40"/>
      <c r="C149" s="41"/>
      <c r="D149" s="251" t="s">
        <v>355</v>
      </c>
      <c r="E149" s="41"/>
      <c r="F149" s="252" t="s">
        <v>5948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355</v>
      </c>
      <c r="AU149" s="18" t="s">
        <v>90</v>
      </c>
    </row>
    <row r="150" s="2" customFormat="1" ht="24.15" customHeight="1">
      <c r="A150" s="39"/>
      <c r="B150" s="40"/>
      <c r="C150" s="296" t="s">
        <v>239</v>
      </c>
      <c r="D150" s="296" t="s">
        <v>553</v>
      </c>
      <c r="E150" s="297" t="s">
        <v>3646</v>
      </c>
      <c r="F150" s="298" t="s">
        <v>3647</v>
      </c>
      <c r="G150" s="299" t="s">
        <v>415</v>
      </c>
      <c r="H150" s="300">
        <v>51.75</v>
      </c>
      <c r="I150" s="301"/>
      <c r="J150" s="302">
        <f>ROUND(I150*H150,2)</f>
        <v>0</v>
      </c>
      <c r="K150" s="298" t="s">
        <v>2536</v>
      </c>
      <c r="L150" s="303"/>
      <c r="M150" s="304" t="s">
        <v>1</v>
      </c>
      <c r="N150" s="305" t="s">
        <v>46</v>
      </c>
      <c r="O150" s="92"/>
      <c r="P150" s="229">
        <f>O150*H150</f>
        <v>0</v>
      </c>
      <c r="Q150" s="229">
        <v>0.00013999999999999999</v>
      </c>
      <c r="R150" s="229">
        <f>Q150*H150</f>
        <v>0.0072449999999999997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581</v>
      </c>
      <c r="AT150" s="231" t="s">
        <v>553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279</v>
      </c>
      <c r="BM150" s="231" t="s">
        <v>5949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3647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14" customFormat="1">
      <c r="A152" s="14"/>
      <c r="B152" s="263"/>
      <c r="C152" s="264"/>
      <c r="D152" s="233" t="s">
        <v>357</v>
      </c>
      <c r="E152" s="265" t="s">
        <v>1</v>
      </c>
      <c r="F152" s="266" t="s">
        <v>704</v>
      </c>
      <c r="G152" s="264"/>
      <c r="H152" s="267">
        <v>45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357</v>
      </c>
      <c r="AU152" s="273" t="s">
        <v>90</v>
      </c>
      <c r="AV152" s="14" t="s">
        <v>90</v>
      </c>
      <c r="AW152" s="14" t="s">
        <v>36</v>
      </c>
      <c r="AX152" s="14" t="s">
        <v>88</v>
      </c>
      <c r="AY152" s="273" t="s">
        <v>203</v>
      </c>
    </row>
    <row r="153" s="14" customFormat="1">
      <c r="A153" s="14"/>
      <c r="B153" s="263"/>
      <c r="C153" s="264"/>
      <c r="D153" s="233" t="s">
        <v>357</v>
      </c>
      <c r="E153" s="264"/>
      <c r="F153" s="266" t="s">
        <v>5950</v>
      </c>
      <c r="G153" s="264"/>
      <c r="H153" s="267">
        <v>51.75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4</v>
      </c>
      <c r="AX153" s="14" t="s">
        <v>88</v>
      </c>
      <c r="AY153" s="273" t="s">
        <v>203</v>
      </c>
    </row>
    <row r="154" s="2" customFormat="1" ht="24.15" customHeight="1">
      <c r="A154" s="39"/>
      <c r="B154" s="40"/>
      <c r="C154" s="220" t="s">
        <v>244</v>
      </c>
      <c r="D154" s="220" t="s">
        <v>204</v>
      </c>
      <c r="E154" s="221" t="s">
        <v>4867</v>
      </c>
      <c r="F154" s="222" t="s">
        <v>4868</v>
      </c>
      <c r="G154" s="223" t="s">
        <v>415</v>
      </c>
      <c r="H154" s="224">
        <v>15</v>
      </c>
      <c r="I154" s="225"/>
      <c r="J154" s="226">
        <f>ROUND(I154*H154,2)</f>
        <v>0</v>
      </c>
      <c r="K154" s="222" t="s">
        <v>2536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279</v>
      </c>
      <c r="AT154" s="231" t="s">
        <v>204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5951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4870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2" customFormat="1">
      <c r="A156" s="39"/>
      <c r="B156" s="40"/>
      <c r="C156" s="41"/>
      <c r="D156" s="251" t="s">
        <v>355</v>
      </c>
      <c r="E156" s="41"/>
      <c r="F156" s="252" t="s">
        <v>5952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355</v>
      </c>
      <c r="AU156" s="18" t="s">
        <v>90</v>
      </c>
    </row>
    <row r="157" s="2" customFormat="1" ht="24.15" customHeight="1">
      <c r="A157" s="39"/>
      <c r="B157" s="40"/>
      <c r="C157" s="296" t="s">
        <v>249</v>
      </c>
      <c r="D157" s="296" t="s">
        <v>553</v>
      </c>
      <c r="E157" s="297" t="s">
        <v>5953</v>
      </c>
      <c r="F157" s="298" t="s">
        <v>5954</v>
      </c>
      <c r="G157" s="299" t="s">
        <v>415</v>
      </c>
      <c r="H157" s="300">
        <v>17.25</v>
      </c>
      <c r="I157" s="301"/>
      <c r="J157" s="302">
        <f>ROUND(I157*H157,2)</f>
        <v>0</v>
      </c>
      <c r="K157" s="298" t="s">
        <v>2536</v>
      </c>
      <c r="L157" s="303"/>
      <c r="M157" s="304" t="s">
        <v>1</v>
      </c>
      <c r="N157" s="305" t="s">
        <v>46</v>
      </c>
      <c r="O157" s="92"/>
      <c r="P157" s="229">
        <f>O157*H157</f>
        <v>0</v>
      </c>
      <c r="Q157" s="229">
        <v>0.00034000000000000002</v>
      </c>
      <c r="R157" s="229">
        <f>Q157*H157</f>
        <v>0.0058650000000000004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581</v>
      </c>
      <c r="AT157" s="231" t="s">
        <v>553</v>
      </c>
      <c r="AU157" s="231" t="s">
        <v>90</v>
      </c>
      <c r="AY157" s="18" t="s">
        <v>203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279</v>
      </c>
      <c r="BM157" s="231" t="s">
        <v>5955</v>
      </c>
    </row>
    <row r="158" s="2" customFormat="1">
      <c r="A158" s="39"/>
      <c r="B158" s="40"/>
      <c r="C158" s="41"/>
      <c r="D158" s="233" t="s">
        <v>209</v>
      </c>
      <c r="E158" s="41"/>
      <c r="F158" s="234" t="s">
        <v>5954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209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4"/>
      <c r="F159" s="266" t="s">
        <v>5956</v>
      </c>
      <c r="G159" s="264"/>
      <c r="H159" s="267">
        <v>17.25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4</v>
      </c>
      <c r="AX159" s="14" t="s">
        <v>88</v>
      </c>
      <c r="AY159" s="273" t="s">
        <v>203</v>
      </c>
    </row>
    <row r="160" s="2" customFormat="1" ht="24.15" customHeight="1">
      <c r="A160" s="39"/>
      <c r="B160" s="40"/>
      <c r="C160" s="220" t="s">
        <v>254</v>
      </c>
      <c r="D160" s="220" t="s">
        <v>204</v>
      </c>
      <c r="E160" s="221" t="s">
        <v>3650</v>
      </c>
      <c r="F160" s="222" t="s">
        <v>3651</v>
      </c>
      <c r="G160" s="223" t="s">
        <v>415</v>
      </c>
      <c r="H160" s="224">
        <v>130</v>
      </c>
      <c r="I160" s="225"/>
      <c r="J160" s="226">
        <f>ROUND(I160*H160,2)</f>
        <v>0</v>
      </c>
      <c r="K160" s="222" t="s">
        <v>2536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279</v>
      </c>
      <c r="AT160" s="231" t="s">
        <v>204</v>
      </c>
      <c r="AU160" s="231" t="s">
        <v>90</v>
      </c>
      <c r="AY160" s="18" t="s">
        <v>203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279</v>
      </c>
      <c r="BM160" s="231" t="s">
        <v>5957</v>
      </c>
    </row>
    <row r="161" s="2" customFormat="1">
      <c r="A161" s="39"/>
      <c r="B161" s="40"/>
      <c r="C161" s="41"/>
      <c r="D161" s="233" t="s">
        <v>209</v>
      </c>
      <c r="E161" s="41"/>
      <c r="F161" s="234" t="s">
        <v>3653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209</v>
      </c>
      <c r="AU161" s="18" t="s">
        <v>90</v>
      </c>
    </row>
    <row r="162" s="2" customFormat="1">
      <c r="A162" s="39"/>
      <c r="B162" s="40"/>
      <c r="C162" s="41"/>
      <c r="D162" s="251" t="s">
        <v>355</v>
      </c>
      <c r="E162" s="41"/>
      <c r="F162" s="252" t="s">
        <v>5958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355</v>
      </c>
      <c r="AU162" s="18" t="s">
        <v>90</v>
      </c>
    </row>
    <row r="163" s="2" customFormat="1" ht="37.8" customHeight="1">
      <c r="A163" s="39"/>
      <c r="B163" s="40"/>
      <c r="C163" s="296" t="s">
        <v>259</v>
      </c>
      <c r="D163" s="296" t="s">
        <v>553</v>
      </c>
      <c r="E163" s="297" t="s">
        <v>5959</v>
      </c>
      <c r="F163" s="298" t="s">
        <v>5960</v>
      </c>
      <c r="G163" s="299" t="s">
        <v>415</v>
      </c>
      <c r="H163" s="300">
        <v>46</v>
      </c>
      <c r="I163" s="301"/>
      <c r="J163" s="302">
        <f>ROUND(I163*H163,2)</f>
        <v>0</v>
      </c>
      <c r="K163" s="298" t="s">
        <v>2536</v>
      </c>
      <c r="L163" s="303"/>
      <c r="M163" s="304" t="s">
        <v>1</v>
      </c>
      <c r="N163" s="305" t="s">
        <v>46</v>
      </c>
      <c r="O163" s="92"/>
      <c r="P163" s="229">
        <f>O163*H163</f>
        <v>0</v>
      </c>
      <c r="Q163" s="229">
        <v>8.0000000000000007E-05</v>
      </c>
      <c r="R163" s="229">
        <f>Q163*H163</f>
        <v>0.0036800000000000001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581</v>
      </c>
      <c r="AT163" s="231" t="s">
        <v>553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279</v>
      </c>
      <c r="BM163" s="231" t="s">
        <v>5961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5960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14" customFormat="1">
      <c r="A165" s="14"/>
      <c r="B165" s="263"/>
      <c r="C165" s="264"/>
      <c r="D165" s="233" t="s">
        <v>357</v>
      </c>
      <c r="E165" s="265" t="s">
        <v>1</v>
      </c>
      <c r="F165" s="266" t="s">
        <v>652</v>
      </c>
      <c r="G165" s="264"/>
      <c r="H165" s="267">
        <v>40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357</v>
      </c>
      <c r="AU165" s="273" t="s">
        <v>90</v>
      </c>
      <c r="AV165" s="14" t="s">
        <v>90</v>
      </c>
      <c r="AW165" s="14" t="s">
        <v>36</v>
      </c>
      <c r="AX165" s="14" t="s">
        <v>88</v>
      </c>
      <c r="AY165" s="273" t="s">
        <v>203</v>
      </c>
    </row>
    <row r="166" s="14" customFormat="1">
      <c r="A166" s="14"/>
      <c r="B166" s="263"/>
      <c r="C166" s="264"/>
      <c r="D166" s="233" t="s">
        <v>357</v>
      </c>
      <c r="E166" s="264"/>
      <c r="F166" s="266" t="s">
        <v>5962</v>
      </c>
      <c r="G166" s="264"/>
      <c r="H166" s="267">
        <v>46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4</v>
      </c>
      <c r="AX166" s="14" t="s">
        <v>88</v>
      </c>
      <c r="AY166" s="273" t="s">
        <v>203</v>
      </c>
    </row>
    <row r="167" s="2" customFormat="1" ht="37.8" customHeight="1">
      <c r="A167" s="39"/>
      <c r="B167" s="40"/>
      <c r="C167" s="296" t="s">
        <v>264</v>
      </c>
      <c r="D167" s="296" t="s">
        <v>553</v>
      </c>
      <c r="E167" s="297" t="s">
        <v>5963</v>
      </c>
      <c r="F167" s="298" t="s">
        <v>5964</v>
      </c>
      <c r="G167" s="299" t="s">
        <v>415</v>
      </c>
      <c r="H167" s="300">
        <v>90</v>
      </c>
      <c r="I167" s="301"/>
      <c r="J167" s="302">
        <f>ROUND(I167*H167,2)</f>
        <v>0</v>
      </c>
      <c r="K167" s="298" t="s">
        <v>2536</v>
      </c>
      <c r="L167" s="303"/>
      <c r="M167" s="304" t="s">
        <v>1</v>
      </c>
      <c r="N167" s="305" t="s">
        <v>46</v>
      </c>
      <c r="O167" s="92"/>
      <c r="P167" s="229">
        <f>O167*H167</f>
        <v>0</v>
      </c>
      <c r="Q167" s="229">
        <v>5.0000000000000002E-05</v>
      </c>
      <c r="R167" s="229">
        <f>Q167*H167</f>
        <v>0.0045000000000000005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581</v>
      </c>
      <c r="AT167" s="231" t="s">
        <v>553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279</v>
      </c>
      <c r="BM167" s="231" t="s">
        <v>5965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5964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14" customFormat="1">
      <c r="A169" s="14"/>
      <c r="B169" s="263"/>
      <c r="C169" s="264"/>
      <c r="D169" s="233" t="s">
        <v>357</v>
      </c>
      <c r="E169" s="265" t="s">
        <v>1</v>
      </c>
      <c r="F169" s="266" t="s">
        <v>1084</v>
      </c>
      <c r="G169" s="264"/>
      <c r="H169" s="267">
        <v>90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357</v>
      </c>
      <c r="AU169" s="273" t="s">
        <v>90</v>
      </c>
      <c r="AV169" s="14" t="s">
        <v>90</v>
      </c>
      <c r="AW169" s="14" t="s">
        <v>36</v>
      </c>
      <c r="AX169" s="14" t="s">
        <v>88</v>
      </c>
      <c r="AY169" s="273" t="s">
        <v>203</v>
      </c>
    </row>
    <row r="170" s="2" customFormat="1" ht="24.15" customHeight="1">
      <c r="A170" s="39"/>
      <c r="B170" s="40"/>
      <c r="C170" s="220" t="s">
        <v>269</v>
      </c>
      <c r="D170" s="220" t="s">
        <v>204</v>
      </c>
      <c r="E170" s="221" t="s">
        <v>4914</v>
      </c>
      <c r="F170" s="222" t="s">
        <v>4915</v>
      </c>
      <c r="G170" s="223" t="s">
        <v>647</v>
      </c>
      <c r="H170" s="224">
        <v>1</v>
      </c>
      <c r="I170" s="225"/>
      <c r="J170" s="226">
        <f>ROUND(I170*H170,2)</f>
        <v>0</v>
      </c>
      <c r="K170" s="222" t="s">
        <v>2536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279</v>
      </c>
      <c r="AT170" s="231" t="s">
        <v>204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279</v>
      </c>
      <c r="BM170" s="231" t="s">
        <v>5966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4917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2" customFormat="1">
      <c r="A172" s="39"/>
      <c r="B172" s="40"/>
      <c r="C172" s="41"/>
      <c r="D172" s="251" t="s">
        <v>355</v>
      </c>
      <c r="E172" s="41"/>
      <c r="F172" s="252" t="s">
        <v>5967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355</v>
      </c>
      <c r="AU172" s="18" t="s">
        <v>90</v>
      </c>
    </row>
    <row r="173" s="2" customFormat="1" ht="24.15" customHeight="1">
      <c r="A173" s="39"/>
      <c r="B173" s="40"/>
      <c r="C173" s="296" t="s">
        <v>8</v>
      </c>
      <c r="D173" s="296" t="s">
        <v>553</v>
      </c>
      <c r="E173" s="297" t="s">
        <v>4922</v>
      </c>
      <c r="F173" s="298" t="s">
        <v>5968</v>
      </c>
      <c r="G173" s="299" t="s">
        <v>647</v>
      </c>
      <c r="H173" s="300">
        <v>1</v>
      </c>
      <c r="I173" s="301"/>
      <c r="J173" s="302">
        <f>ROUND(I173*H173,2)</f>
        <v>0</v>
      </c>
      <c r="K173" s="298" t="s">
        <v>1</v>
      </c>
      <c r="L173" s="303"/>
      <c r="M173" s="304" t="s">
        <v>1</v>
      </c>
      <c r="N173" s="305" t="s">
        <v>46</v>
      </c>
      <c r="O173" s="92"/>
      <c r="P173" s="229">
        <f>O173*H173</f>
        <v>0</v>
      </c>
      <c r="Q173" s="229">
        <v>0.032000000000000001</v>
      </c>
      <c r="R173" s="229">
        <f>Q173*H173</f>
        <v>0.032000000000000001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581</v>
      </c>
      <c r="AT173" s="231" t="s">
        <v>553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5969</v>
      </c>
    </row>
    <row r="174" s="2" customFormat="1" ht="24.15" customHeight="1">
      <c r="A174" s="39"/>
      <c r="B174" s="40"/>
      <c r="C174" s="220" t="s">
        <v>279</v>
      </c>
      <c r="D174" s="220" t="s">
        <v>204</v>
      </c>
      <c r="E174" s="221" t="s">
        <v>5111</v>
      </c>
      <c r="F174" s="222" t="s">
        <v>5112</v>
      </c>
      <c r="G174" s="223" t="s">
        <v>647</v>
      </c>
      <c r="H174" s="224">
        <v>10</v>
      </c>
      <c r="I174" s="225"/>
      <c r="J174" s="226">
        <f>ROUND(I174*H174,2)</f>
        <v>0</v>
      </c>
      <c r="K174" s="222" t="s">
        <v>2536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279</v>
      </c>
      <c r="AT174" s="231" t="s">
        <v>204</v>
      </c>
      <c r="AU174" s="231" t="s">
        <v>90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279</v>
      </c>
      <c r="BM174" s="231" t="s">
        <v>5970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5114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90</v>
      </c>
    </row>
    <row r="176" s="2" customFormat="1">
      <c r="A176" s="39"/>
      <c r="B176" s="40"/>
      <c r="C176" s="41"/>
      <c r="D176" s="251" t="s">
        <v>355</v>
      </c>
      <c r="E176" s="41"/>
      <c r="F176" s="252" t="s">
        <v>5971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355</v>
      </c>
      <c r="AU176" s="18" t="s">
        <v>90</v>
      </c>
    </row>
    <row r="177" s="2" customFormat="1" ht="24.15" customHeight="1">
      <c r="A177" s="39"/>
      <c r="B177" s="40"/>
      <c r="C177" s="296" t="s">
        <v>284</v>
      </c>
      <c r="D177" s="296" t="s">
        <v>553</v>
      </c>
      <c r="E177" s="297" t="s">
        <v>5126</v>
      </c>
      <c r="F177" s="298" t="s">
        <v>5127</v>
      </c>
      <c r="G177" s="299" t="s">
        <v>647</v>
      </c>
      <c r="H177" s="300">
        <v>1</v>
      </c>
      <c r="I177" s="301"/>
      <c r="J177" s="302">
        <f>ROUND(I177*H177,2)</f>
        <v>0</v>
      </c>
      <c r="K177" s="298" t="s">
        <v>2536</v>
      </c>
      <c r="L177" s="303"/>
      <c r="M177" s="304" t="s">
        <v>1</v>
      </c>
      <c r="N177" s="305" t="s">
        <v>46</v>
      </c>
      <c r="O177" s="92"/>
      <c r="P177" s="229">
        <f>O177*H177</f>
        <v>0</v>
      </c>
      <c r="Q177" s="229">
        <v>0.00040000000000000002</v>
      </c>
      <c r="R177" s="229">
        <f>Q177*H177</f>
        <v>0.00040000000000000002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581</v>
      </c>
      <c r="AT177" s="231" t="s">
        <v>553</v>
      </c>
      <c r="AU177" s="231" t="s">
        <v>90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279</v>
      </c>
      <c r="BM177" s="231" t="s">
        <v>5972</v>
      </c>
    </row>
    <row r="178" s="2" customFormat="1">
      <c r="A178" s="39"/>
      <c r="B178" s="40"/>
      <c r="C178" s="41"/>
      <c r="D178" s="233" t="s">
        <v>209</v>
      </c>
      <c r="E178" s="41"/>
      <c r="F178" s="234" t="s">
        <v>5127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209</v>
      </c>
      <c r="AU178" s="18" t="s">
        <v>90</v>
      </c>
    </row>
    <row r="179" s="2" customFormat="1" ht="24.15" customHeight="1">
      <c r="A179" s="39"/>
      <c r="B179" s="40"/>
      <c r="C179" s="296" t="s">
        <v>473</v>
      </c>
      <c r="D179" s="296" t="s">
        <v>553</v>
      </c>
      <c r="E179" s="297" t="s">
        <v>5116</v>
      </c>
      <c r="F179" s="298" t="s">
        <v>5117</v>
      </c>
      <c r="G179" s="299" t="s">
        <v>647</v>
      </c>
      <c r="H179" s="300">
        <v>5</v>
      </c>
      <c r="I179" s="301"/>
      <c r="J179" s="302">
        <f>ROUND(I179*H179,2)</f>
        <v>0</v>
      </c>
      <c r="K179" s="298" t="s">
        <v>2536</v>
      </c>
      <c r="L179" s="303"/>
      <c r="M179" s="304" t="s">
        <v>1</v>
      </c>
      <c r="N179" s="305" t="s">
        <v>46</v>
      </c>
      <c r="O179" s="92"/>
      <c r="P179" s="229">
        <f>O179*H179</f>
        <v>0</v>
      </c>
      <c r="Q179" s="229">
        <v>0.00040000000000000002</v>
      </c>
      <c r="R179" s="229">
        <f>Q179*H179</f>
        <v>0.002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581</v>
      </c>
      <c r="AT179" s="231" t="s">
        <v>553</v>
      </c>
      <c r="AU179" s="231" t="s">
        <v>90</v>
      </c>
      <c r="AY179" s="18" t="s">
        <v>203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88</v>
      </c>
      <c r="BK179" s="232">
        <f>ROUND(I179*H179,2)</f>
        <v>0</v>
      </c>
      <c r="BL179" s="18" t="s">
        <v>279</v>
      </c>
      <c r="BM179" s="231" t="s">
        <v>5973</v>
      </c>
    </row>
    <row r="180" s="2" customFormat="1">
      <c r="A180" s="39"/>
      <c r="B180" s="40"/>
      <c r="C180" s="41"/>
      <c r="D180" s="233" t="s">
        <v>209</v>
      </c>
      <c r="E180" s="41"/>
      <c r="F180" s="234" t="s">
        <v>5119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209</v>
      </c>
      <c r="AU180" s="18" t="s">
        <v>90</v>
      </c>
    </row>
    <row r="181" s="2" customFormat="1" ht="24.15" customHeight="1">
      <c r="A181" s="39"/>
      <c r="B181" s="40"/>
      <c r="C181" s="296" t="s">
        <v>483</v>
      </c>
      <c r="D181" s="296" t="s">
        <v>553</v>
      </c>
      <c r="E181" s="297" t="s">
        <v>5974</v>
      </c>
      <c r="F181" s="298" t="s">
        <v>5975</v>
      </c>
      <c r="G181" s="299" t="s">
        <v>647</v>
      </c>
      <c r="H181" s="300">
        <v>3</v>
      </c>
      <c r="I181" s="301"/>
      <c r="J181" s="302">
        <f>ROUND(I181*H181,2)</f>
        <v>0</v>
      </c>
      <c r="K181" s="298" t="s">
        <v>2536</v>
      </c>
      <c r="L181" s="303"/>
      <c r="M181" s="304" t="s">
        <v>1</v>
      </c>
      <c r="N181" s="305" t="s">
        <v>46</v>
      </c>
      <c r="O181" s="92"/>
      <c r="P181" s="229">
        <f>O181*H181</f>
        <v>0</v>
      </c>
      <c r="Q181" s="229">
        <v>0.00040000000000000002</v>
      </c>
      <c r="R181" s="229">
        <f>Q181*H181</f>
        <v>0.0012000000000000001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581</v>
      </c>
      <c r="AT181" s="231" t="s">
        <v>553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279</v>
      </c>
      <c r="BM181" s="231" t="s">
        <v>5976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5975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 ht="24.15" customHeight="1">
      <c r="A183" s="39"/>
      <c r="B183" s="40"/>
      <c r="C183" s="296" t="s">
        <v>490</v>
      </c>
      <c r="D183" s="296" t="s">
        <v>553</v>
      </c>
      <c r="E183" s="297" t="s">
        <v>5120</v>
      </c>
      <c r="F183" s="298" t="s">
        <v>5121</v>
      </c>
      <c r="G183" s="299" t="s">
        <v>647</v>
      </c>
      <c r="H183" s="300">
        <v>1</v>
      </c>
      <c r="I183" s="301"/>
      <c r="J183" s="302">
        <f>ROUND(I183*H183,2)</f>
        <v>0</v>
      </c>
      <c r="K183" s="298" t="s">
        <v>2536</v>
      </c>
      <c r="L183" s="303"/>
      <c r="M183" s="304" t="s">
        <v>1</v>
      </c>
      <c r="N183" s="305" t="s">
        <v>46</v>
      </c>
      <c r="O183" s="92"/>
      <c r="P183" s="229">
        <f>O183*H183</f>
        <v>0</v>
      </c>
      <c r="Q183" s="229">
        <v>0.00040000000000000002</v>
      </c>
      <c r="R183" s="229">
        <f>Q183*H183</f>
        <v>0.00040000000000000002</v>
      </c>
      <c r="S183" s="229">
        <v>0</v>
      </c>
      <c r="T183" s="23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1" t="s">
        <v>581</v>
      </c>
      <c r="AT183" s="231" t="s">
        <v>553</v>
      </c>
      <c r="AU183" s="231" t="s">
        <v>90</v>
      </c>
      <c r="AY183" s="18" t="s">
        <v>203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88</v>
      </c>
      <c r="BK183" s="232">
        <f>ROUND(I183*H183,2)</f>
        <v>0</v>
      </c>
      <c r="BL183" s="18" t="s">
        <v>279</v>
      </c>
      <c r="BM183" s="231" t="s">
        <v>5977</v>
      </c>
    </row>
    <row r="184" s="2" customFormat="1">
      <c r="A184" s="39"/>
      <c r="B184" s="40"/>
      <c r="C184" s="41"/>
      <c r="D184" s="233" t="s">
        <v>209</v>
      </c>
      <c r="E184" s="41"/>
      <c r="F184" s="234" t="s">
        <v>5121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209</v>
      </c>
      <c r="AU184" s="18" t="s">
        <v>90</v>
      </c>
    </row>
    <row r="185" s="2" customFormat="1" ht="24.15" customHeight="1">
      <c r="A185" s="39"/>
      <c r="B185" s="40"/>
      <c r="C185" s="220" t="s">
        <v>7</v>
      </c>
      <c r="D185" s="220" t="s">
        <v>204</v>
      </c>
      <c r="E185" s="221" t="s">
        <v>5142</v>
      </c>
      <c r="F185" s="222" t="s">
        <v>5143</v>
      </c>
      <c r="G185" s="223" t="s">
        <v>647</v>
      </c>
      <c r="H185" s="224">
        <v>2</v>
      </c>
      <c r="I185" s="225"/>
      <c r="J185" s="226">
        <f>ROUND(I185*H185,2)</f>
        <v>0</v>
      </c>
      <c r="K185" s="222" t="s">
        <v>2536</v>
      </c>
      <c r="L185" s="45"/>
      <c r="M185" s="227" t="s">
        <v>1</v>
      </c>
      <c r="N185" s="228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279</v>
      </c>
      <c r="AT185" s="231" t="s">
        <v>204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279</v>
      </c>
      <c r="BM185" s="231" t="s">
        <v>5978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5145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2" customFormat="1">
      <c r="A187" s="39"/>
      <c r="B187" s="40"/>
      <c r="C187" s="41"/>
      <c r="D187" s="251" t="s">
        <v>355</v>
      </c>
      <c r="E187" s="41"/>
      <c r="F187" s="252" t="s">
        <v>5979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355</v>
      </c>
      <c r="AU187" s="18" t="s">
        <v>90</v>
      </c>
    </row>
    <row r="188" s="2" customFormat="1" ht="16.5" customHeight="1">
      <c r="A188" s="39"/>
      <c r="B188" s="40"/>
      <c r="C188" s="296" t="s">
        <v>507</v>
      </c>
      <c r="D188" s="296" t="s">
        <v>553</v>
      </c>
      <c r="E188" s="297" t="s">
        <v>5980</v>
      </c>
      <c r="F188" s="298" t="s">
        <v>5981</v>
      </c>
      <c r="G188" s="299" t="s">
        <v>647</v>
      </c>
      <c r="H188" s="300">
        <v>1</v>
      </c>
      <c r="I188" s="301"/>
      <c r="J188" s="302">
        <f>ROUND(I188*H188,2)</f>
        <v>0</v>
      </c>
      <c r="K188" s="298" t="s">
        <v>1</v>
      </c>
      <c r="L188" s="303"/>
      <c r="M188" s="304" t="s">
        <v>1</v>
      </c>
      <c r="N188" s="305" t="s">
        <v>46</v>
      </c>
      <c r="O188" s="92"/>
      <c r="P188" s="229">
        <f>O188*H188</f>
        <v>0</v>
      </c>
      <c r="Q188" s="229">
        <v>0.00019000000000000001</v>
      </c>
      <c r="R188" s="229">
        <f>Q188*H188</f>
        <v>0.00019000000000000001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581</v>
      </c>
      <c r="AT188" s="231" t="s">
        <v>553</v>
      </c>
      <c r="AU188" s="231" t="s">
        <v>90</v>
      </c>
      <c r="AY188" s="18" t="s">
        <v>203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279</v>
      </c>
      <c r="BM188" s="231" t="s">
        <v>5982</v>
      </c>
    </row>
    <row r="189" s="2" customFormat="1">
      <c r="A189" s="39"/>
      <c r="B189" s="40"/>
      <c r="C189" s="41"/>
      <c r="D189" s="233" t="s">
        <v>209</v>
      </c>
      <c r="E189" s="41"/>
      <c r="F189" s="234" t="s">
        <v>5983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209</v>
      </c>
      <c r="AU189" s="18" t="s">
        <v>90</v>
      </c>
    </row>
    <row r="190" s="2" customFormat="1" ht="21.75" customHeight="1">
      <c r="A190" s="39"/>
      <c r="B190" s="40"/>
      <c r="C190" s="296" t="s">
        <v>515</v>
      </c>
      <c r="D190" s="296" t="s">
        <v>553</v>
      </c>
      <c r="E190" s="297" t="s">
        <v>5984</v>
      </c>
      <c r="F190" s="298" t="s">
        <v>5985</v>
      </c>
      <c r="G190" s="299" t="s">
        <v>647</v>
      </c>
      <c r="H190" s="300">
        <v>1</v>
      </c>
      <c r="I190" s="301"/>
      <c r="J190" s="302">
        <f>ROUND(I190*H190,2)</f>
        <v>0</v>
      </c>
      <c r="K190" s="298" t="s">
        <v>1</v>
      </c>
      <c r="L190" s="303"/>
      <c r="M190" s="304" t="s">
        <v>1</v>
      </c>
      <c r="N190" s="305" t="s">
        <v>46</v>
      </c>
      <c r="O190" s="92"/>
      <c r="P190" s="229">
        <f>O190*H190</f>
        <v>0</v>
      </c>
      <c r="Q190" s="229">
        <v>0.0010499999999999999</v>
      </c>
      <c r="R190" s="229">
        <f>Q190*H190</f>
        <v>0.0010499999999999999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581</v>
      </c>
      <c r="AT190" s="231" t="s">
        <v>553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279</v>
      </c>
      <c r="BM190" s="231" t="s">
        <v>5986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5987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2" customFormat="1" ht="16.5" customHeight="1">
      <c r="A192" s="39"/>
      <c r="B192" s="40"/>
      <c r="C192" s="296" t="s">
        <v>524</v>
      </c>
      <c r="D192" s="296" t="s">
        <v>553</v>
      </c>
      <c r="E192" s="297" t="s">
        <v>5139</v>
      </c>
      <c r="F192" s="298" t="s">
        <v>5140</v>
      </c>
      <c r="G192" s="299" t="s">
        <v>647</v>
      </c>
      <c r="H192" s="300">
        <v>3</v>
      </c>
      <c r="I192" s="301"/>
      <c r="J192" s="302">
        <f>ROUND(I192*H192,2)</f>
        <v>0</v>
      </c>
      <c r="K192" s="298" t="s">
        <v>1</v>
      </c>
      <c r="L192" s="303"/>
      <c r="M192" s="304" t="s">
        <v>1</v>
      </c>
      <c r="N192" s="305" t="s">
        <v>46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581</v>
      </c>
      <c r="AT192" s="231" t="s">
        <v>553</v>
      </c>
      <c r="AU192" s="231" t="s">
        <v>90</v>
      </c>
      <c r="AY192" s="18" t="s">
        <v>203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279</v>
      </c>
      <c r="BM192" s="231" t="s">
        <v>5988</v>
      </c>
    </row>
    <row r="193" s="2" customFormat="1" ht="33" customHeight="1">
      <c r="A193" s="39"/>
      <c r="B193" s="40"/>
      <c r="C193" s="220" t="s">
        <v>531</v>
      </c>
      <c r="D193" s="220" t="s">
        <v>204</v>
      </c>
      <c r="E193" s="221" t="s">
        <v>5989</v>
      </c>
      <c r="F193" s="222" t="s">
        <v>5990</v>
      </c>
      <c r="G193" s="223" t="s">
        <v>647</v>
      </c>
      <c r="H193" s="224">
        <v>1</v>
      </c>
      <c r="I193" s="225"/>
      <c r="J193" s="226">
        <f>ROUND(I193*H193,2)</f>
        <v>0</v>
      </c>
      <c r="K193" s="222" t="s">
        <v>2536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279</v>
      </c>
      <c r="AT193" s="231" t="s">
        <v>204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279</v>
      </c>
      <c r="BM193" s="231" t="s">
        <v>5991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5992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90</v>
      </c>
    </row>
    <row r="195" s="2" customFormat="1">
      <c r="A195" s="39"/>
      <c r="B195" s="40"/>
      <c r="C195" s="41"/>
      <c r="D195" s="251" t="s">
        <v>355</v>
      </c>
      <c r="E195" s="41"/>
      <c r="F195" s="252" t="s">
        <v>5993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355</v>
      </c>
      <c r="AU195" s="18" t="s">
        <v>90</v>
      </c>
    </row>
    <row r="196" s="2" customFormat="1" ht="16.5" customHeight="1">
      <c r="A196" s="39"/>
      <c r="B196" s="40"/>
      <c r="C196" s="296" t="s">
        <v>537</v>
      </c>
      <c r="D196" s="296" t="s">
        <v>553</v>
      </c>
      <c r="E196" s="297" t="s">
        <v>5994</v>
      </c>
      <c r="F196" s="298" t="s">
        <v>5995</v>
      </c>
      <c r="G196" s="299" t="s">
        <v>647</v>
      </c>
      <c r="H196" s="300">
        <v>1</v>
      </c>
      <c r="I196" s="301"/>
      <c r="J196" s="302">
        <f>ROUND(I196*H196,2)</f>
        <v>0</v>
      </c>
      <c r="K196" s="298" t="s">
        <v>1</v>
      </c>
      <c r="L196" s="303"/>
      <c r="M196" s="304" t="s">
        <v>1</v>
      </c>
      <c r="N196" s="305" t="s">
        <v>46</v>
      </c>
      <c r="O196" s="92"/>
      <c r="P196" s="229">
        <f>O196*H196</f>
        <v>0</v>
      </c>
      <c r="Q196" s="229">
        <v>0.00040000000000000002</v>
      </c>
      <c r="R196" s="229">
        <f>Q196*H196</f>
        <v>0.00040000000000000002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581</v>
      </c>
      <c r="AT196" s="231" t="s">
        <v>553</v>
      </c>
      <c r="AU196" s="231" t="s">
        <v>90</v>
      </c>
      <c r="AY196" s="18" t="s">
        <v>203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279</v>
      </c>
      <c r="BM196" s="231" t="s">
        <v>5996</v>
      </c>
    </row>
    <row r="197" s="2" customFormat="1">
      <c r="A197" s="39"/>
      <c r="B197" s="40"/>
      <c r="C197" s="41"/>
      <c r="D197" s="233" t="s">
        <v>209</v>
      </c>
      <c r="E197" s="41"/>
      <c r="F197" s="234" t="s">
        <v>5995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209</v>
      </c>
      <c r="AU197" s="18" t="s">
        <v>90</v>
      </c>
    </row>
    <row r="198" s="2" customFormat="1" ht="24.15" customHeight="1">
      <c r="A198" s="39"/>
      <c r="B198" s="40"/>
      <c r="C198" s="220" t="s">
        <v>543</v>
      </c>
      <c r="D198" s="220" t="s">
        <v>204</v>
      </c>
      <c r="E198" s="221" t="s">
        <v>5997</v>
      </c>
      <c r="F198" s="222" t="s">
        <v>5998</v>
      </c>
      <c r="G198" s="223" t="s">
        <v>647</v>
      </c>
      <c r="H198" s="224">
        <v>1</v>
      </c>
      <c r="I198" s="225"/>
      <c r="J198" s="226">
        <f>ROUND(I198*H198,2)</f>
        <v>0</v>
      </c>
      <c r="K198" s="222" t="s">
        <v>2536</v>
      </c>
      <c r="L198" s="45"/>
      <c r="M198" s="227" t="s">
        <v>1</v>
      </c>
      <c r="N198" s="228" t="s">
        <v>46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279</v>
      </c>
      <c r="AT198" s="231" t="s">
        <v>204</v>
      </c>
      <c r="AU198" s="231" t="s">
        <v>90</v>
      </c>
      <c r="AY198" s="18" t="s">
        <v>203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279</v>
      </c>
      <c r="BM198" s="231" t="s">
        <v>5999</v>
      </c>
    </row>
    <row r="199" s="2" customFormat="1">
      <c r="A199" s="39"/>
      <c r="B199" s="40"/>
      <c r="C199" s="41"/>
      <c r="D199" s="233" t="s">
        <v>209</v>
      </c>
      <c r="E199" s="41"/>
      <c r="F199" s="234" t="s">
        <v>6000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209</v>
      </c>
      <c r="AU199" s="18" t="s">
        <v>90</v>
      </c>
    </row>
    <row r="200" s="2" customFormat="1">
      <c r="A200" s="39"/>
      <c r="B200" s="40"/>
      <c r="C200" s="41"/>
      <c r="D200" s="251" t="s">
        <v>355</v>
      </c>
      <c r="E200" s="41"/>
      <c r="F200" s="252" t="s">
        <v>6001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355</v>
      </c>
      <c r="AU200" s="18" t="s">
        <v>90</v>
      </c>
    </row>
    <row r="201" s="2" customFormat="1" ht="33" customHeight="1">
      <c r="A201" s="39"/>
      <c r="B201" s="40"/>
      <c r="C201" s="296" t="s">
        <v>552</v>
      </c>
      <c r="D201" s="296" t="s">
        <v>553</v>
      </c>
      <c r="E201" s="297" t="s">
        <v>6002</v>
      </c>
      <c r="F201" s="298" t="s">
        <v>6003</v>
      </c>
      <c r="G201" s="299" t="s">
        <v>647</v>
      </c>
      <c r="H201" s="300">
        <v>1</v>
      </c>
      <c r="I201" s="301"/>
      <c r="J201" s="302">
        <f>ROUND(I201*H201,2)</f>
        <v>0</v>
      </c>
      <c r="K201" s="298" t="s">
        <v>2536</v>
      </c>
      <c r="L201" s="303"/>
      <c r="M201" s="304" t="s">
        <v>1</v>
      </c>
      <c r="N201" s="305" t="s">
        <v>46</v>
      </c>
      <c r="O201" s="92"/>
      <c r="P201" s="229">
        <f>O201*H201</f>
        <v>0</v>
      </c>
      <c r="Q201" s="229">
        <v>8.0000000000000007E-05</v>
      </c>
      <c r="R201" s="229">
        <f>Q201*H201</f>
        <v>8.0000000000000007E-05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581</v>
      </c>
      <c r="AT201" s="231" t="s">
        <v>553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279</v>
      </c>
      <c r="BM201" s="231" t="s">
        <v>6004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6005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 ht="16.5" customHeight="1">
      <c r="A203" s="39"/>
      <c r="B203" s="40"/>
      <c r="C203" s="220" t="s">
        <v>741</v>
      </c>
      <c r="D203" s="220" t="s">
        <v>204</v>
      </c>
      <c r="E203" s="221" t="s">
        <v>5255</v>
      </c>
      <c r="F203" s="222" t="s">
        <v>6006</v>
      </c>
      <c r="G203" s="223" t="s">
        <v>647</v>
      </c>
      <c r="H203" s="224">
        <v>6</v>
      </c>
      <c r="I203" s="225"/>
      <c r="J203" s="226">
        <f>ROUND(I203*H203,2)</f>
        <v>0</v>
      </c>
      <c r="K203" s="222" t="s">
        <v>2536</v>
      </c>
      <c r="L203" s="45"/>
      <c r="M203" s="227" t="s">
        <v>1</v>
      </c>
      <c r="N203" s="228" t="s">
        <v>46</v>
      </c>
      <c r="O203" s="92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279</v>
      </c>
      <c r="AT203" s="231" t="s">
        <v>204</v>
      </c>
      <c r="AU203" s="231" t="s">
        <v>90</v>
      </c>
      <c r="AY203" s="18" t="s">
        <v>203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279</v>
      </c>
      <c r="BM203" s="231" t="s">
        <v>6007</v>
      </c>
    </row>
    <row r="204" s="2" customFormat="1">
      <c r="A204" s="39"/>
      <c r="B204" s="40"/>
      <c r="C204" s="41"/>
      <c r="D204" s="233" t="s">
        <v>209</v>
      </c>
      <c r="E204" s="41"/>
      <c r="F204" s="234" t="s">
        <v>5258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209</v>
      </c>
      <c r="AU204" s="18" t="s">
        <v>90</v>
      </c>
    </row>
    <row r="205" s="2" customFormat="1">
      <c r="A205" s="39"/>
      <c r="B205" s="40"/>
      <c r="C205" s="41"/>
      <c r="D205" s="251" t="s">
        <v>355</v>
      </c>
      <c r="E205" s="41"/>
      <c r="F205" s="252" t="s">
        <v>6008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355</v>
      </c>
      <c r="AU205" s="18" t="s">
        <v>90</v>
      </c>
    </row>
    <row r="206" s="2" customFormat="1" ht="16.5" customHeight="1">
      <c r="A206" s="39"/>
      <c r="B206" s="40"/>
      <c r="C206" s="296" t="s">
        <v>749</v>
      </c>
      <c r="D206" s="296" t="s">
        <v>553</v>
      </c>
      <c r="E206" s="297" t="s">
        <v>6009</v>
      </c>
      <c r="F206" s="298" t="s">
        <v>6010</v>
      </c>
      <c r="G206" s="299" t="s">
        <v>647</v>
      </c>
      <c r="H206" s="300">
        <v>6</v>
      </c>
      <c r="I206" s="301"/>
      <c r="J206" s="302">
        <f>ROUND(I206*H206,2)</f>
        <v>0</v>
      </c>
      <c r="K206" s="298" t="s">
        <v>1</v>
      </c>
      <c r="L206" s="303"/>
      <c r="M206" s="304" t="s">
        <v>1</v>
      </c>
      <c r="N206" s="305" t="s">
        <v>46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581</v>
      </c>
      <c r="AT206" s="231" t="s">
        <v>553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279</v>
      </c>
      <c r="BM206" s="231" t="s">
        <v>6011</v>
      </c>
    </row>
    <row r="207" s="2" customFormat="1" ht="33" customHeight="1">
      <c r="A207" s="39"/>
      <c r="B207" s="40"/>
      <c r="C207" s="220" t="s">
        <v>558</v>
      </c>
      <c r="D207" s="220" t="s">
        <v>204</v>
      </c>
      <c r="E207" s="221" t="s">
        <v>6012</v>
      </c>
      <c r="F207" s="222" t="s">
        <v>6013</v>
      </c>
      <c r="G207" s="223" t="s">
        <v>647</v>
      </c>
      <c r="H207" s="224">
        <v>6</v>
      </c>
      <c r="I207" s="225"/>
      <c r="J207" s="226">
        <f>ROUND(I207*H207,2)</f>
        <v>0</v>
      </c>
      <c r="K207" s="222" t="s">
        <v>2536</v>
      </c>
      <c r="L207" s="45"/>
      <c r="M207" s="227" t="s">
        <v>1</v>
      </c>
      <c r="N207" s="228" t="s">
        <v>46</v>
      </c>
      <c r="O207" s="92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279</v>
      </c>
      <c r="AT207" s="231" t="s">
        <v>204</v>
      </c>
      <c r="AU207" s="231" t="s">
        <v>90</v>
      </c>
      <c r="AY207" s="18" t="s">
        <v>203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279</v>
      </c>
      <c r="BM207" s="231" t="s">
        <v>6014</v>
      </c>
    </row>
    <row r="208" s="2" customFormat="1">
      <c r="A208" s="39"/>
      <c r="B208" s="40"/>
      <c r="C208" s="41"/>
      <c r="D208" s="233" t="s">
        <v>209</v>
      </c>
      <c r="E208" s="41"/>
      <c r="F208" s="234" t="s">
        <v>6015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209</v>
      </c>
      <c r="AU208" s="18" t="s">
        <v>90</v>
      </c>
    </row>
    <row r="209" s="2" customFormat="1">
      <c r="A209" s="39"/>
      <c r="B209" s="40"/>
      <c r="C209" s="41"/>
      <c r="D209" s="251" t="s">
        <v>355</v>
      </c>
      <c r="E209" s="41"/>
      <c r="F209" s="252" t="s">
        <v>6016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355</v>
      </c>
      <c r="AU209" s="18" t="s">
        <v>90</v>
      </c>
    </row>
    <row r="210" s="2" customFormat="1" ht="24.15" customHeight="1">
      <c r="A210" s="39"/>
      <c r="B210" s="40"/>
      <c r="C210" s="296" t="s">
        <v>566</v>
      </c>
      <c r="D210" s="296" t="s">
        <v>553</v>
      </c>
      <c r="E210" s="297" t="s">
        <v>5293</v>
      </c>
      <c r="F210" s="298" t="s">
        <v>6017</v>
      </c>
      <c r="G210" s="299" t="s">
        <v>647</v>
      </c>
      <c r="H210" s="300">
        <v>1</v>
      </c>
      <c r="I210" s="301"/>
      <c r="J210" s="302">
        <f>ROUND(I210*H210,2)</f>
        <v>0</v>
      </c>
      <c r="K210" s="298" t="s">
        <v>1</v>
      </c>
      <c r="L210" s="303"/>
      <c r="M210" s="304" t="s">
        <v>1</v>
      </c>
      <c r="N210" s="305" t="s">
        <v>46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581</v>
      </c>
      <c r="AT210" s="231" t="s">
        <v>553</v>
      </c>
      <c r="AU210" s="231" t="s">
        <v>90</v>
      </c>
      <c r="AY210" s="18" t="s">
        <v>203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279</v>
      </c>
      <c r="BM210" s="231" t="s">
        <v>6018</v>
      </c>
    </row>
    <row r="211" s="2" customFormat="1" ht="24.15" customHeight="1">
      <c r="A211" s="39"/>
      <c r="B211" s="40"/>
      <c r="C211" s="296" t="s">
        <v>574</v>
      </c>
      <c r="D211" s="296" t="s">
        <v>553</v>
      </c>
      <c r="E211" s="297" t="s">
        <v>6019</v>
      </c>
      <c r="F211" s="298" t="s">
        <v>6020</v>
      </c>
      <c r="G211" s="299" t="s">
        <v>647</v>
      </c>
      <c r="H211" s="300">
        <v>5</v>
      </c>
      <c r="I211" s="301"/>
      <c r="J211" s="302">
        <f>ROUND(I211*H211,2)</f>
        <v>0</v>
      </c>
      <c r="K211" s="298" t="s">
        <v>1</v>
      </c>
      <c r="L211" s="303"/>
      <c r="M211" s="304" t="s">
        <v>1</v>
      </c>
      <c r="N211" s="305" t="s">
        <v>46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581</v>
      </c>
      <c r="AT211" s="231" t="s">
        <v>553</v>
      </c>
      <c r="AU211" s="231" t="s">
        <v>90</v>
      </c>
      <c r="AY211" s="18" t="s">
        <v>203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279</v>
      </c>
      <c r="BM211" s="231" t="s">
        <v>6021</v>
      </c>
    </row>
    <row r="212" s="2" customFormat="1" ht="24.15" customHeight="1">
      <c r="A212" s="39"/>
      <c r="B212" s="40"/>
      <c r="C212" s="220" t="s">
        <v>581</v>
      </c>
      <c r="D212" s="220" t="s">
        <v>204</v>
      </c>
      <c r="E212" s="221" t="s">
        <v>6022</v>
      </c>
      <c r="F212" s="222" t="s">
        <v>6023</v>
      </c>
      <c r="G212" s="223" t="s">
        <v>647</v>
      </c>
      <c r="H212" s="224">
        <v>1</v>
      </c>
      <c r="I212" s="225"/>
      <c r="J212" s="226">
        <f>ROUND(I212*H212,2)</f>
        <v>0</v>
      </c>
      <c r="K212" s="222" t="s">
        <v>2536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279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279</v>
      </c>
      <c r="BM212" s="231" t="s">
        <v>6024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6025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2" customFormat="1">
      <c r="A214" s="39"/>
      <c r="B214" s="40"/>
      <c r="C214" s="41"/>
      <c r="D214" s="251" t="s">
        <v>355</v>
      </c>
      <c r="E214" s="41"/>
      <c r="F214" s="252" t="s">
        <v>6026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355</v>
      </c>
      <c r="AU214" s="18" t="s">
        <v>90</v>
      </c>
    </row>
    <row r="215" s="2" customFormat="1" ht="24.15" customHeight="1">
      <c r="A215" s="39"/>
      <c r="B215" s="40"/>
      <c r="C215" s="296" t="s">
        <v>589</v>
      </c>
      <c r="D215" s="296" t="s">
        <v>553</v>
      </c>
      <c r="E215" s="297" t="s">
        <v>6027</v>
      </c>
      <c r="F215" s="298" t="s">
        <v>6028</v>
      </c>
      <c r="G215" s="299" t="s">
        <v>647</v>
      </c>
      <c r="H215" s="300">
        <v>1</v>
      </c>
      <c r="I215" s="301"/>
      <c r="J215" s="302">
        <f>ROUND(I215*H215,2)</f>
        <v>0</v>
      </c>
      <c r="K215" s="298" t="s">
        <v>2536</v>
      </c>
      <c r="L215" s="303"/>
      <c r="M215" s="304" t="s">
        <v>1</v>
      </c>
      <c r="N215" s="305" t="s">
        <v>46</v>
      </c>
      <c r="O215" s="92"/>
      <c r="P215" s="229">
        <f>O215*H215</f>
        <v>0</v>
      </c>
      <c r="Q215" s="229">
        <v>0.002</v>
      </c>
      <c r="R215" s="229">
        <f>Q215*H215</f>
        <v>0.002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581</v>
      </c>
      <c r="AT215" s="231" t="s">
        <v>553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279</v>
      </c>
      <c r="BM215" s="231" t="s">
        <v>6029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6028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90</v>
      </c>
    </row>
    <row r="217" s="2" customFormat="1" ht="16.5" customHeight="1">
      <c r="A217" s="39"/>
      <c r="B217" s="40"/>
      <c r="C217" s="296" t="s">
        <v>595</v>
      </c>
      <c r="D217" s="296" t="s">
        <v>553</v>
      </c>
      <c r="E217" s="297" t="s">
        <v>5280</v>
      </c>
      <c r="F217" s="298" t="s">
        <v>6030</v>
      </c>
      <c r="G217" s="299" t="s">
        <v>647</v>
      </c>
      <c r="H217" s="300">
        <v>1</v>
      </c>
      <c r="I217" s="301"/>
      <c r="J217" s="302">
        <f>ROUND(I217*H217,2)</f>
        <v>0</v>
      </c>
      <c r="K217" s="298" t="s">
        <v>1</v>
      </c>
      <c r="L217" s="303"/>
      <c r="M217" s="304" t="s">
        <v>1</v>
      </c>
      <c r="N217" s="305" t="s">
        <v>46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581</v>
      </c>
      <c r="AT217" s="231" t="s">
        <v>553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279</v>
      </c>
      <c r="BM217" s="231" t="s">
        <v>6031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6030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2" customFormat="1" ht="16.5" customHeight="1">
      <c r="A219" s="39"/>
      <c r="B219" s="40"/>
      <c r="C219" s="220" t="s">
        <v>602</v>
      </c>
      <c r="D219" s="220" t="s">
        <v>204</v>
      </c>
      <c r="E219" s="221" t="s">
        <v>6032</v>
      </c>
      <c r="F219" s="222" t="s">
        <v>6033</v>
      </c>
      <c r="G219" s="223" t="s">
        <v>647</v>
      </c>
      <c r="H219" s="224">
        <v>1</v>
      </c>
      <c r="I219" s="225"/>
      <c r="J219" s="226">
        <f>ROUND(I219*H219,2)</f>
        <v>0</v>
      </c>
      <c r="K219" s="222" t="s">
        <v>1</v>
      </c>
      <c r="L219" s="45"/>
      <c r="M219" s="227" t="s">
        <v>1</v>
      </c>
      <c r="N219" s="228" t="s">
        <v>46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279</v>
      </c>
      <c r="AT219" s="231" t="s">
        <v>204</v>
      </c>
      <c r="AU219" s="231" t="s">
        <v>90</v>
      </c>
      <c r="AY219" s="18" t="s">
        <v>203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279</v>
      </c>
      <c r="BM219" s="231" t="s">
        <v>6034</v>
      </c>
    </row>
    <row r="220" s="2" customFormat="1" ht="16.5" customHeight="1">
      <c r="A220" s="39"/>
      <c r="B220" s="40"/>
      <c r="C220" s="296" t="s">
        <v>623</v>
      </c>
      <c r="D220" s="296" t="s">
        <v>553</v>
      </c>
      <c r="E220" s="297" t="s">
        <v>6035</v>
      </c>
      <c r="F220" s="298" t="s">
        <v>6036</v>
      </c>
      <c r="G220" s="299" t="s">
        <v>647</v>
      </c>
      <c r="H220" s="300">
        <v>1</v>
      </c>
      <c r="I220" s="301"/>
      <c r="J220" s="302">
        <f>ROUND(I220*H220,2)</f>
        <v>0</v>
      </c>
      <c r="K220" s="298" t="s">
        <v>1</v>
      </c>
      <c r="L220" s="303"/>
      <c r="M220" s="304" t="s">
        <v>1</v>
      </c>
      <c r="N220" s="305" t="s">
        <v>46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581</v>
      </c>
      <c r="AT220" s="231" t="s">
        <v>553</v>
      </c>
      <c r="AU220" s="231" t="s">
        <v>90</v>
      </c>
      <c r="AY220" s="18" t="s">
        <v>203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279</v>
      </c>
      <c r="BM220" s="231" t="s">
        <v>6037</v>
      </c>
    </row>
    <row r="221" s="2" customFormat="1" ht="16.5" customHeight="1">
      <c r="A221" s="39"/>
      <c r="B221" s="40"/>
      <c r="C221" s="296" t="s">
        <v>631</v>
      </c>
      <c r="D221" s="296" t="s">
        <v>553</v>
      </c>
      <c r="E221" s="297" t="s">
        <v>6038</v>
      </c>
      <c r="F221" s="298" t="s">
        <v>6039</v>
      </c>
      <c r="G221" s="299" t="s">
        <v>647</v>
      </c>
      <c r="H221" s="300">
        <v>2</v>
      </c>
      <c r="I221" s="301"/>
      <c r="J221" s="302">
        <f>ROUND(I221*H221,2)</f>
        <v>0</v>
      </c>
      <c r="K221" s="298" t="s">
        <v>1</v>
      </c>
      <c r="L221" s="303"/>
      <c r="M221" s="304" t="s">
        <v>1</v>
      </c>
      <c r="N221" s="305" t="s">
        <v>46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581</v>
      </c>
      <c r="AT221" s="231" t="s">
        <v>553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6040</v>
      </c>
    </row>
    <row r="222" s="2" customFormat="1" ht="16.5" customHeight="1">
      <c r="A222" s="39"/>
      <c r="B222" s="40"/>
      <c r="C222" s="220" t="s">
        <v>637</v>
      </c>
      <c r="D222" s="220" t="s">
        <v>204</v>
      </c>
      <c r="E222" s="221" t="s">
        <v>6041</v>
      </c>
      <c r="F222" s="222" t="s">
        <v>6042</v>
      </c>
      <c r="G222" s="223" t="s">
        <v>647</v>
      </c>
      <c r="H222" s="224">
        <v>1</v>
      </c>
      <c r="I222" s="225"/>
      <c r="J222" s="226">
        <f>ROUND(I222*H222,2)</f>
        <v>0</v>
      </c>
      <c r="K222" s="222" t="s">
        <v>1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279</v>
      </c>
      <c r="AT222" s="231" t="s">
        <v>204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279</v>
      </c>
      <c r="BM222" s="231" t="s">
        <v>6043</v>
      </c>
    </row>
    <row r="223" s="2" customFormat="1" ht="16.5" customHeight="1">
      <c r="A223" s="39"/>
      <c r="B223" s="40"/>
      <c r="C223" s="296" t="s">
        <v>644</v>
      </c>
      <c r="D223" s="296" t="s">
        <v>553</v>
      </c>
      <c r="E223" s="297" t="s">
        <v>6044</v>
      </c>
      <c r="F223" s="298" t="s">
        <v>6045</v>
      </c>
      <c r="G223" s="299" t="s">
        <v>647</v>
      </c>
      <c r="H223" s="300">
        <v>1</v>
      </c>
      <c r="I223" s="301"/>
      <c r="J223" s="302">
        <f>ROUND(I223*H223,2)</f>
        <v>0</v>
      </c>
      <c r="K223" s="298" t="s">
        <v>1</v>
      </c>
      <c r="L223" s="303"/>
      <c r="M223" s="304" t="s">
        <v>1</v>
      </c>
      <c r="N223" s="305" t="s">
        <v>46</v>
      </c>
      <c r="O223" s="92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581</v>
      </c>
      <c r="AT223" s="231" t="s">
        <v>553</v>
      </c>
      <c r="AU223" s="231" t="s">
        <v>90</v>
      </c>
      <c r="AY223" s="18" t="s">
        <v>203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279</v>
      </c>
      <c r="BM223" s="231" t="s">
        <v>6046</v>
      </c>
    </row>
    <row r="224" s="2" customFormat="1" ht="16.5" customHeight="1">
      <c r="A224" s="39"/>
      <c r="B224" s="40"/>
      <c r="C224" s="296" t="s">
        <v>652</v>
      </c>
      <c r="D224" s="296" t="s">
        <v>553</v>
      </c>
      <c r="E224" s="297" t="s">
        <v>6047</v>
      </c>
      <c r="F224" s="298" t="s">
        <v>6048</v>
      </c>
      <c r="G224" s="299" t="s">
        <v>647</v>
      </c>
      <c r="H224" s="300">
        <v>1</v>
      </c>
      <c r="I224" s="301"/>
      <c r="J224" s="302">
        <f>ROUND(I224*H224,2)</f>
        <v>0</v>
      </c>
      <c r="K224" s="298" t="s">
        <v>1</v>
      </c>
      <c r="L224" s="303"/>
      <c r="M224" s="304" t="s">
        <v>1</v>
      </c>
      <c r="N224" s="305" t="s">
        <v>46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581</v>
      </c>
      <c r="AT224" s="231" t="s">
        <v>553</v>
      </c>
      <c r="AU224" s="231" t="s">
        <v>90</v>
      </c>
      <c r="AY224" s="18" t="s">
        <v>203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279</v>
      </c>
      <c r="BM224" s="231" t="s">
        <v>6049</v>
      </c>
    </row>
    <row r="225" s="2" customFormat="1" ht="24.15" customHeight="1">
      <c r="A225" s="39"/>
      <c r="B225" s="40"/>
      <c r="C225" s="296" t="s">
        <v>659</v>
      </c>
      <c r="D225" s="296" t="s">
        <v>553</v>
      </c>
      <c r="E225" s="297" t="s">
        <v>6050</v>
      </c>
      <c r="F225" s="298" t="s">
        <v>6051</v>
      </c>
      <c r="G225" s="299" t="s">
        <v>647</v>
      </c>
      <c r="H225" s="300">
        <v>1</v>
      </c>
      <c r="I225" s="301"/>
      <c r="J225" s="302">
        <f>ROUND(I225*H225,2)</f>
        <v>0</v>
      </c>
      <c r="K225" s="298" t="s">
        <v>1</v>
      </c>
      <c r="L225" s="303"/>
      <c r="M225" s="304" t="s">
        <v>1</v>
      </c>
      <c r="N225" s="305" t="s">
        <v>46</v>
      </c>
      <c r="O225" s="92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581</v>
      </c>
      <c r="AT225" s="231" t="s">
        <v>553</v>
      </c>
      <c r="AU225" s="231" t="s">
        <v>90</v>
      </c>
      <c r="AY225" s="18" t="s">
        <v>203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88</v>
      </c>
      <c r="BK225" s="232">
        <f>ROUND(I225*H225,2)</f>
        <v>0</v>
      </c>
      <c r="BL225" s="18" t="s">
        <v>279</v>
      </c>
      <c r="BM225" s="231" t="s">
        <v>6052</v>
      </c>
    </row>
    <row r="226" s="2" customFormat="1" ht="24.15" customHeight="1">
      <c r="A226" s="39"/>
      <c r="B226" s="40"/>
      <c r="C226" s="296" t="s">
        <v>666</v>
      </c>
      <c r="D226" s="296" t="s">
        <v>553</v>
      </c>
      <c r="E226" s="297" t="s">
        <v>6053</v>
      </c>
      <c r="F226" s="298" t="s">
        <v>6054</v>
      </c>
      <c r="G226" s="299" t="s">
        <v>647</v>
      </c>
      <c r="H226" s="300">
        <v>2</v>
      </c>
      <c r="I226" s="301"/>
      <c r="J226" s="302">
        <f>ROUND(I226*H226,2)</f>
        <v>0</v>
      </c>
      <c r="K226" s="298" t="s">
        <v>1</v>
      </c>
      <c r="L226" s="303"/>
      <c r="M226" s="304" t="s">
        <v>1</v>
      </c>
      <c r="N226" s="305" t="s">
        <v>46</v>
      </c>
      <c r="O226" s="92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581</v>
      </c>
      <c r="AT226" s="231" t="s">
        <v>553</v>
      </c>
      <c r="AU226" s="231" t="s">
        <v>90</v>
      </c>
      <c r="AY226" s="18" t="s">
        <v>203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279</v>
      </c>
      <c r="BM226" s="231" t="s">
        <v>6055</v>
      </c>
    </row>
    <row r="227" s="2" customFormat="1" ht="16.5" customHeight="1">
      <c r="A227" s="39"/>
      <c r="B227" s="40"/>
      <c r="C227" s="220" t="s">
        <v>704</v>
      </c>
      <c r="D227" s="220" t="s">
        <v>204</v>
      </c>
      <c r="E227" s="221" t="s">
        <v>6056</v>
      </c>
      <c r="F227" s="222" t="s">
        <v>6057</v>
      </c>
      <c r="G227" s="223" t="s">
        <v>647</v>
      </c>
      <c r="H227" s="224">
        <v>3</v>
      </c>
      <c r="I227" s="225"/>
      <c r="J227" s="226">
        <f>ROUND(I227*H227,2)</f>
        <v>0</v>
      </c>
      <c r="K227" s="222" t="s">
        <v>1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279</v>
      </c>
      <c r="AT227" s="231" t="s">
        <v>204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279</v>
      </c>
      <c r="BM227" s="231" t="s">
        <v>6058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6033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2" customFormat="1" ht="21.75" customHeight="1">
      <c r="A229" s="39"/>
      <c r="B229" s="40"/>
      <c r="C229" s="296" t="s">
        <v>727</v>
      </c>
      <c r="D229" s="296" t="s">
        <v>553</v>
      </c>
      <c r="E229" s="297" t="s">
        <v>6059</v>
      </c>
      <c r="F229" s="298" t="s">
        <v>6060</v>
      </c>
      <c r="G229" s="299" t="s">
        <v>647</v>
      </c>
      <c r="H229" s="300">
        <v>3</v>
      </c>
      <c r="I229" s="301"/>
      <c r="J229" s="302">
        <f>ROUND(I229*H229,2)</f>
        <v>0</v>
      </c>
      <c r="K229" s="298" t="s">
        <v>1</v>
      </c>
      <c r="L229" s="303"/>
      <c r="M229" s="304" t="s">
        <v>1</v>
      </c>
      <c r="N229" s="305" t="s">
        <v>46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581</v>
      </c>
      <c r="AT229" s="231" t="s">
        <v>553</v>
      </c>
      <c r="AU229" s="231" t="s">
        <v>90</v>
      </c>
      <c r="AY229" s="18" t="s">
        <v>203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279</v>
      </c>
      <c r="BM229" s="231" t="s">
        <v>6061</v>
      </c>
    </row>
    <row r="230" s="2" customFormat="1" ht="16.5" customHeight="1">
      <c r="A230" s="39"/>
      <c r="B230" s="40"/>
      <c r="C230" s="220" t="s">
        <v>684</v>
      </c>
      <c r="D230" s="220" t="s">
        <v>204</v>
      </c>
      <c r="E230" s="221" t="s">
        <v>6062</v>
      </c>
      <c r="F230" s="222" t="s">
        <v>6063</v>
      </c>
      <c r="G230" s="223" t="s">
        <v>647</v>
      </c>
      <c r="H230" s="224">
        <v>5</v>
      </c>
      <c r="I230" s="225"/>
      <c r="J230" s="226">
        <f>ROUND(I230*H230,2)</f>
        <v>0</v>
      </c>
      <c r="K230" s="222" t="s">
        <v>1</v>
      </c>
      <c r="L230" s="45"/>
      <c r="M230" s="227" t="s">
        <v>1</v>
      </c>
      <c r="N230" s="228" t="s">
        <v>46</v>
      </c>
      <c r="O230" s="92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279</v>
      </c>
      <c r="AT230" s="231" t="s">
        <v>204</v>
      </c>
      <c r="AU230" s="231" t="s">
        <v>90</v>
      </c>
      <c r="AY230" s="18" t="s">
        <v>203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279</v>
      </c>
      <c r="BM230" s="231" t="s">
        <v>6064</v>
      </c>
    </row>
    <row r="231" s="2" customFormat="1" ht="24.15" customHeight="1">
      <c r="A231" s="39"/>
      <c r="B231" s="40"/>
      <c r="C231" s="296" t="s">
        <v>692</v>
      </c>
      <c r="D231" s="296" t="s">
        <v>553</v>
      </c>
      <c r="E231" s="297" t="s">
        <v>6065</v>
      </c>
      <c r="F231" s="298" t="s">
        <v>6066</v>
      </c>
      <c r="G231" s="299" t="s">
        <v>647</v>
      </c>
      <c r="H231" s="300">
        <v>5</v>
      </c>
      <c r="I231" s="301"/>
      <c r="J231" s="302">
        <f>ROUND(I231*H231,2)</f>
        <v>0</v>
      </c>
      <c r="K231" s="298" t="s">
        <v>1</v>
      </c>
      <c r="L231" s="303"/>
      <c r="M231" s="304" t="s">
        <v>1</v>
      </c>
      <c r="N231" s="305" t="s">
        <v>46</v>
      </c>
      <c r="O231" s="92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1" t="s">
        <v>581</v>
      </c>
      <c r="AT231" s="231" t="s">
        <v>553</v>
      </c>
      <c r="AU231" s="231" t="s">
        <v>90</v>
      </c>
      <c r="AY231" s="18" t="s">
        <v>203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88</v>
      </c>
      <c r="BK231" s="232">
        <f>ROUND(I231*H231,2)</f>
        <v>0</v>
      </c>
      <c r="BL231" s="18" t="s">
        <v>279</v>
      </c>
      <c r="BM231" s="231" t="s">
        <v>6067</v>
      </c>
    </row>
    <row r="232" s="2" customFormat="1" ht="16.5" customHeight="1">
      <c r="A232" s="39"/>
      <c r="B232" s="40"/>
      <c r="C232" s="220" t="s">
        <v>763</v>
      </c>
      <c r="D232" s="220" t="s">
        <v>204</v>
      </c>
      <c r="E232" s="221" t="s">
        <v>6068</v>
      </c>
      <c r="F232" s="222" t="s">
        <v>6069</v>
      </c>
      <c r="G232" s="223" t="s">
        <v>647</v>
      </c>
      <c r="H232" s="224">
        <v>1</v>
      </c>
      <c r="I232" s="225"/>
      <c r="J232" s="226">
        <f>ROUND(I232*H232,2)</f>
        <v>0</v>
      </c>
      <c r="K232" s="222" t="s">
        <v>1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279</v>
      </c>
      <c r="AT232" s="231" t="s">
        <v>204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279</v>
      </c>
      <c r="BM232" s="231" t="s">
        <v>6070</v>
      </c>
    </row>
    <row r="233" s="2" customFormat="1" ht="37.8" customHeight="1">
      <c r="A233" s="39"/>
      <c r="B233" s="40"/>
      <c r="C233" s="296" t="s">
        <v>769</v>
      </c>
      <c r="D233" s="296" t="s">
        <v>553</v>
      </c>
      <c r="E233" s="297" t="s">
        <v>6071</v>
      </c>
      <c r="F233" s="298" t="s">
        <v>6072</v>
      </c>
      <c r="G233" s="299" t="s">
        <v>647</v>
      </c>
      <c r="H233" s="300">
        <v>1</v>
      </c>
      <c r="I233" s="301"/>
      <c r="J233" s="302">
        <f>ROUND(I233*H233,2)</f>
        <v>0</v>
      </c>
      <c r="K233" s="298" t="s">
        <v>1</v>
      </c>
      <c r="L233" s="303"/>
      <c r="M233" s="304" t="s">
        <v>1</v>
      </c>
      <c r="N233" s="305" t="s">
        <v>46</v>
      </c>
      <c r="O233" s="92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581</v>
      </c>
      <c r="AT233" s="231" t="s">
        <v>553</v>
      </c>
      <c r="AU233" s="231" t="s">
        <v>90</v>
      </c>
      <c r="AY233" s="18" t="s">
        <v>203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88</v>
      </c>
      <c r="BK233" s="232">
        <f>ROUND(I233*H233,2)</f>
        <v>0</v>
      </c>
      <c r="BL233" s="18" t="s">
        <v>279</v>
      </c>
      <c r="BM233" s="231" t="s">
        <v>6073</v>
      </c>
    </row>
    <row r="234" s="2" customFormat="1" ht="16.5" customHeight="1">
      <c r="A234" s="39"/>
      <c r="B234" s="40"/>
      <c r="C234" s="220" t="s">
        <v>778</v>
      </c>
      <c r="D234" s="220" t="s">
        <v>204</v>
      </c>
      <c r="E234" s="221" t="s">
        <v>6074</v>
      </c>
      <c r="F234" s="222" t="s">
        <v>6075</v>
      </c>
      <c r="G234" s="223" t="s">
        <v>647</v>
      </c>
      <c r="H234" s="224">
        <v>16</v>
      </c>
      <c r="I234" s="225"/>
      <c r="J234" s="226">
        <f>ROUND(I234*H234,2)</f>
        <v>0</v>
      </c>
      <c r="K234" s="222" t="s">
        <v>1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279</v>
      </c>
      <c r="AT234" s="231" t="s">
        <v>204</v>
      </c>
      <c r="AU234" s="231" t="s">
        <v>90</v>
      </c>
      <c r="AY234" s="18" t="s">
        <v>203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279</v>
      </c>
      <c r="BM234" s="231" t="s">
        <v>6076</v>
      </c>
    </row>
    <row r="235" s="2" customFormat="1">
      <c r="A235" s="39"/>
      <c r="B235" s="40"/>
      <c r="C235" s="41"/>
      <c r="D235" s="233" t="s">
        <v>209</v>
      </c>
      <c r="E235" s="41"/>
      <c r="F235" s="234" t="s">
        <v>5258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209</v>
      </c>
      <c r="AU235" s="18" t="s">
        <v>90</v>
      </c>
    </row>
    <row r="236" s="2" customFormat="1" ht="16.5" customHeight="1">
      <c r="A236" s="39"/>
      <c r="B236" s="40"/>
      <c r="C236" s="296" t="s">
        <v>784</v>
      </c>
      <c r="D236" s="296" t="s">
        <v>553</v>
      </c>
      <c r="E236" s="297" t="s">
        <v>6077</v>
      </c>
      <c r="F236" s="298" t="s">
        <v>6078</v>
      </c>
      <c r="G236" s="299" t="s">
        <v>647</v>
      </c>
      <c r="H236" s="300">
        <v>6</v>
      </c>
      <c r="I236" s="301"/>
      <c r="J236" s="302">
        <f>ROUND(I236*H236,2)</f>
        <v>0</v>
      </c>
      <c r="K236" s="298" t="s">
        <v>1</v>
      </c>
      <c r="L236" s="303"/>
      <c r="M236" s="304" t="s">
        <v>1</v>
      </c>
      <c r="N236" s="305" t="s">
        <v>46</v>
      </c>
      <c r="O236" s="92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581</v>
      </c>
      <c r="AT236" s="231" t="s">
        <v>553</v>
      </c>
      <c r="AU236" s="231" t="s">
        <v>90</v>
      </c>
      <c r="AY236" s="18" t="s">
        <v>203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88</v>
      </c>
      <c r="BK236" s="232">
        <f>ROUND(I236*H236,2)</f>
        <v>0</v>
      </c>
      <c r="BL236" s="18" t="s">
        <v>279</v>
      </c>
      <c r="BM236" s="231" t="s">
        <v>6079</v>
      </c>
    </row>
    <row r="237" s="14" customFormat="1">
      <c r="A237" s="14"/>
      <c r="B237" s="263"/>
      <c r="C237" s="264"/>
      <c r="D237" s="233" t="s">
        <v>357</v>
      </c>
      <c r="E237" s="265" t="s">
        <v>1</v>
      </c>
      <c r="F237" s="266" t="s">
        <v>229</v>
      </c>
      <c r="G237" s="264"/>
      <c r="H237" s="267">
        <v>6</v>
      </c>
      <c r="I237" s="268"/>
      <c r="J237" s="264"/>
      <c r="K237" s="264"/>
      <c r="L237" s="269"/>
      <c r="M237" s="270"/>
      <c r="N237" s="271"/>
      <c r="O237" s="271"/>
      <c r="P237" s="271"/>
      <c r="Q237" s="271"/>
      <c r="R237" s="271"/>
      <c r="S237" s="271"/>
      <c r="T237" s="27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73" t="s">
        <v>357</v>
      </c>
      <c r="AU237" s="273" t="s">
        <v>90</v>
      </c>
      <c r="AV237" s="14" t="s">
        <v>90</v>
      </c>
      <c r="AW237" s="14" t="s">
        <v>36</v>
      </c>
      <c r="AX237" s="14" t="s">
        <v>88</v>
      </c>
      <c r="AY237" s="273" t="s">
        <v>203</v>
      </c>
    </row>
    <row r="238" s="2" customFormat="1" ht="16.5" customHeight="1">
      <c r="A238" s="39"/>
      <c r="B238" s="40"/>
      <c r="C238" s="296" t="s">
        <v>787</v>
      </c>
      <c r="D238" s="296" t="s">
        <v>553</v>
      </c>
      <c r="E238" s="297" t="s">
        <v>6080</v>
      </c>
      <c r="F238" s="298" t="s">
        <v>6081</v>
      </c>
      <c r="G238" s="299" t="s">
        <v>647</v>
      </c>
      <c r="H238" s="300">
        <v>10</v>
      </c>
      <c r="I238" s="301"/>
      <c r="J238" s="302">
        <f>ROUND(I238*H238,2)</f>
        <v>0</v>
      </c>
      <c r="K238" s="298" t="s">
        <v>1</v>
      </c>
      <c r="L238" s="303"/>
      <c r="M238" s="304" t="s">
        <v>1</v>
      </c>
      <c r="N238" s="305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581</v>
      </c>
      <c r="AT238" s="231" t="s">
        <v>553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279</v>
      </c>
      <c r="BM238" s="231" t="s">
        <v>6082</v>
      </c>
    </row>
    <row r="239" s="14" customFormat="1">
      <c r="A239" s="14"/>
      <c r="B239" s="263"/>
      <c r="C239" s="264"/>
      <c r="D239" s="233" t="s">
        <v>357</v>
      </c>
      <c r="E239" s="265" t="s">
        <v>1</v>
      </c>
      <c r="F239" s="266" t="s">
        <v>249</v>
      </c>
      <c r="G239" s="264"/>
      <c r="H239" s="267">
        <v>10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357</v>
      </c>
      <c r="AU239" s="273" t="s">
        <v>90</v>
      </c>
      <c r="AV239" s="14" t="s">
        <v>90</v>
      </c>
      <c r="AW239" s="14" t="s">
        <v>36</v>
      </c>
      <c r="AX239" s="14" t="s">
        <v>88</v>
      </c>
      <c r="AY239" s="273" t="s">
        <v>203</v>
      </c>
    </row>
    <row r="240" s="11" customFormat="1" ht="22.8" customHeight="1">
      <c r="A240" s="11"/>
      <c r="B240" s="206"/>
      <c r="C240" s="207"/>
      <c r="D240" s="208" t="s">
        <v>80</v>
      </c>
      <c r="E240" s="249" t="s">
        <v>5604</v>
      </c>
      <c r="F240" s="249" t="s">
        <v>5605</v>
      </c>
      <c r="G240" s="207"/>
      <c r="H240" s="207"/>
      <c r="I240" s="210"/>
      <c r="J240" s="250">
        <f>BK240</f>
        <v>0</v>
      </c>
      <c r="K240" s="207"/>
      <c r="L240" s="212"/>
      <c r="M240" s="213"/>
      <c r="N240" s="214"/>
      <c r="O240" s="214"/>
      <c r="P240" s="215">
        <f>SUM(P241:P258)</f>
        <v>0</v>
      </c>
      <c r="Q240" s="214"/>
      <c r="R240" s="215">
        <f>SUM(R241:R258)</f>
        <v>0.0132</v>
      </c>
      <c r="S240" s="214"/>
      <c r="T240" s="216">
        <f>SUM(T241:T258)</f>
        <v>0</v>
      </c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R240" s="217" t="s">
        <v>90</v>
      </c>
      <c r="AT240" s="218" t="s">
        <v>80</v>
      </c>
      <c r="AU240" s="218" t="s">
        <v>88</v>
      </c>
      <c r="AY240" s="217" t="s">
        <v>203</v>
      </c>
      <c r="BK240" s="219">
        <f>SUM(BK241:BK258)</f>
        <v>0</v>
      </c>
    </row>
    <row r="241" s="2" customFormat="1" ht="21.75" customHeight="1">
      <c r="A241" s="39"/>
      <c r="B241" s="40"/>
      <c r="C241" s="220" t="s">
        <v>811</v>
      </c>
      <c r="D241" s="220" t="s">
        <v>204</v>
      </c>
      <c r="E241" s="221" t="s">
        <v>5314</v>
      </c>
      <c r="F241" s="222" t="s">
        <v>5315</v>
      </c>
      <c r="G241" s="223" t="s">
        <v>415</v>
      </c>
      <c r="H241" s="224">
        <v>125</v>
      </c>
      <c r="I241" s="225"/>
      <c r="J241" s="226">
        <f>ROUND(I241*H241,2)</f>
        <v>0</v>
      </c>
      <c r="K241" s="222" t="s">
        <v>2536</v>
      </c>
      <c r="L241" s="45"/>
      <c r="M241" s="227" t="s">
        <v>1</v>
      </c>
      <c r="N241" s="228" t="s">
        <v>46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279</v>
      </c>
      <c r="AT241" s="231" t="s">
        <v>204</v>
      </c>
      <c r="AU241" s="231" t="s">
        <v>90</v>
      </c>
      <c r="AY241" s="18" t="s">
        <v>203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279</v>
      </c>
      <c r="BM241" s="231" t="s">
        <v>6083</v>
      </c>
    </row>
    <row r="242" s="2" customFormat="1">
      <c r="A242" s="39"/>
      <c r="B242" s="40"/>
      <c r="C242" s="41"/>
      <c r="D242" s="233" t="s">
        <v>209</v>
      </c>
      <c r="E242" s="41"/>
      <c r="F242" s="234" t="s">
        <v>5317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209</v>
      </c>
      <c r="AU242" s="18" t="s">
        <v>90</v>
      </c>
    </row>
    <row r="243" s="2" customFormat="1">
      <c r="A243" s="39"/>
      <c r="B243" s="40"/>
      <c r="C243" s="41"/>
      <c r="D243" s="251" t="s">
        <v>355</v>
      </c>
      <c r="E243" s="41"/>
      <c r="F243" s="252" t="s">
        <v>6084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355</v>
      </c>
      <c r="AU243" s="18" t="s">
        <v>90</v>
      </c>
    </row>
    <row r="244" s="2" customFormat="1" ht="37.8" customHeight="1">
      <c r="A244" s="39"/>
      <c r="B244" s="40"/>
      <c r="C244" s="296" t="s">
        <v>817</v>
      </c>
      <c r="D244" s="296" t="s">
        <v>553</v>
      </c>
      <c r="E244" s="297" t="s">
        <v>3659</v>
      </c>
      <c r="F244" s="298" t="s">
        <v>3660</v>
      </c>
      <c r="G244" s="299" t="s">
        <v>415</v>
      </c>
      <c r="H244" s="300">
        <v>150</v>
      </c>
      <c r="I244" s="301"/>
      <c r="J244" s="302">
        <f>ROUND(I244*H244,2)</f>
        <v>0</v>
      </c>
      <c r="K244" s="298" t="s">
        <v>2536</v>
      </c>
      <c r="L244" s="303"/>
      <c r="M244" s="304" t="s">
        <v>1</v>
      </c>
      <c r="N244" s="305" t="s">
        <v>46</v>
      </c>
      <c r="O244" s="92"/>
      <c r="P244" s="229">
        <f>O244*H244</f>
        <v>0</v>
      </c>
      <c r="Q244" s="229">
        <v>6.9999999999999994E-05</v>
      </c>
      <c r="R244" s="229">
        <f>Q244*H244</f>
        <v>0.010499999999999999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581</v>
      </c>
      <c r="AT244" s="231" t="s">
        <v>553</v>
      </c>
      <c r="AU244" s="231" t="s">
        <v>90</v>
      </c>
      <c r="AY244" s="18" t="s">
        <v>203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279</v>
      </c>
      <c r="BM244" s="231" t="s">
        <v>6085</v>
      </c>
    </row>
    <row r="245" s="2" customFormat="1">
      <c r="A245" s="39"/>
      <c r="B245" s="40"/>
      <c r="C245" s="41"/>
      <c r="D245" s="233" t="s">
        <v>209</v>
      </c>
      <c r="E245" s="41"/>
      <c r="F245" s="234" t="s">
        <v>3660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209</v>
      </c>
      <c r="AU245" s="18" t="s">
        <v>90</v>
      </c>
    </row>
    <row r="246" s="14" customFormat="1">
      <c r="A246" s="14"/>
      <c r="B246" s="263"/>
      <c r="C246" s="264"/>
      <c r="D246" s="233" t="s">
        <v>357</v>
      </c>
      <c r="E246" s="264"/>
      <c r="F246" s="266" t="s">
        <v>6086</v>
      </c>
      <c r="G246" s="264"/>
      <c r="H246" s="267">
        <v>150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357</v>
      </c>
      <c r="AU246" s="273" t="s">
        <v>90</v>
      </c>
      <c r="AV246" s="14" t="s">
        <v>90</v>
      </c>
      <c r="AW246" s="14" t="s">
        <v>4</v>
      </c>
      <c r="AX246" s="14" t="s">
        <v>88</v>
      </c>
      <c r="AY246" s="273" t="s">
        <v>203</v>
      </c>
    </row>
    <row r="247" s="2" customFormat="1" ht="24.15" customHeight="1">
      <c r="A247" s="39"/>
      <c r="B247" s="40"/>
      <c r="C247" s="220" t="s">
        <v>797</v>
      </c>
      <c r="D247" s="220" t="s">
        <v>204</v>
      </c>
      <c r="E247" s="221" t="s">
        <v>6087</v>
      </c>
      <c r="F247" s="222" t="s">
        <v>6088</v>
      </c>
      <c r="G247" s="223" t="s">
        <v>415</v>
      </c>
      <c r="H247" s="224">
        <v>55</v>
      </c>
      <c r="I247" s="225"/>
      <c r="J247" s="226">
        <f>ROUND(I247*H247,2)</f>
        <v>0</v>
      </c>
      <c r="K247" s="222" t="s">
        <v>2536</v>
      </c>
      <c r="L247" s="45"/>
      <c r="M247" s="227" t="s">
        <v>1</v>
      </c>
      <c r="N247" s="228" t="s">
        <v>46</v>
      </c>
      <c r="O247" s="92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279</v>
      </c>
      <c r="AT247" s="231" t="s">
        <v>204</v>
      </c>
      <c r="AU247" s="231" t="s">
        <v>90</v>
      </c>
      <c r="AY247" s="18" t="s">
        <v>203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279</v>
      </c>
      <c r="BM247" s="231" t="s">
        <v>6089</v>
      </c>
    </row>
    <row r="248" s="2" customFormat="1">
      <c r="A248" s="39"/>
      <c r="B248" s="40"/>
      <c r="C248" s="41"/>
      <c r="D248" s="233" t="s">
        <v>209</v>
      </c>
      <c r="E248" s="41"/>
      <c r="F248" s="234" t="s">
        <v>6088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209</v>
      </c>
      <c r="AU248" s="18" t="s">
        <v>90</v>
      </c>
    </row>
    <row r="249" s="2" customFormat="1">
      <c r="A249" s="39"/>
      <c r="B249" s="40"/>
      <c r="C249" s="41"/>
      <c r="D249" s="251" t="s">
        <v>355</v>
      </c>
      <c r="E249" s="41"/>
      <c r="F249" s="252" t="s">
        <v>6090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355</v>
      </c>
      <c r="AU249" s="18" t="s">
        <v>90</v>
      </c>
    </row>
    <row r="250" s="2" customFormat="1" ht="24.15" customHeight="1">
      <c r="A250" s="39"/>
      <c r="B250" s="40"/>
      <c r="C250" s="296" t="s">
        <v>799</v>
      </c>
      <c r="D250" s="296" t="s">
        <v>553</v>
      </c>
      <c r="E250" s="297" t="s">
        <v>6091</v>
      </c>
      <c r="F250" s="298" t="s">
        <v>6092</v>
      </c>
      <c r="G250" s="299" t="s">
        <v>415</v>
      </c>
      <c r="H250" s="300">
        <v>40</v>
      </c>
      <c r="I250" s="301"/>
      <c r="J250" s="302">
        <f>ROUND(I250*H250,2)</f>
        <v>0</v>
      </c>
      <c r="K250" s="298" t="s">
        <v>2536</v>
      </c>
      <c r="L250" s="303"/>
      <c r="M250" s="304" t="s">
        <v>1</v>
      </c>
      <c r="N250" s="305" t="s">
        <v>46</v>
      </c>
      <c r="O250" s="92"/>
      <c r="P250" s="229">
        <f>O250*H250</f>
        <v>0</v>
      </c>
      <c r="Q250" s="229">
        <v>4.0000000000000003E-05</v>
      </c>
      <c r="R250" s="229">
        <f>Q250*H250</f>
        <v>0.0016000000000000001</v>
      </c>
      <c r="S250" s="229">
        <v>0</v>
      </c>
      <c r="T250" s="23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1" t="s">
        <v>581</v>
      </c>
      <c r="AT250" s="231" t="s">
        <v>553</v>
      </c>
      <c r="AU250" s="231" t="s">
        <v>90</v>
      </c>
      <c r="AY250" s="18" t="s">
        <v>203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88</v>
      </c>
      <c r="BK250" s="232">
        <f>ROUND(I250*H250,2)</f>
        <v>0</v>
      </c>
      <c r="BL250" s="18" t="s">
        <v>279</v>
      </c>
      <c r="BM250" s="231" t="s">
        <v>6093</v>
      </c>
    </row>
    <row r="251" s="2" customFormat="1">
      <c r="A251" s="39"/>
      <c r="B251" s="40"/>
      <c r="C251" s="41"/>
      <c r="D251" s="233" t="s">
        <v>209</v>
      </c>
      <c r="E251" s="41"/>
      <c r="F251" s="234" t="s">
        <v>6092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209</v>
      </c>
      <c r="AU251" s="18" t="s">
        <v>90</v>
      </c>
    </row>
    <row r="252" s="2" customFormat="1" ht="24.15" customHeight="1">
      <c r="A252" s="39"/>
      <c r="B252" s="40"/>
      <c r="C252" s="296" t="s">
        <v>804</v>
      </c>
      <c r="D252" s="296" t="s">
        <v>553</v>
      </c>
      <c r="E252" s="297" t="s">
        <v>6094</v>
      </c>
      <c r="F252" s="298" t="s">
        <v>6095</v>
      </c>
      <c r="G252" s="299" t="s">
        <v>415</v>
      </c>
      <c r="H252" s="300">
        <v>15</v>
      </c>
      <c r="I252" s="301"/>
      <c r="J252" s="302">
        <f>ROUND(I252*H252,2)</f>
        <v>0</v>
      </c>
      <c r="K252" s="298" t="s">
        <v>1</v>
      </c>
      <c r="L252" s="303"/>
      <c r="M252" s="304" t="s">
        <v>1</v>
      </c>
      <c r="N252" s="305" t="s">
        <v>46</v>
      </c>
      <c r="O252" s="92"/>
      <c r="P252" s="229">
        <f>O252*H252</f>
        <v>0</v>
      </c>
      <c r="Q252" s="229">
        <v>4.0000000000000003E-05</v>
      </c>
      <c r="R252" s="229">
        <f>Q252*H252</f>
        <v>0.00060000000000000006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581</v>
      </c>
      <c r="AT252" s="231" t="s">
        <v>553</v>
      </c>
      <c r="AU252" s="231" t="s">
        <v>90</v>
      </c>
      <c r="AY252" s="18" t="s">
        <v>203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279</v>
      </c>
      <c r="BM252" s="231" t="s">
        <v>6096</v>
      </c>
    </row>
    <row r="253" s="2" customFormat="1">
      <c r="A253" s="39"/>
      <c r="B253" s="40"/>
      <c r="C253" s="41"/>
      <c r="D253" s="233" t="s">
        <v>209</v>
      </c>
      <c r="E253" s="41"/>
      <c r="F253" s="234" t="s">
        <v>6092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209</v>
      </c>
      <c r="AU253" s="18" t="s">
        <v>90</v>
      </c>
    </row>
    <row r="254" s="2" customFormat="1" ht="24.15" customHeight="1">
      <c r="A254" s="39"/>
      <c r="B254" s="40"/>
      <c r="C254" s="220" t="s">
        <v>829</v>
      </c>
      <c r="D254" s="220" t="s">
        <v>204</v>
      </c>
      <c r="E254" s="221" t="s">
        <v>5710</v>
      </c>
      <c r="F254" s="222" t="s">
        <v>5711</v>
      </c>
      <c r="G254" s="223" t="s">
        <v>647</v>
      </c>
      <c r="H254" s="224">
        <v>10</v>
      </c>
      <c r="I254" s="225"/>
      <c r="J254" s="226">
        <f>ROUND(I254*H254,2)</f>
        <v>0</v>
      </c>
      <c r="K254" s="222" t="s">
        <v>2536</v>
      </c>
      <c r="L254" s="45"/>
      <c r="M254" s="227" t="s">
        <v>1</v>
      </c>
      <c r="N254" s="228" t="s">
        <v>46</v>
      </c>
      <c r="O254" s="92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279</v>
      </c>
      <c r="AT254" s="231" t="s">
        <v>204</v>
      </c>
      <c r="AU254" s="231" t="s">
        <v>90</v>
      </c>
      <c r="AY254" s="18" t="s">
        <v>203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279</v>
      </c>
      <c r="BM254" s="231" t="s">
        <v>6097</v>
      </c>
    </row>
    <row r="255" s="2" customFormat="1">
      <c r="A255" s="39"/>
      <c r="B255" s="40"/>
      <c r="C255" s="41"/>
      <c r="D255" s="233" t="s">
        <v>209</v>
      </c>
      <c r="E255" s="41"/>
      <c r="F255" s="234" t="s">
        <v>5711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209</v>
      </c>
      <c r="AU255" s="18" t="s">
        <v>90</v>
      </c>
    </row>
    <row r="256" s="2" customFormat="1">
      <c r="A256" s="39"/>
      <c r="B256" s="40"/>
      <c r="C256" s="41"/>
      <c r="D256" s="251" t="s">
        <v>355</v>
      </c>
      <c r="E256" s="41"/>
      <c r="F256" s="252" t="s">
        <v>6098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355</v>
      </c>
      <c r="AU256" s="18" t="s">
        <v>90</v>
      </c>
    </row>
    <row r="257" s="2" customFormat="1" ht="24.15" customHeight="1">
      <c r="A257" s="39"/>
      <c r="B257" s="40"/>
      <c r="C257" s="296" t="s">
        <v>834</v>
      </c>
      <c r="D257" s="296" t="s">
        <v>553</v>
      </c>
      <c r="E257" s="297" t="s">
        <v>5714</v>
      </c>
      <c r="F257" s="298" t="s">
        <v>5715</v>
      </c>
      <c r="G257" s="299" t="s">
        <v>647</v>
      </c>
      <c r="H257" s="300">
        <v>10</v>
      </c>
      <c r="I257" s="301"/>
      <c r="J257" s="302">
        <f>ROUND(I257*H257,2)</f>
        <v>0</v>
      </c>
      <c r="K257" s="298" t="s">
        <v>2536</v>
      </c>
      <c r="L257" s="303"/>
      <c r="M257" s="304" t="s">
        <v>1</v>
      </c>
      <c r="N257" s="305" t="s">
        <v>46</v>
      </c>
      <c r="O257" s="92"/>
      <c r="P257" s="229">
        <f>O257*H257</f>
        <v>0</v>
      </c>
      <c r="Q257" s="229">
        <v>5.0000000000000002E-05</v>
      </c>
      <c r="R257" s="229">
        <f>Q257*H257</f>
        <v>0.00050000000000000001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581</v>
      </c>
      <c r="AT257" s="231" t="s">
        <v>553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6099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5715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11" customFormat="1" ht="25.92" customHeight="1">
      <c r="A259" s="11"/>
      <c r="B259" s="206"/>
      <c r="C259" s="207"/>
      <c r="D259" s="208" t="s">
        <v>80</v>
      </c>
      <c r="E259" s="209" t="s">
        <v>553</v>
      </c>
      <c r="F259" s="209" t="s">
        <v>5406</v>
      </c>
      <c r="G259" s="207"/>
      <c r="H259" s="207"/>
      <c r="I259" s="210"/>
      <c r="J259" s="211">
        <f>BK259</f>
        <v>0</v>
      </c>
      <c r="K259" s="207"/>
      <c r="L259" s="212"/>
      <c r="M259" s="213"/>
      <c r="N259" s="214"/>
      <c r="O259" s="214"/>
      <c r="P259" s="215">
        <f>SUM(P260:P265)</f>
        <v>0</v>
      </c>
      <c r="Q259" s="214"/>
      <c r="R259" s="215">
        <f>SUM(R260:R265)</f>
        <v>0</v>
      </c>
      <c r="S259" s="214"/>
      <c r="T259" s="216">
        <f>SUM(T260:T265)</f>
        <v>0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R259" s="217" t="s">
        <v>215</v>
      </c>
      <c r="AT259" s="218" t="s">
        <v>80</v>
      </c>
      <c r="AU259" s="218" t="s">
        <v>81</v>
      </c>
      <c r="AY259" s="217" t="s">
        <v>203</v>
      </c>
      <c r="BK259" s="219">
        <f>SUM(BK260:BK265)</f>
        <v>0</v>
      </c>
    </row>
    <row r="260" s="2" customFormat="1" ht="16.5" customHeight="1">
      <c r="A260" s="39"/>
      <c r="B260" s="40"/>
      <c r="C260" s="220" t="s">
        <v>845</v>
      </c>
      <c r="D260" s="220" t="s">
        <v>204</v>
      </c>
      <c r="E260" s="221" t="s">
        <v>6100</v>
      </c>
      <c r="F260" s="222" t="s">
        <v>6101</v>
      </c>
      <c r="G260" s="223" t="s">
        <v>207</v>
      </c>
      <c r="H260" s="224">
        <v>1</v>
      </c>
      <c r="I260" s="225"/>
      <c r="J260" s="226">
        <f>ROUND(I260*H260,2)</f>
        <v>0</v>
      </c>
      <c r="K260" s="222" t="s">
        <v>1</v>
      </c>
      <c r="L260" s="45"/>
      <c r="M260" s="227" t="s">
        <v>1</v>
      </c>
      <c r="N260" s="228" t="s">
        <v>46</v>
      </c>
      <c r="O260" s="92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279</v>
      </c>
      <c r="AT260" s="231" t="s">
        <v>204</v>
      </c>
      <c r="AU260" s="231" t="s">
        <v>88</v>
      </c>
      <c r="AY260" s="18" t="s">
        <v>203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279</v>
      </c>
      <c r="BM260" s="231" t="s">
        <v>6102</v>
      </c>
    </row>
    <row r="261" s="2" customFormat="1" ht="16.5" customHeight="1">
      <c r="A261" s="39"/>
      <c r="B261" s="40"/>
      <c r="C261" s="220" t="s">
        <v>853</v>
      </c>
      <c r="D261" s="220" t="s">
        <v>204</v>
      </c>
      <c r="E261" s="221" t="s">
        <v>6103</v>
      </c>
      <c r="F261" s="222" t="s">
        <v>6104</v>
      </c>
      <c r="G261" s="223" t="s">
        <v>3686</v>
      </c>
      <c r="H261" s="224">
        <v>8</v>
      </c>
      <c r="I261" s="225"/>
      <c r="J261" s="226">
        <f>ROUND(I261*H261,2)</f>
        <v>0</v>
      </c>
      <c r="K261" s="222" t="s">
        <v>1</v>
      </c>
      <c r="L261" s="45"/>
      <c r="M261" s="227" t="s">
        <v>1</v>
      </c>
      <c r="N261" s="228" t="s">
        <v>46</v>
      </c>
      <c r="O261" s="92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279</v>
      </c>
      <c r="AT261" s="231" t="s">
        <v>204</v>
      </c>
      <c r="AU261" s="231" t="s">
        <v>88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279</v>
      </c>
      <c r="BM261" s="231" t="s">
        <v>6105</v>
      </c>
    </row>
    <row r="262" s="2" customFormat="1" ht="16.5" customHeight="1">
      <c r="A262" s="39"/>
      <c r="B262" s="40"/>
      <c r="C262" s="296" t="s">
        <v>860</v>
      </c>
      <c r="D262" s="296" t="s">
        <v>553</v>
      </c>
      <c r="E262" s="297" t="s">
        <v>5446</v>
      </c>
      <c r="F262" s="298" t="s">
        <v>5447</v>
      </c>
      <c r="G262" s="299" t="s">
        <v>207</v>
      </c>
      <c r="H262" s="300">
        <v>1</v>
      </c>
      <c r="I262" s="301"/>
      <c r="J262" s="302">
        <f>ROUND(I262*H262,2)</f>
        <v>0</v>
      </c>
      <c r="K262" s="298" t="s">
        <v>1</v>
      </c>
      <c r="L262" s="303"/>
      <c r="M262" s="304" t="s">
        <v>1</v>
      </c>
      <c r="N262" s="305" t="s">
        <v>46</v>
      </c>
      <c r="O262" s="92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1" t="s">
        <v>581</v>
      </c>
      <c r="AT262" s="231" t="s">
        <v>553</v>
      </c>
      <c r="AU262" s="231" t="s">
        <v>88</v>
      </c>
      <c r="AY262" s="18" t="s">
        <v>203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88</v>
      </c>
      <c r="BK262" s="232">
        <f>ROUND(I262*H262,2)</f>
        <v>0</v>
      </c>
      <c r="BL262" s="18" t="s">
        <v>279</v>
      </c>
      <c r="BM262" s="231" t="s">
        <v>6106</v>
      </c>
    </row>
    <row r="263" s="2" customFormat="1">
      <c r="A263" s="39"/>
      <c r="B263" s="40"/>
      <c r="C263" s="41"/>
      <c r="D263" s="233" t="s">
        <v>209</v>
      </c>
      <c r="E263" s="41"/>
      <c r="F263" s="234" t="s">
        <v>5449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209</v>
      </c>
      <c r="AU263" s="18" t="s">
        <v>88</v>
      </c>
    </row>
    <row r="264" s="2" customFormat="1" ht="16.5" customHeight="1">
      <c r="A264" s="39"/>
      <c r="B264" s="40"/>
      <c r="C264" s="220" t="s">
        <v>838</v>
      </c>
      <c r="D264" s="220" t="s">
        <v>204</v>
      </c>
      <c r="E264" s="221" t="s">
        <v>6107</v>
      </c>
      <c r="F264" s="222" t="s">
        <v>6108</v>
      </c>
      <c r="G264" s="223" t="s">
        <v>207</v>
      </c>
      <c r="H264" s="224">
        <v>1</v>
      </c>
      <c r="I264" s="225"/>
      <c r="J264" s="226">
        <f>ROUND(I264*H264,2)</f>
        <v>0</v>
      </c>
      <c r="K264" s="222" t="s">
        <v>1</v>
      </c>
      <c r="L264" s="45"/>
      <c r="M264" s="227" t="s">
        <v>1</v>
      </c>
      <c r="N264" s="228" t="s">
        <v>46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279</v>
      </c>
      <c r="AT264" s="231" t="s">
        <v>204</v>
      </c>
      <c r="AU264" s="231" t="s">
        <v>88</v>
      </c>
      <c r="AY264" s="18" t="s">
        <v>203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279</v>
      </c>
      <c r="BM264" s="231" t="s">
        <v>6109</v>
      </c>
    </row>
    <row r="265" s="2" customFormat="1" ht="16.5" customHeight="1">
      <c r="A265" s="39"/>
      <c r="B265" s="40"/>
      <c r="C265" s="220" t="s">
        <v>870</v>
      </c>
      <c r="D265" s="220" t="s">
        <v>204</v>
      </c>
      <c r="E265" s="221" t="s">
        <v>6110</v>
      </c>
      <c r="F265" s="222" t="s">
        <v>6111</v>
      </c>
      <c r="G265" s="223" t="s">
        <v>272</v>
      </c>
      <c r="H265" s="224">
        <v>1</v>
      </c>
      <c r="I265" s="225"/>
      <c r="J265" s="226">
        <f>ROUND(I265*H265,2)</f>
        <v>0</v>
      </c>
      <c r="K265" s="222" t="s">
        <v>1</v>
      </c>
      <c r="L265" s="45"/>
      <c r="M265" s="238" t="s">
        <v>1</v>
      </c>
      <c r="N265" s="239" t="s">
        <v>46</v>
      </c>
      <c r="O265" s="240"/>
      <c r="P265" s="241">
        <f>O265*H265</f>
        <v>0</v>
      </c>
      <c r="Q265" s="241">
        <v>0</v>
      </c>
      <c r="R265" s="241">
        <f>Q265*H265</f>
        <v>0</v>
      </c>
      <c r="S265" s="241">
        <v>0</v>
      </c>
      <c r="T265" s="242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279</v>
      </c>
      <c r="AT265" s="231" t="s">
        <v>204</v>
      </c>
      <c r="AU265" s="231" t="s">
        <v>88</v>
      </c>
      <c r="AY265" s="18" t="s">
        <v>203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279</v>
      </c>
      <c r="BM265" s="231" t="s">
        <v>6112</v>
      </c>
    </row>
    <row r="266" s="2" customFormat="1" ht="6.96" customHeight="1">
      <c r="A266" s="39"/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yWShlVcMgHAJ5dw5GL7zUh5wnTbB+z3+5IH0pDdFwYcvHCz5do3Fdskyw+lX/zHxH7/2dBWrx8s94aXsrAz1eg==" hashValue="zmhcr7vm/Gn9GA+dfnPmIMmIPyI3PDiNqDxbyssQ8ep6MIQf47auYI/GRMZCm8EACkglkeDtG4i2YxFi99vI+w==" algorithmName="SHA-512" password="CC35"/>
  <autoFilter ref="C123:K2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1/741110001"/>
    <hyperlink ref="F135" r:id="rId2" display="https://podminky.urs.cz/item/CS_URS_2023_01/741110041"/>
    <hyperlink ref="F142" r:id="rId3" display="https://podminky.urs.cz/item/CS_URS_2023_01/741122015"/>
    <hyperlink ref="F149" r:id="rId4" display="https://podminky.urs.cz/item/CS_URS_2023_01/741122021"/>
    <hyperlink ref="F156" r:id="rId5" display="https://podminky.urs.cz/item/CS_URS_2023_01/741122032"/>
    <hyperlink ref="F162" r:id="rId6" display="https://podminky.urs.cz/item/CS_URS_2023_01/741124703"/>
    <hyperlink ref="F172" r:id="rId7" display="https://podminky.urs.cz/item/CS_URS_2023_01/741210004"/>
    <hyperlink ref="F176" r:id="rId8" display="https://podminky.urs.cz/item/CS_URS_2023_01/741320105"/>
    <hyperlink ref="F187" r:id="rId9" display="https://podminky.urs.cz/item/CS_URS_2023_01/741320165"/>
    <hyperlink ref="F195" r:id="rId10" display="https://podminky.urs.cz/item/CS_URS_2023_01/741322122"/>
    <hyperlink ref="F200" r:id="rId11" display="https://podminky.urs.cz/item/CS_URS_2023_01/741322141"/>
    <hyperlink ref="F205" r:id="rId12" display="https://podminky.urs.cz/item/CS_URS_2023_01/741331075"/>
    <hyperlink ref="F209" r:id="rId13" display="https://podminky.urs.cz/item/CS_URS_2023_01/741350001"/>
    <hyperlink ref="F214" r:id="rId14" display="https://podminky.urs.cz/item/CS_URS_2023_01/741791003"/>
    <hyperlink ref="F243" r:id="rId15" display="https://podminky.urs.cz/item/CS_URS_2023_01/742121001"/>
    <hyperlink ref="F249" r:id="rId16" display="https://podminky.urs.cz/item/CS_URS_2023_01/742124003"/>
    <hyperlink ref="F256" r:id="rId17" display="https://podminky.urs.cz/item/CS_URS_2023_01/7421240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304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6113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102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6114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ROUND((SUM(BE128:BE318)),  2)</f>
        <v>0</v>
      </c>
      <c r="G35" s="39"/>
      <c r="H35" s="39"/>
      <c r="I35" s="165">
        <v>0.20999999999999999</v>
      </c>
      <c r="J35" s="164">
        <f>ROUND(((SUM(BE128:BE318))*I35),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ROUND((SUM(BF128:BF318)),  2)</f>
        <v>0</v>
      </c>
      <c r="G36" s="39"/>
      <c r="H36" s="39"/>
      <c r="I36" s="165">
        <v>0.14999999999999999</v>
      </c>
      <c r="J36" s="164">
        <f>ROUND(((SUM(BF128:BF318))*I36),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ROUND((SUM(BG128:BG318)),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ROUND((SUM(BH128:BH318)),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ROUND((SUM(BI128:BI318)),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304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01G - Fotovoltaická elektrárna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J129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J130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6115</v>
      </c>
      <c r="E101" s="246"/>
      <c r="F101" s="246"/>
      <c r="G101" s="246"/>
      <c r="H101" s="246"/>
      <c r="I101" s="246"/>
      <c r="J101" s="247">
        <f>J157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6116</v>
      </c>
      <c r="E102" s="246"/>
      <c r="F102" s="246"/>
      <c r="G102" s="246"/>
      <c r="H102" s="246"/>
      <c r="I102" s="246"/>
      <c r="J102" s="247">
        <f>J172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6117</v>
      </c>
      <c r="E103" s="246"/>
      <c r="F103" s="246"/>
      <c r="G103" s="246"/>
      <c r="H103" s="246"/>
      <c r="I103" s="246"/>
      <c r="J103" s="247">
        <f>J181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6118</v>
      </c>
      <c r="E104" s="246"/>
      <c r="F104" s="246"/>
      <c r="G104" s="246"/>
      <c r="H104" s="246"/>
      <c r="I104" s="246"/>
      <c r="J104" s="247">
        <f>J223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6119</v>
      </c>
      <c r="E105" s="246"/>
      <c r="F105" s="246"/>
      <c r="G105" s="246"/>
      <c r="H105" s="246"/>
      <c r="I105" s="246"/>
      <c r="J105" s="247">
        <f>J303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9.92" customHeight="1">
      <c r="A106" s="12"/>
      <c r="B106" s="244"/>
      <c r="C106" s="134"/>
      <c r="D106" s="245" t="s">
        <v>5580</v>
      </c>
      <c r="E106" s="246"/>
      <c r="F106" s="246"/>
      <c r="G106" s="246"/>
      <c r="H106" s="246"/>
      <c r="I106" s="246"/>
      <c r="J106" s="247">
        <f>J313</f>
        <v>0</v>
      </c>
      <c r="K106" s="134"/>
      <c r="L106" s="248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188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4" t="str">
        <f>E7</f>
        <v>ZZS Kraje Vysočina – Výjezdová základna Bystřice nad Perštejnem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177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4" t="s">
        <v>304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179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01G - Fotovoltaická elektrárna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Bystřice nad Pernštejnem, ul. Větrná</v>
      </c>
      <c r="G122" s="41"/>
      <c r="H122" s="41"/>
      <c r="I122" s="33" t="s">
        <v>22</v>
      </c>
      <c r="J122" s="80" t="str">
        <f>IF(J14="","",J14)</f>
        <v>7. 12. 2023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E17</f>
        <v>Kraj Vysočina</v>
      </c>
      <c r="G124" s="41"/>
      <c r="H124" s="41"/>
      <c r="I124" s="33" t="s">
        <v>32</v>
      </c>
      <c r="J124" s="37" t="str">
        <f>E23</f>
        <v>PROJEKT CENTRUM NOVA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37</v>
      </c>
      <c r="J125" s="37" t="str">
        <f>E26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0" customFormat="1" ht="29.28" customHeight="1">
      <c r="A127" s="195"/>
      <c r="B127" s="196"/>
      <c r="C127" s="197" t="s">
        <v>189</v>
      </c>
      <c r="D127" s="198" t="s">
        <v>66</v>
      </c>
      <c r="E127" s="198" t="s">
        <v>62</v>
      </c>
      <c r="F127" s="198" t="s">
        <v>63</v>
      </c>
      <c r="G127" s="198" t="s">
        <v>190</v>
      </c>
      <c r="H127" s="198" t="s">
        <v>191</v>
      </c>
      <c r="I127" s="198" t="s">
        <v>192</v>
      </c>
      <c r="J127" s="198" t="s">
        <v>184</v>
      </c>
      <c r="K127" s="199" t="s">
        <v>193</v>
      </c>
      <c r="L127" s="200"/>
      <c r="M127" s="101" t="s">
        <v>1</v>
      </c>
      <c r="N127" s="102" t="s">
        <v>45</v>
      </c>
      <c r="O127" s="102" t="s">
        <v>194</v>
      </c>
      <c r="P127" s="102" t="s">
        <v>195</v>
      </c>
      <c r="Q127" s="102" t="s">
        <v>196</v>
      </c>
      <c r="R127" s="102" t="s">
        <v>197</v>
      </c>
      <c r="S127" s="102" t="s">
        <v>198</v>
      </c>
      <c r="T127" s="103" t="s">
        <v>199</v>
      </c>
      <c r="U127" s="195"/>
      <c r="V127" s="195"/>
      <c r="W127" s="195"/>
      <c r="X127" s="195"/>
      <c r="Y127" s="195"/>
      <c r="Z127" s="195"/>
      <c r="AA127" s="195"/>
      <c r="AB127" s="195"/>
      <c r="AC127" s="195"/>
      <c r="AD127" s="195"/>
      <c r="AE127" s="195"/>
    </row>
    <row r="128" s="2" customFormat="1" ht="22.8" customHeight="1">
      <c r="A128" s="39"/>
      <c r="B128" s="40"/>
      <c r="C128" s="108" t="s">
        <v>200</v>
      </c>
      <c r="D128" s="41"/>
      <c r="E128" s="41"/>
      <c r="F128" s="41"/>
      <c r="G128" s="41"/>
      <c r="H128" s="41"/>
      <c r="I128" s="41"/>
      <c r="J128" s="201">
        <f>BK128</f>
        <v>0</v>
      </c>
      <c r="K128" s="41"/>
      <c r="L128" s="45"/>
      <c r="M128" s="104"/>
      <c r="N128" s="202"/>
      <c r="O128" s="105"/>
      <c r="P128" s="203">
        <f>P129</f>
        <v>0</v>
      </c>
      <c r="Q128" s="105"/>
      <c r="R128" s="203">
        <f>R129</f>
        <v>0.79369499999999993</v>
      </c>
      <c r="S128" s="105"/>
      <c r="T128" s="204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80</v>
      </c>
      <c r="AU128" s="18" t="s">
        <v>186</v>
      </c>
      <c r="BK128" s="205">
        <f>BK129</f>
        <v>0</v>
      </c>
    </row>
    <row r="129" s="11" customFormat="1" ht="25.92" customHeight="1">
      <c r="A129" s="11"/>
      <c r="B129" s="206"/>
      <c r="C129" s="207"/>
      <c r="D129" s="208" t="s">
        <v>80</v>
      </c>
      <c r="E129" s="209" t="s">
        <v>1824</v>
      </c>
      <c r="F129" s="209" t="s">
        <v>1825</v>
      </c>
      <c r="G129" s="207"/>
      <c r="H129" s="207"/>
      <c r="I129" s="210"/>
      <c r="J129" s="211">
        <f>BK129</f>
        <v>0</v>
      </c>
      <c r="K129" s="207"/>
      <c r="L129" s="212"/>
      <c r="M129" s="213"/>
      <c r="N129" s="214"/>
      <c r="O129" s="214"/>
      <c r="P129" s="215">
        <f>P130+P157+P172+P181+P223+P303+P313</f>
        <v>0</v>
      </c>
      <c r="Q129" s="214"/>
      <c r="R129" s="215">
        <f>R130+R157+R172+R181+R223+R303+R313</f>
        <v>0.79369499999999993</v>
      </c>
      <c r="S129" s="214"/>
      <c r="T129" s="216">
        <f>T130+T157+T172+T181+T223+T303+T313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90</v>
      </c>
      <c r="AT129" s="218" t="s">
        <v>80</v>
      </c>
      <c r="AU129" s="218" t="s">
        <v>81</v>
      </c>
      <c r="AY129" s="217" t="s">
        <v>203</v>
      </c>
      <c r="BK129" s="219">
        <f>BK130+BK157+BK172+BK181+BK223+BK303+BK313</f>
        <v>0</v>
      </c>
    </row>
    <row r="130" s="11" customFormat="1" ht="22.8" customHeight="1">
      <c r="A130" s="11"/>
      <c r="B130" s="206"/>
      <c r="C130" s="207"/>
      <c r="D130" s="208" t="s">
        <v>80</v>
      </c>
      <c r="E130" s="249" t="s">
        <v>3623</v>
      </c>
      <c r="F130" s="249" t="s">
        <v>3624</v>
      </c>
      <c r="G130" s="207"/>
      <c r="H130" s="207"/>
      <c r="I130" s="210"/>
      <c r="J130" s="250">
        <f>BK130</f>
        <v>0</v>
      </c>
      <c r="K130" s="207"/>
      <c r="L130" s="212"/>
      <c r="M130" s="213"/>
      <c r="N130" s="214"/>
      <c r="O130" s="214"/>
      <c r="P130" s="215">
        <f>SUM(P131:P156)</f>
        <v>0</v>
      </c>
      <c r="Q130" s="214"/>
      <c r="R130" s="215">
        <f>SUM(R131:R156)</f>
        <v>0.4239</v>
      </c>
      <c r="S130" s="214"/>
      <c r="T130" s="216">
        <f>SUM(T131:T156)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90</v>
      </c>
      <c r="AT130" s="218" t="s">
        <v>80</v>
      </c>
      <c r="AU130" s="218" t="s">
        <v>88</v>
      </c>
      <c r="AY130" s="217" t="s">
        <v>203</v>
      </c>
      <c r="BK130" s="219">
        <f>SUM(BK131:BK156)</f>
        <v>0</v>
      </c>
    </row>
    <row r="131" s="2" customFormat="1" ht="24.15" customHeight="1">
      <c r="A131" s="39"/>
      <c r="B131" s="40"/>
      <c r="C131" s="220" t="s">
        <v>88</v>
      </c>
      <c r="D131" s="220" t="s">
        <v>204</v>
      </c>
      <c r="E131" s="221" t="s">
        <v>6120</v>
      </c>
      <c r="F131" s="222" t="s">
        <v>6121</v>
      </c>
      <c r="G131" s="223" t="s">
        <v>415</v>
      </c>
      <c r="H131" s="224">
        <v>250</v>
      </c>
      <c r="I131" s="225"/>
      <c r="J131" s="226">
        <f>ROUND(I131*H131,2)</f>
        <v>0</v>
      </c>
      <c r="K131" s="222" t="s">
        <v>2536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279</v>
      </c>
      <c r="AT131" s="231" t="s">
        <v>204</v>
      </c>
      <c r="AU131" s="231" t="s">
        <v>90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279</v>
      </c>
      <c r="BM131" s="231" t="s">
        <v>6122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6123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90</v>
      </c>
    </row>
    <row r="133" s="2" customFormat="1">
      <c r="A133" s="39"/>
      <c r="B133" s="40"/>
      <c r="C133" s="41"/>
      <c r="D133" s="251" t="s">
        <v>355</v>
      </c>
      <c r="E133" s="41"/>
      <c r="F133" s="252" t="s">
        <v>6124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355</v>
      </c>
      <c r="AU133" s="18" t="s">
        <v>90</v>
      </c>
    </row>
    <row r="134" s="2" customFormat="1" ht="21.75" customHeight="1">
      <c r="A134" s="39"/>
      <c r="B134" s="40"/>
      <c r="C134" s="296" t="s">
        <v>90</v>
      </c>
      <c r="D134" s="296" t="s">
        <v>553</v>
      </c>
      <c r="E134" s="297" t="s">
        <v>6125</v>
      </c>
      <c r="F134" s="298" t="s">
        <v>6126</v>
      </c>
      <c r="G134" s="299" t="s">
        <v>415</v>
      </c>
      <c r="H134" s="300">
        <v>250</v>
      </c>
      <c r="I134" s="301"/>
      <c r="J134" s="302">
        <f>ROUND(I134*H134,2)</f>
        <v>0</v>
      </c>
      <c r="K134" s="298" t="s">
        <v>2536</v>
      </c>
      <c r="L134" s="303"/>
      <c r="M134" s="304" t="s">
        <v>1</v>
      </c>
      <c r="N134" s="305" t="s">
        <v>46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581</v>
      </c>
      <c r="AT134" s="231" t="s">
        <v>553</v>
      </c>
      <c r="AU134" s="231" t="s">
        <v>90</v>
      </c>
      <c r="AY134" s="18" t="s">
        <v>203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279</v>
      </c>
      <c r="BM134" s="231" t="s">
        <v>6127</v>
      </c>
    </row>
    <row r="135" s="2" customFormat="1">
      <c r="A135" s="39"/>
      <c r="B135" s="40"/>
      <c r="C135" s="41"/>
      <c r="D135" s="233" t="s">
        <v>209</v>
      </c>
      <c r="E135" s="41"/>
      <c r="F135" s="234" t="s">
        <v>6128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209</v>
      </c>
      <c r="AU135" s="18" t="s">
        <v>90</v>
      </c>
    </row>
    <row r="136" s="14" customFormat="1">
      <c r="A136" s="14"/>
      <c r="B136" s="263"/>
      <c r="C136" s="264"/>
      <c r="D136" s="233" t="s">
        <v>357</v>
      </c>
      <c r="E136" s="265" t="s">
        <v>1</v>
      </c>
      <c r="F136" s="266" t="s">
        <v>6129</v>
      </c>
      <c r="G136" s="264"/>
      <c r="H136" s="267">
        <v>250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357</v>
      </c>
      <c r="AU136" s="273" t="s">
        <v>90</v>
      </c>
      <c r="AV136" s="14" t="s">
        <v>90</v>
      </c>
      <c r="AW136" s="14" t="s">
        <v>36</v>
      </c>
      <c r="AX136" s="14" t="s">
        <v>88</v>
      </c>
      <c r="AY136" s="273" t="s">
        <v>203</v>
      </c>
    </row>
    <row r="137" s="2" customFormat="1" ht="24.15" customHeight="1">
      <c r="A137" s="39"/>
      <c r="B137" s="40"/>
      <c r="C137" s="220" t="s">
        <v>215</v>
      </c>
      <c r="D137" s="220" t="s">
        <v>204</v>
      </c>
      <c r="E137" s="221" t="s">
        <v>6130</v>
      </c>
      <c r="F137" s="222" t="s">
        <v>6131</v>
      </c>
      <c r="G137" s="223" t="s">
        <v>647</v>
      </c>
      <c r="H137" s="224">
        <v>10</v>
      </c>
      <c r="I137" s="225"/>
      <c r="J137" s="226">
        <f>ROUND(I137*H137,2)</f>
        <v>0</v>
      </c>
      <c r="K137" s="222" t="s">
        <v>2536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279</v>
      </c>
      <c r="AT137" s="231" t="s">
        <v>204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279</v>
      </c>
      <c r="BM137" s="231" t="s">
        <v>6132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6133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>
      <c r="A139" s="39"/>
      <c r="B139" s="40"/>
      <c r="C139" s="41"/>
      <c r="D139" s="251" t="s">
        <v>355</v>
      </c>
      <c r="E139" s="41"/>
      <c r="F139" s="252" t="s">
        <v>6134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355</v>
      </c>
      <c r="AU139" s="18" t="s">
        <v>90</v>
      </c>
    </row>
    <row r="140" s="2" customFormat="1" ht="24.15" customHeight="1">
      <c r="A140" s="39"/>
      <c r="B140" s="40"/>
      <c r="C140" s="296" t="s">
        <v>202</v>
      </c>
      <c r="D140" s="296" t="s">
        <v>553</v>
      </c>
      <c r="E140" s="297" t="s">
        <v>6135</v>
      </c>
      <c r="F140" s="298" t="s">
        <v>6136</v>
      </c>
      <c r="G140" s="299" t="s">
        <v>647</v>
      </c>
      <c r="H140" s="300">
        <v>20</v>
      </c>
      <c r="I140" s="301"/>
      <c r="J140" s="302">
        <f>ROUND(I140*H140,2)</f>
        <v>0</v>
      </c>
      <c r="K140" s="298" t="s">
        <v>1</v>
      </c>
      <c r="L140" s="303"/>
      <c r="M140" s="304" t="s">
        <v>1</v>
      </c>
      <c r="N140" s="305" t="s">
        <v>46</v>
      </c>
      <c r="O140" s="92"/>
      <c r="P140" s="229">
        <f>O140*H140</f>
        <v>0</v>
      </c>
      <c r="Q140" s="229">
        <v>0.02</v>
      </c>
      <c r="R140" s="229">
        <f>Q140*H140</f>
        <v>0.40000000000000002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239</v>
      </c>
      <c r="AT140" s="231" t="s">
        <v>553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202</v>
      </c>
      <c r="BM140" s="231" t="s">
        <v>6137</v>
      </c>
    </row>
    <row r="141" s="2" customFormat="1" ht="16.5" customHeight="1">
      <c r="A141" s="39"/>
      <c r="B141" s="40"/>
      <c r="C141" s="296" t="s">
        <v>224</v>
      </c>
      <c r="D141" s="296" t="s">
        <v>553</v>
      </c>
      <c r="E141" s="297" t="s">
        <v>6138</v>
      </c>
      <c r="F141" s="298" t="s">
        <v>6139</v>
      </c>
      <c r="G141" s="299" t="s">
        <v>647</v>
      </c>
      <c r="H141" s="300">
        <v>40</v>
      </c>
      <c r="I141" s="301"/>
      <c r="J141" s="302">
        <f>ROUND(I141*H141,2)</f>
        <v>0</v>
      </c>
      <c r="K141" s="298" t="s">
        <v>1</v>
      </c>
      <c r="L141" s="303"/>
      <c r="M141" s="304" t="s">
        <v>1</v>
      </c>
      <c r="N141" s="305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239</v>
      </c>
      <c r="AT141" s="231" t="s">
        <v>553</v>
      </c>
      <c r="AU141" s="231" t="s">
        <v>90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202</v>
      </c>
      <c r="BM141" s="231" t="s">
        <v>6140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6139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90</v>
      </c>
    </row>
    <row r="143" s="14" customFormat="1">
      <c r="A143" s="14"/>
      <c r="B143" s="263"/>
      <c r="C143" s="264"/>
      <c r="D143" s="233" t="s">
        <v>357</v>
      </c>
      <c r="E143" s="265" t="s">
        <v>1</v>
      </c>
      <c r="F143" s="266" t="s">
        <v>4834</v>
      </c>
      <c r="G143" s="264"/>
      <c r="H143" s="267">
        <v>40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357</v>
      </c>
      <c r="AU143" s="273" t="s">
        <v>90</v>
      </c>
      <c r="AV143" s="14" t="s">
        <v>90</v>
      </c>
      <c r="AW143" s="14" t="s">
        <v>36</v>
      </c>
      <c r="AX143" s="14" t="s">
        <v>88</v>
      </c>
      <c r="AY143" s="273" t="s">
        <v>203</v>
      </c>
    </row>
    <row r="144" s="2" customFormat="1" ht="16.5" customHeight="1">
      <c r="A144" s="39"/>
      <c r="B144" s="40"/>
      <c r="C144" s="220" t="s">
        <v>229</v>
      </c>
      <c r="D144" s="220" t="s">
        <v>204</v>
      </c>
      <c r="E144" s="221" t="s">
        <v>6141</v>
      </c>
      <c r="F144" s="222" t="s">
        <v>6142</v>
      </c>
      <c r="G144" s="223" t="s">
        <v>647</v>
      </c>
      <c r="H144" s="224">
        <v>3</v>
      </c>
      <c r="I144" s="225"/>
      <c r="J144" s="226">
        <f>ROUND(I144*H144,2)</f>
        <v>0</v>
      </c>
      <c r="K144" s="222" t="s">
        <v>1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279</v>
      </c>
      <c r="AT144" s="231" t="s">
        <v>204</v>
      </c>
      <c r="AU144" s="231" t="s">
        <v>90</v>
      </c>
      <c r="AY144" s="18" t="s">
        <v>203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279</v>
      </c>
      <c r="BM144" s="231" t="s">
        <v>6143</v>
      </c>
    </row>
    <row r="145" s="2" customFormat="1">
      <c r="A145" s="39"/>
      <c r="B145" s="40"/>
      <c r="C145" s="41"/>
      <c r="D145" s="233" t="s">
        <v>209</v>
      </c>
      <c r="E145" s="41"/>
      <c r="F145" s="234" t="s">
        <v>6144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209</v>
      </c>
      <c r="AU145" s="18" t="s">
        <v>90</v>
      </c>
    </row>
    <row r="146" s="2" customFormat="1" ht="16.5" customHeight="1">
      <c r="A146" s="39"/>
      <c r="B146" s="40"/>
      <c r="C146" s="296" t="s">
        <v>234</v>
      </c>
      <c r="D146" s="296" t="s">
        <v>553</v>
      </c>
      <c r="E146" s="297" t="s">
        <v>6145</v>
      </c>
      <c r="F146" s="298" t="s">
        <v>6146</v>
      </c>
      <c r="G146" s="299" t="s">
        <v>647</v>
      </c>
      <c r="H146" s="300">
        <v>2</v>
      </c>
      <c r="I146" s="301"/>
      <c r="J146" s="302">
        <f>ROUND(I146*H146,2)</f>
        <v>0</v>
      </c>
      <c r="K146" s="298" t="s">
        <v>1</v>
      </c>
      <c r="L146" s="303"/>
      <c r="M146" s="304" t="s">
        <v>1</v>
      </c>
      <c r="N146" s="305" t="s">
        <v>46</v>
      </c>
      <c r="O146" s="92"/>
      <c r="P146" s="229">
        <f>O146*H146</f>
        <v>0</v>
      </c>
      <c r="Q146" s="229">
        <v>0.0018</v>
      </c>
      <c r="R146" s="229">
        <f>Q146*H146</f>
        <v>0.0035999999999999999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581</v>
      </c>
      <c r="AT146" s="231" t="s">
        <v>553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279</v>
      </c>
      <c r="BM146" s="231" t="s">
        <v>6147</v>
      </c>
    </row>
    <row r="147" s="2" customFormat="1" ht="16.5" customHeight="1">
      <c r="A147" s="39"/>
      <c r="B147" s="40"/>
      <c r="C147" s="296" t="s">
        <v>239</v>
      </c>
      <c r="D147" s="296" t="s">
        <v>553</v>
      </c>
      <c r="E147" s="297" t="s">
        <v>6148</v>
      </c>
      <c r="F147" s="298" t="s">
        <v>6149</v>
      </c>
      <c r="G147" s="299" t="s">
        <v>647</v>
      </c>
      <c r="H147" s="300">
        <v>1</v>
      </c>
      <c r="I147" s="301"/>
      <c r="J147" s="302">
        <f>ROUND(I147*H147,2)</f>
        <v>0</v>
      </c>
      <c r="K147" s="298" t="s">
        <v>1</v>
      </c>
      <c r="L147" s="303"/>
      <c r="M147" s="304" t="s">
        <v>1</v>
      </c>
      <c r="N147" s="305" t="s">
        <v>46</v>
      </c>
      <c r="O147" s="92"/>
      <c r="P147" s="229">
        <f>O147*H147</f>
        <v>0</v>
      </c>
      <c r="Q147" s="229">
        <v>0.00029999999999999997</v>
      </c>
      <c r="R147" s="229">
        <f>Q147*H147</f>
        <v>0.00029999999999999997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581</v>
      </c>
      <c r="AT147" s="231" t="s">
        <v>553</v>
      </c>
      <c r="AU147" s="231" t="s">
        <v>90</v>
      </c>
      <c r="AY147" s="18" t="s">
        <v>203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88</v>
      </c>
      <c r="BK147" s="232">
        <f>ROUND(I147*H147,2)</f>
        <v>0</v>
      </c>
      <c r="BL147" s="18" t="s">
        <v>279</v>
      </c>
      <c r="BM147" s="231" t="s">
        <v>6150</v>
      </c>
    </row>
    <row r="148" s="2" customFormat="1">
      <c r="A148" s="39"/>
      <c r="B148" s="40"/>
      <c r="C148" s="41"/>
      <c r="D148" s="233" t="s">
        <v>209</v>
      </c>
      <c r="E148" s="41"/>
      <c r="F148" s="234" t="s">
        <v>6151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209</v>
      </c>
      <c r="AU148" s="18" t="s">
        <v>90</v>
      </c>
    </row>
    <row r="149" s="2" customFormat="1" ht="24.15" customHeight="1">
      <c r="A149" s="39"/>
      <c r="B149" s="40"/>
      <c r="C149" s="220" t="s">
        <v>244</v>
      </c>
      <c r="D149" s="220" t="s">
        <v>204</v>
      </c>
      <c r="E149" s="221" t="s">
        <v>6152</v>
      </c>
      <c r="F149" s="222" t="s">
        <v>6153</v>
      </c>
      <c r="G149" s="223" t="s">
        <v>647</v>
      </c>
      <c r="H149" s="224">
        <v>20</v>
      </c>
      <c r="I149" s="225"/>
      <c r="J149" s="226">
        <f>ROUND(I149*H149,2)</f>
        <v>0</v>
      </c>
      <c r="K149" s="222" t="s">
        <v>2536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279</v>
      </c>
      <c r="AT149" s="231" t="s">
        <v>204</v>
      </c>
      <c r="AU149" s="231" t="s">
        <v>90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279</v>
      </c>
      <c r="BM149" s="231" t="s">
        <v>6154</v>
      </c>
    </row>
    <row r="150" s="2" customFormat="1">
      <c r="A150" s="39"/>
      <c r="B150" s="40"/>
      <c r="C150" s="41"/>
      <c r="D150" s="233" t="s">
        <v>209</v>
      </c>
      <c r="E150" s="41"/>
      <c r="F150" s="234" t="s">
        <v>6155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209</v>
      </c>
      <c r="AU150" s="18" t="s">
        <v>90</v>
      </c>
    </row>
    <row r="151" s="2" customFormat="1">
      <c r="A151" s="39"/>
      <c r="B151" s="40"/>
      <c r="C151" s="41"/>
      <c r="D151" s="251" t="s">
        <v>355</v>
      </c>
      <c r="E151" s="41"/>
      <c r="F151" s="252" t="s">
        <v>6156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355</v>
      </c>
      <c r="AU151" s="18" t="s">
        <v>90</v>
      </c>
    </row>
    <row r="152" s="2" customFormat="1" ht="21.75" customHeight="1">
      <c r="A152" s="39"/>
      <c r="B152" s="40"/>
      <c r="C152" s="296" t="s">
        <v>249</v>
      </c>
      <c r="D152" s="296" t="s">
        <v>553</v>
      </c>
      <c r="E152" s="297" t="s">
        <v>6157</v>
      </c>
      <c r="F152" s="298" t="s">
        <v>6158</v>
      </c>
      <c r="G152" s="299" t="s">
        <v>647</v>
      </c>
      <c r="H152" s="300">
        <v>20</v>
      </c>
      <c r="I152" s="301"/>
      <c r="J152" s="302">
        <f>ROUND(I152*H152,2)</f>
        <v>0</v>
      </c>
      <c r="K152" s="298" t="s">
        <v>352</v>
      </c>
      <c r="L152" s="303"/>
      <c r="M152" s="304" t="s">
        <v>1</v>
      </c>
      <c r="N152" s="305" t="s">
        <v>46</v>
      </c>
      <c r="O152" s="92"/>
      <c r="P152" s="229">
        <f>O152*H152</f>
        <v>0</v>
      </c>
      <c r="Q152" s="229">
        <v>0.001</v>
      </c>
      <c r="R152" s="229">
        <f>Q152*H152</f>
        <v>0.02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581</v>
      </c>
      <c r="AT152" s="231" t="s">
        <v>553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279</v>
      </c>
      <c r="BM152" s="231" t="s">
        <v>6159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6158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 ht="24.15" customHeight="1">
      <c r="A154" s="39"/>
      <c r="B154" s="40"/>
      <c r="C154" s="220" t="s">
        <v>254</v>
      </c>
      <c r="D154" s="220" t="s">
        <v>204</v>
      </c>
      <c r="E154" s="221" t="s">
        <v>6160</v>
      </c>
      <c r="F154" s="222" t="s">
        <v>6161</v>
      </c>
      <c r="G154" s="223" t="s">
        <v>493</v>
      </c>
      <c r="H154" s="224">
        <v>0.024</v>
      </c>
      <c r="I154" s="225"/>
      <c r="J154" s="226">
        <f>ROUND(I154*H154,2)</f>
        <v>0</v>
      </c>
      <c r="K154" s="222" t="s">
        <v>2536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279</v>
      </c>
      <c r="AT154" s="231" t="s">
        <v>204</v>
      </c>
      <c r="AU154" s="231" t="s">
        <v>90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279</v>
      </c>
      <c r="BM154" s="231" t="s">
        <v>6162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6163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90</v>
      </c>
    </row>
    <row r="156" s="2" customFormat="1">
      <c r="A156" s="39"/>
      <c r="B156" s="40"/>
      <c r="C156" s="41"/>
      <c r="D156" s="251" t="s">
        <v>355</v>
      </c>
      <c r="E156" s="41"/>
      <c r="F156" s="252" t="s">
        <v>6164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355</v>
      </c>
      <c r="AU156" s="18" t="s">
        <v>90</v>
      </c>
    </row>
    <row r="157" s="11" customFormat="1" ht="22.8" customHeight="1">
      <c r="A157" s="11"/>
      <c r="B157" s="206"/>
      <c r="C157" s="207"/>
      <c r="D157" s="208" t="s">
        <v>80</v>
      </c>
      <c r="E157" s="249" t="s">
        <v>6165</v>
      </c>
      <c r="F157" s="249" t="s">
        <v>6166</v>
      </c>
      <c r="G157" s="207"/>
      <c r="H157" s="207"/>
      <c r="I157" s="210"/>
      <c r="J157" s="250">
        <f>BK157</f>
        <v>0</v>
      </c>
      <c r="K157" s="207"/>
      <c r="L157" s="212"/>
      <c r="M157" s="213"/>
      <c r="N157" s="214"/>
      <c r="O157" s="214"/>
      <c r="P157" s="215">
        <f>SUM(P158:P171)</f>
        <v>0</v>
      </c>
      <c r="Q157" s="214"/>
      <c r="R157" s="215">
        <f>SUM(R158:R171)</f>
        <v>0.31</v>
      </c>
      <c r="S157" s="214"/>
      <c r="T157" s="216">
        <f>SUM(T158:T171)</f>
        <v>0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R157" s="217" t="s">
        <v>90</v>
      </c>
      <c r="AT157" s="218" t="s">
        <v>80</v>
      </c>
      <c r="AU157" s="218" t="s">
        <v>88</v>
      </c>
      <c r="AY157" s="217" t="s">
        <v>203</v>
      </c>
      <c r="BK157" s="219">
        <f>SUM(BK158:BK171)</f>
        <v>0</v>
      </c>
    </row>
    <row r="158" s="2" customFormat="1" ht="24.15" customHeight="1">
      <c r="A158" s="39"/>
      <c r="B158" s="40"/>
      <c r="C158" s="220" t="s">
        <v>259</v>
      </c>
      <c r="D158" s="220" t="s">
        <v>204</v>
      </c>
      <c r="E158" s="221" t="s">
        <v>6167</v>
      </c>
      <c r="F158" s="222" t="s">
        <v>6168</v>
      </c>
      <c r="G158" s="223" t="s">
        <v>647</v>
      </c>
      <c r="H158" s="224">
        <v>10</v>
      </c>
      <c r="I158" s="225"/>
      <c r="J158" s="226">
        <f>ROUND(I158*H158,2)</f>
        <v>0</v>
      </c>
      <c r="K158" s="222" t="s">
        <v>2536</v>
      </c>
      <c r="L158" s="45"/>
      <c r="M158" s="227" t="s">
        <v>1</v>
      </c>
      <c r="N158" s="228" t="s">
        <v>46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279</v>
      </c>
      <c r="AT158" s="231" t="s">
        <v>204</v>
      </c>
      <c r="AU158" s="231" t="s">
        <v>90</v>
      </c>
      <c r="AY158" s="18" t="s">
        <v>203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88</v>
      </c>
      <c r="BK158" s="232">
        <f>ROUND(I158*H158,2)</f>
        <v>0</v>
      </c>
      <c r="BL158" s="18" t="s">
        <v>279</v>
      </c>
      <c r="BM158" s="231" t="s">
        <v>6169</v>
      </c>
    </row>
    <row r="159" s="2" customFormat="1">
      <c r="A159" s="39"/>
      <c r="B159" s="40"/>
      <c r="C159" s="41"/>
      <c r="D159" s="233" t="s">
        <v>209</v>
      </c>
      <c r="E159" s="41"/>
      <c r="F159" s="234" t="s">
        <v>5804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209</v>
      </c>
      <c r="AU159" s="18" t="s">
        <v>90</v>
      </c>
    </row>
    <row r="160" s="2" customFormat="1">
      <c r="A160" s="39"/>
      <c r="B160" s="40"/>
      <c r="C160" s="41"/>
      <c r="D160" s="251" t="s">
        <v>355</v>
      </c>
      <c r="E160" s="41"/>
      <c r="F160" s="252" t="s">
        <v>6170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355</v>
      </c>
      <c r="AU160" s="18" t="s">
        <v>90</v>
      </c>
    </row>
    <row r="161" s="2" customFormat="1" ht="37.8" customHeight="1">
      <c r="A161" s="39"/>
      <c r="B161" s="40"/>
      <c r="C161" s="296" t="s">
        <v>264</v>
      </c>
      <c r="D161" s="296" t="s">
        <v>553</v>
      </c>
      <c r="E161" s="297" t="s">
        <v>6171</v>
      </c>
      <c r="F161" s="298" t="s">
        <v>6172</v>
      </c>
      <c r="G161" s="299" t="s">
        <v>2543</v>
      </c>
      <c r="H161" s="300">
        <v>10</v>
      </c>
      <c r="I161" s="301"/>
      <c r="J161" s="302">
        <f>ROUND(I161*H161,2)</f>
        <v>0</v>
      </c>
      <c r="K161" s="298" t="s">
        <v>1</v>
      </c>
      <c r="L161" s="303"/>
      <c r="M161" s="304" t="s">
        <v>1</v>
      </c>
      <c r="N161" s="305" t="s">
        <v>46</v>
      </c>
      <c r="O161" s="92"/>
      <c r="P161" s="229">
        <f>O161*H161</f>
        <v>0</v>
      </c>
      <c r="Q161" s="229">
        <v>0.027</v>
      </c>
      <c r="R161" s="229">
        <f>Q161*H161</f>
        <v>0.27000000000000002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581</v>
      </c>
      <c r="AT161" s="231" t="s">
        <v>553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279</v>
      </c>
      <c r="BM161" s="231" t="s">
        <v>6173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6174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2" customFormat="1" ht="16.5" customHeight="1">
      <c r="A163" s="39"/>
      <c r="B163" s="40"/>
      <c r="C163" s="296" t="s">
        <v>269</v>
      </c>
      <c r="D163" s="296" t="s">
        <v>553</v>
      </c>
      <c r="E163" s="297" t="s">
        <v>6175</v>
      </c>
      <c r="F163" s="298" t="s">
        <v>6176</v>
      </c>
      <c r="G163" s="299" t="s">
        <v>647</v>
      </c>
      <c r="H163" s="300">
        <v>40</v>
      </c>
      <c r="I163" s="301"/>
      <c r="J163" s="302">
        <f>ROUND(I163*H163,2)</f>
        <v>0</v>
      </c>
      <c r="K163" s="298" t="s">
        <v>1</v>
      </c>
      <c r="L163" s="303"/>
      <c r="M163" s="304" t="s">
        <v>1</v>
      </c>
      <c r="N163" s="305" t="s">
        <v>46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239</v>
      </c>
      <c r="AT163" s="231" t="s">
        <v>553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202</v>
      </c>
      <c r="BM163" s="231" t="s">
        <v>6177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6176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2" customFormat="1" ht="16.5" customHeight="1">
      <c r="A165" s="39"/>
      <c r="B165" s="40"/>
      <c r="C165" s="296" t="s">
        <v>8</v>
      </c>
      <c r="D165" s="296" t="s">
        <v>553</v>
      </c>
      <c r="E165" s="297" t="s">
        <v>6178</v>
      </c>
      <c r="F165" s="298" t="s">
        <v>6179</v>
      </c>
      <c r="G165" s="299" t="s">
        <v>647</v>
      </c>
      <c r="H165" s="300">
        <v>20</v>
      </c>
      <c r="I165" s="301"/>
      <c r="J165" s="302">
        <f>ROUND(I165*H165,2)</f>
        <v>0</v>
      </c>
      <c r="K165" s="298" t="s">
        <v>1</v>
      </c>
      <c r="L165" s="303"/>
      <c r="M165" s="304" t="s">
        <v>1</v>
      </c>
      <c r="N165" s="305" t="s">
        <v>46</v>
      </c>
      <c r="O165" s="92"/>
      <c r="P165" s="229">
        <f>O165*H165</f>
        <v>0</v>
      </c>
      <c r="Q165" s="229">
        <v>0.002</v>
      </c>
      <c r="R165" s="229">
        <f>Q165*H165</f>
        <v>0.040000000000000001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239</v>
      </c>
      <c r="AT165" s="231" t="s">
        <v>553</v>
      </c>
      <c r="AU165" s="231" t="s">
        <v>90</v>
      </c>
      <c r="AY165" s="18" t="s">
        <v>203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88</v>
      </c>
      <c r="BK165" s="232">
        <f>ROUND(I165*H165,2)</f>
        <v>0</v>
      </c>
      <c r="BL165" s="18" t="s">
        <v>202</v>
      </c>
      <c r="BM165" s="231" t="s">
        <v>6180</v>
      </c>
    </row>
    <row r="166" s="2" customFormat="1">
      <c r="A166" s="39"/>
      <c r="B166" s="40"/>
      <c r="C166" s="41"/>
      <c r="D166" s="233" t="s">
        <v>209</v>
      </c>
      <c r="E166" s="41"/>
      <c r="F166" s="234" t="s">
        <v>6179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209</v>
      </c>
      <c r="AU166" s="18" t="s">
        <v>90</v>
      </c>
    </row>
    <row r="167" s="2" customFormat="1" ht="16.5" customHeight="1">
      <c r="A167" s="39"/>
      <c r="B167" s="40"/>
      <c r="C167" s="296" t="s">
        <v>279</v>
      </c>
      <c r="D167" s="296" t="s">
        <v>553</v>
      </c>
      <c r="E167" s="297" t="s">
        <v>6181</v>
      </c>
      <c r="F167" s="298" t="s">
        <v>6182</v>
      </c>
      <c r="G167" s="299" t="s">
        <v>647</v>
      </c>
      <c r="H167" s="300">
        <v>20</v>
      </c>
      <c r="I167" s="301"/>
      <c r="J167" s="302">
        <f>ROUND(I167*H167,2)</f>
        <v>0</v>
      </c>
      <c r="K167" s="298" t="s">
        <v>1</v>
      </c>
      <c r="L167" s="303"/>
      <c r="M167" s="304" t="s">
        <v>1</v>
      </c>
      <c r="N167" s="305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239</v>
      </c>
      <c r="AT167" s="231" t="s">
        <v>553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202</v>
      </c>
      <c r="BM167" s="231" t="s">
        <v>6183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6182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 ht="24.15" customHeight="1">
      <c r="A169" s="39"/>
      <c r="B169" s="40"/>
      <c r="C169" s="296" t="s">
        <v>284</v>
      </c>
      <c r="D169" s="296" t="s">
        <v>553</v>
      </c>
      <c r="E169" s="297" t="s">
        <v>6184</v>
      </c>
      <c r="F169" s="298" t="s">
        <v>6185</v>
      </c>
      <c r="G169" s="299" t="s">
        <v>647</v>
      </c>
      <c r="H169" s="300">
        <v>150</v>
      </c>
      <c r="I169" s="301"/>
      <c r="J169" s="302">
        <f>ROUND(I169*H169,2)</f>
        <v>0</v>
      </c>
      <c r="K169" s="298" t="s">
        <v>1</v>
      </c>
      <c r="L169" s="303"/>
      <c r="M169" s="304" t="s">
        <v>1</v>
      </c>
      <c r="N169" s="305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239</v>
      </c>
      <c r="AT169" s="231" t="s">
        <v>553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202</v>
      </c>
      <c r="BM169" s="231" t="s">
        <v>6186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6187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14" customFormat="1">
      <c r="A171" s="14"/>
      <c r="B171" s="263"/>
      <c r="C171" s="264"/>
      <c r="D171" s="233" t="s">
        <v>357</v>
      </c>
      <c r="E171" s="265" t="s">
        <v>1</v>
      </c>
      <c r="F171" s="266" t="s">
        <v>6188</v>
      </c>
      <c r="G171" s="264"/>
      <c r="H171" s="267">
        <v>150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357</v>
      </c>
      <c r="AU171" s="273" t="s">
        <v>90</v>
      </c>
      <c r="AV171" s="14" t="s">
        <v>90</v>
      </c>
      <c r="AW171" s="14" t="s">
        <v>36</v>
      </c>
      <c r="AX171" s="14" t="s">
        <v>88</v>
      </c>
      <c r="AY171" s="273" t="s">
        <v>203</v>
      </c>
    </row>
    <row r="172" s="11" customFormat="1" ht="22.8" customHeight="1">
      <c r="A172" s="11"/>
      <c r="B172" s="206"/>
      <c r="C172" s="207"/>
      <c r="D172" s="208" t="s">
        <v>80</v>
      </c>
      <c r="E172" s="249" t="s">
        <v>6189</v>
      </c>
      <c r="F172" s="249" t="s">
        <v>6190</v>
      </c>
      <c r="G172" s="207"/>
      <c r="H172" s="207"/>
      <c r="I172" s="210"/>
      <c r="J172" s="250">
        <f>BK172</f>
        <v>0</v>
      </c>
      <c r="K172" s="207"/>
      <c r="L172" s="212"/>
      <c r="M172" s="213"/>
      <c r="N172" s="214"/>
      <c r="O172" s="214"/>
      <c r="P172" s="215">
        <f>SUM(P173:P180)</f>
        <v>0</v>
      </c>
      <c r="Q172" s="214"/>
      <c r="R172" s="215">
        <f>SUM(R173:R180)</f>
        <v>0</v>
      </c>
      <c r="S172" s="214"/>
      <c r="T172" s="216">
        <f>SUM(T173:T180)</f>
        <v>0</v>
      </c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R172" s="217" t="s">
        <v>90</v>
      </c>
      <c r="AT172" s="218" t="s">
        <v>80</v>
      </c>
      <c r="AU172" s="218" t="s">
        <v>88</v>
      </c>
      <c r="AY172" s="217" t="s">
        <v>203</v>
      </c>
      <c r="BK172" s="219">
        <f>SUM(BK173:BK180)</f>
        <v>0</v>
      </c>
    </row>
    <row r="173" s="2" customFormat="1" ht="37.8" customHeight="1">
      <c r="A173" s="39"/>
      <c r="B173" s="40"/>
      <c r="C173" s="220" t="s">
        <v>473</v>
      </c>
      <c r="D173" s="220" t="s">
        <v>204</v>
      </c>
      <c r="E173" s="221" t="s">
        <v>6191</v>
      </c>
      <c r="F173" s="222" t="s">
        <v>6192</v>
      </c>
      <c r="G173" s="223" t="s">
        <v>647</v>
      </c>
      <c r="H173" s="224">
        <v>1</v>
      </c>
      <c r="I173" s="225"/>
      <c r="J173" s="226">
        <f>ROUND(I173*H173,2)</f>
        <v>0</v>
      </c>
      <c r="K173" s="222" t="s">
        <v>2536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279</v>
      </c>
      <c r="AT173" s="231" t="s">
        <v>204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279</v>
      </c>
      <c r="BM173" s="231" t="s">
        <v>6193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6194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>
      <c r="A175" s="39"/>
      <c r="B175" s="40"/>
      <c r="C175" s="41"/>
      <c r="D175" s="251" t="s">
        <v>355</v>
      </c>
      <c r="E175" s="41"/>
      <c r="F175" s="252" t="s">
        <v>6195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355</v>
      </c>
      <c r="AU175" s="18" t="s">
        <v>90</v>
      </c>
    </row>
    <row r="176" s="2" customFormat="1" ht="24.15" customHeight="1">
      <c r="A176" s="39"/>
      <c r="B176" s="40"/>
      <c r="C176" s="296" t="s">
        <v>483</v>
      </c>
      <c r="D176" s="296" t="s">
        <v>553</v>
      </c>
      <c r="E176" s="297" t="s">
        <v>6196</v>
      </c>
      <c r="F176" s="298" t="s">
        <v>6197</v>
      </c>
      <c r="G176" s="299" t="s">
        <v>647</v>
      </c>
      <c r="H176" s="300">
        <v>1</v>
      </c>
      <c r="I176" s="301"/>
      <c r="J176" s="302">
        <f>ROUND(I176*H176,2)</f>
        <v>0</v>
      </c>
      <c r="K176" s="298" t="s">
        <v>1</v>
      </c>
      <c r="L176" s="303"/>
      <c r="M176" s="304" t="s">
        <v>1</v>
      </c>
      <c r="N176" s="305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239</v>
      </c>
      <c r="AT176" s="231" t="s">
        <v>553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202</v>
      </c>
      <c r="BM176" s="231" t="s">
        <v>6198</v>
      </c>
    </row>
    <row r="177" s="2" customFormat="1" ht="16.5" customHeight="1">
      <c r="A177" s="39"/>
      <c r="B177" s="40"/>
      <c r="C177" s="220" t="s">
        <v>490</v>
      </c>
      <c r="D177" s="220" t="s">
        <v>204</v>
      </c>
      <c r="E177" s="221" t="s">
        <v>6199</v>
      </c>
      <c r="F177" s="222" t="s">
        <v>6200</v>
      </c>
      <c r="G177" s="223" t="s">
        <v>647</v>
      </c>
      <c r="H177" s="224">
        <v>1</v>
      </c>
      <c r="I177" s="225"/>
      <c r="J177" s="226">
        <f>ROUND(I177*H177,2)</f>
        <v>0</v>
      </c>
      <c r="K177" s="222" t="s">
        <v>1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279</v>
      </c>
      <c r="AT177" s="231" t="s">
        <v>204</v>
      </c>
      <c r="AU177" s="231" t="s">
        <v>90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279</v>
      </c>
      <c r="BM177" s="231" t="s">
        <v>6201</v>
      </c>
    </row>
    <row r="178" s="2" customFormat="1" ht="16.5" customHeight="1">
      <c r="A178" s="39"/>
      <c r="B178" s="40"/>
      <c r="C178" s="296" t="s">
        <v>7</v>
      </c>
      <c r="D178" s="296" t="s">
        <v>553</v>
      </c>
      <c r="E178" s="297" t="s">
        <v>6202</v>
      </c>
      <c r="F178" s="298" t="s">
        <v>6203</v>
      </c>
      <c r="G178" s="299" t="s">
        <v>647</v>
      </c>
      <c r="H178" s="300">
        <v>1</v>
      </c>
      <c r="I178" s="301"/>
      <c r="J178" s="302">
        <f>ROUND(I178*H178,2)</f>
        <v>0</v>
      </c>
      <c r="K178" s="298" t="s">
        <v>1</v>
      </c>
      <c r="L178" s="303"/>
      <c r="M178" s="304" t="s">
        <v>1</v>
      </c>
      <c r="N178" s="305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239</v>
      </c>
      <c r="AT178" s="231" t="s">
        <v>553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202</v>
      </c>
      <c r="BM178" s="231" t="s">
        <v>6204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6203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 ht="16.5" customHeight="1">
      <c r="A180" s="39"/>
      <c r="B180" s="40"/>
      <c r="C180" s="220" t="s">
        <v>507</v>
      </c>
      <c r="D180" s="220" t="s">
        <v>204</v>
      </c>
      <c r="E180" s="221" t="s">
        <v>6205</v>
      </c>
      <c r="F180" s="222" t="s">
        <v>6206</v>
      </c>
      <c r="G180" s="223" t="s">
        <v>207</v>
      </c>
      <c r="H180" s="224">
        <v>1</v>
      </c>
      <c r="I180" s="225"/>
      <c r="J180" s="226">
        <f>ROUND(I180*H180,2)</f>
        <v>0</v>
      </c>
      <c r="K180" s="222" t="s">
        <v>1</v>
      </c>
      <c r="L180" s="45"/>
      <c r="M180" s="227" t="s">
        <v>1</v>
      </c>
      <c r="N180" s="228" t="s">
        <v>46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279</v>
      </c>
      <c r="AT180" s="231" t="s">
        <v>204</v>
      </c>
      <c r="AU180" s="231" t="s">
        <v>90</v>
      </c>
      <c r="AY180" s="18" t="s">
        <v>203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279</v>
      </c>
      <c r="BM180" s="231" t="s">
        <v>6207</v>
      </c>
    </row>
    <row r="181" s="11" customFormat="1" ht="22.8" customHeight="1">
      <c r="A181" s="11"/>
      <c r="B181" s="206"/>
      <c r="C181" s="207"/>
      <c r="D181" s="208" t="s">
        <v>80</v>
      </c>
      <c r="E181" s="249" t="s">
        <v>6208</v>
      </c>
      <c r="F181" s="249" t="s">
        <v>6209</v>
      </c>
      <c r="G181" s="207"/>
      <c r="H181" s="207"/>
      <c r="I181" s="210"/>
      <c r="J181" s="250">
        <f>BK181</f>
        <v>0</v>
      </c>
      <c r="K181" s="207"/>
      <c r="L181" s="212"/>
      <c r="M181" s="213"/>
      <c r="N181" s="214"/>
      <c r="O181" s="214"/>
      <c r="P181" s="215">
        <f>SUM(P182:P222)</f>
        <v>0</v>
      </c>
      <c r="Q181" s="214"/>
      <c r="R181" s="215">
        <f>SUM(R182:R222)</f>
        <v>0.00247</v>
      </c>
      <c r="S181" s="214"/>
      <c r="T181" s="216">
        <f>SUM(T182:T222)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17" t="s">
        <v>90</v>
      </c>
      <c r="AT181" s="218" t="s">
        <v>80</v>
      </c>
      <c r="AU181" s="218" t="s">
        <v>88</v>
      </c>
      <c r="AY181" s="217" t="s">
        <v>203</v>
      </c>
      <c r="BK181" s="219">
        <f>SUM(BK182:BK222)</f>
        <v>0</v>
      </c>
    </row>
    <row r="182" s="2" customFormat="1" ht="24.15" customHeight="1">
      <c r="A182" s="39"/>
      <c r="B182" s="40"/>
      <c r="C182" s="220" t="s">
        <v>515</v>
      </c>
      <c r="D182" s="220" t="s">
        <v>204</v>
      </c>
      <c r="E182" s="221" t="s">
        <v>6210</v>
      </c>
      <c r="F182" s="222" t="s">
        <v>6211</v>
      </c>
      <c r="G182" s="223" t="s">
        <v>647</v>
      </c>
      <c r="H182" s="224">
        <v>1</v>
      </c>
      <c r="I182" s="225"/>
      <c r="J182" s="226">
        <f>ROUND(I182*H182,2)</f>
        <v>0</v>
      </c>
      <c r="K182" s="222" t="s">
        <v>2536</v>
      </c>
      <c r="L182" s="45"/>
      <c r="M182" s="227" t="s">
        <v>1</v>
      </c>
      <c r="N182" s="228" t="s">
        <v>46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279</v>
      </c>
      <c r="AT182" s="231" t="s">
        <v>204</v>
      </c>
      <c r="AU182" s="231" t="s">
        <v>90</v>
      </c>
      <c r="AY182" s="18" t="s">
        <v>203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88</v>
      </c>
      <c r="BK182" s="232">
        <f>ROUND(I182*H182,2)</f>
        <v>0</v>
      </c>
      <c r="BL182" s="18" t="s">
        <v>279</v>
      </c>
      <c r="BM182" s="231" t="s">
        <v>6212</v>
      </c>
    </row>
    <row r="183" s="2" customFormat="1">
      <c r="A183" s="39"/>
      <c r="B183" s="40"/>
      <c r="C183" s="41"/>
      <c r="D183" s="233" t="s">
        <v>209</v>
      </c>
      <c r="E183" s="41"/>
      <c r="F183" s="234" t="s">
        <v>6213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209</v>
      </c>
      <c r="AU183" s="18" t="s">
        <v>90</v>
      </c>
    </row>
    <row r="184" s="2" customFormat="1">
      <c r="A184" s="39"/>
      <c r="B184" s="40"/>
      <c r="C184" s="41"/>
      <c r="D184" s="251" t="s">
        <v>355</v>
      </c>
      <c r="E184" s="41"/>
      <c r="F184" s="252" t="s">
        <v>6214</v>
      </c>
      <c r="G184" s="41"/>
      <c r="H184" s="41"/>
      <c r="I184" s="235"/>
      <c r="J184" s="41"/>
      <c r="K184" s="41"/>
      <c r="L184" s="45"/>
      <c r="M184" s="236"/>
      <c r="N184" s="237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355</v>
      </c>
      <c r="AU184" s="18" t="s">
        <v>90</v>
      </c>
    </row>
    <row r="185" s="2" customFormat="1" ht="24.15" customHeight="1">
      <c r="A185" s="39"/>
      <c r="B185" s="40"/>
      <c r="C185" s="296" t="s">
        <v>524</v>
      </c>
      <c r="D185" s="296" t="s">
        <v>553</v>
      </c>
      <c r="E185" s="297" t="s">
        <v>6215</v>
      </c>
      <c r="F185" s="298" t="s">
        <v>6216</v>
      </c>
      <c r="G185" s="299" t="s">
        <v>647</v>
      </c>
      <c r="H185" s="300">
        <v>1</v>
      </c>
      <c r="I185" s="301"/>
      <c r="J185" s="302">
        <f>ROUND(I185*H185,2)</f>
        <v>0</v>
      </c>
      <c r="K185" s="298" t="s">
        <v>1</v>
      </c>
      <c r="L185" s="303"/>
      <c r="M185" s="304" t="s">
        <v>1</v>
      </c>
      <c r="N185" s="305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239</v>
      </c>
      <c r="AT185" s="231" t="s">
        <v>553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202</v>
      </c>
      <c r="BM185" s="231" t="s">
        <v>6217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6218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2" customFormat="1" ht="16.5" customHeight="1">
      <c r="A187" s="39"/>
      <c r="B187" s="40"/>
      <c r="C187" s="296" t="s">
        <v>531</v>
      </c>
      <c r="D187" s="296" t="s">
        <v>553</v>
      </c>
      <c r="E187" s="297" t="s">
        <v>6219</v>
      </c>
      <c r="F187" s="298" t="s">
        <v>6220</v>
      </c>
      <c r="G187" s="299" t="s">
        <v>272</v>
      </c>
      <c r="H187" s="300">
        <v>1</v>
      </c>
      <c r="I187" s="301"/>
      <c r="J187" s="302">
        <f>ROUND(I187*H187,2)</f>
        <v>0</v>
      </c>
      <c r="K187" s="298" t="s">
        <v>1</v>
      </c>
      <c r="L187" s="303"/>
      <c r="M187" s="304" t="s">
        <v>1</v>
      </c>
      <c r="N187" s="305" t="s">
        <v>46</v>
      </c>
      <c r="O187" s="92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239</v>
      </c>
      <c r="AT187" s="231" t="s">
        <v>553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202</v>
      </c>
      <c r="BM187" s="231" t="s">
        <v>6221</v>
      </c>
    </row>
    <row r="188" s="2" customFormat="1">
      <c r="A188" s="39"/>
      <c r="B188" s="40"/>
      <c r="C188" s="41"/>
      <c r="D188" s="233" t="s">
        <v>209</v>
      </c>
      <c r="E188" s="41"/>
      <c r="F188" s="234" t="s">
        <v>6220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209</v>
      </c>
      <c r="AU188" s="18" t="s">
        <v>90</v>
      </c>
    </row>
    <row r="189" s="2" customFormat="1" ht="24.15" customHeight="1">
      <c r="A189" s="39"/>
      <c r="B189" s="40"/>
      <c r="C189" s="220" t="s">
        <v>537</v>
      </c>
      <c r="D189" s="220" t="s">
        <v>204</v>
      </c>
      <c r="E189" s="221" t="s">
        <v>5111</v>
      </c>
      <c r="F189" s="222" t="s">
        <v>5112</v>
      </c>
      <c r="G189" s="223" t="s">
        <v>647</v>
      </c>
      <c r="H189" s="224">
        <v>2</v>
      </c>
      <c r="I189" s="225"/>
      <c r="J189" s="226">
        <f>ROUND(I189*H189,2)</f>
        <v>0</v>
      </c>
      <c r="K189" s="222" t="s">
        <v>2536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279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279</v>
      </c>
      <c r="BM189" s="231" t="s">
        <v>6222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5114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5971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2" customFormat="1" ht="24.15" customHeight="1">
      <c r="A192" s="39"/>
      <c r="B192" s="40"/>
      <c r="C192" s="296" t="s">
        <v>543</v>
      </c>
      <c r="D192" s="296" t="s">
        <v>553</v>
      </c>
      <c r="E192" s="297" t="s">
        <v>5120</v>
      </c>
      <c r="F192" s="298" t="s">
        <v>5121</v>
      </c>
      <c r="G192" s="299" t="s">
        <v>647</v>
      </c>
      <c r="H192" s="300">
        <v>2</v>
      </c>
      <c r="I192" s="301"/>
      <c r="J192" s="302">
        <f>ROUND(I192*H192,2)</f>
        <v>0</v>
      </c>
      <c r="K192" s="298" t="s">
        <v>2536</v>
      </c>
      <c r="L192" s="303"/>
      <c r="M192" s="304" t="s">
        <v>1</v>
      </c>
      <c r="N192" s="305" t="s">
        <v>46</v>
      </c>
      <c r="O192" s="92"/>
      <c r="P192" s="229">
        <f>O192*H192</f>
        <v>0</v>
      </c>
      <c r="Q192" s="229">
        <v>0.00040000000000000002</v>
      </c>
      <c r="R192" s="229">
        <f>Q192*H192</f>
        <v>0.00080000000000000004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239</v>
      </c>
      <c r="AT192" s="231" t="s">
        <v>553</v>
      </c>
      <c r="AU192" s="231" t="s">
        <v>90</v>
      </c>
      <c r="AY192" s="18" t="s">
        <v>203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202</v>
      </c>
      <c r="BM192" s="231" t="s">
        <v>6223</v>
      </c>
    </row>
    <row r="193" s="2" customFormat="1">
      <c r="A193" s="39"/>
      <c r="B193" s="40"/>
      <c r="C193" s="41"/>
      <c r="D193" s="233" t="s">
        <v>209</v>
      </c>
      <c r="E193" s="41"/>
      <c r="F193" s="234" t="s">
        <v>5121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209</v>
      </c>
      <c r="AU193" s="18" t="s">
        <v>90</v>
      </c>
    </row>
    <row r="194" s="2" customFormat="1" ht="24.15" customHeight="1">
      <c r="A194" s="39"/>
      <c r="B194" s="40"/>
      <c r="C194" s="220" t="s">
        <v>552</v>
      </c>
      <c r="D194" s="220" t="s">
        <v>204</v>
      </c>
      <c r="E194" s="221" t="s">
        <v>6224</v>
      </c>
      <c r="F194" s="222" t="s">
        <v>6225</v>
      </c>
      <c r="G194" s="223" t="s">
        <v>647</v>
      </c>
      <c r="H194" s="224">
        <v>4</v>
      </c>
      <c r="I194" s="225"/>
      <c r="J194" s="226">
        <f>ROUND(I194*H194,2)</f>
        <v>0</v>
      </c>
      <c r="K194" s="222" t="s">
        <v>352</v>
      </c>
      <c r="L194" s="45"/>
      <c r="M194" s="227" t="s">
        <v>1</v>
      </c>
      <c r="N194" s="228" t="s">
        <v>46</v>
      </c>
      <c r="O194" s="92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279</v>
      </c>
      <c r="AT194" s="231" t="s">
        <v>204</v>
      </c>
      <c r="AU194" s="231" t="s">
        <v>90</v>
      </c>
      <c r="AY194" s="18" t="s">
        <v>203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279</v>
      </c>
      <c r="BM194" s="231" t="s">
        <v>6226</v>
      </c>
    </row>
    <row r="195" s="2" customFormat="1">
      <c r="A195" s="39"/>
      <c r="B195" s="40"/>
      <c r="C195" s="41"/>
      <c r="D195" s="233" t="s">
        <v>209</v>
      </c>
      <c r="E195" s="41"/>
      <c r="F195" s="234" t="s">
        <v>6227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209</v>
      </c>
      <c r="AU195" s="18" t="s">
        <v>90</v>
      </c>
    </row>
    <row r="196" s="2" customFormat="1">
      <c r="A196" s="39"/>
      <c r="B196" s="40"/>
      <c r="C196" s="41"/>
      <c r="D196" s="251" t="s">
        <v>355</v>
      </c>
      <c r="E196" s="41"/>
      <c r="F196" s="252" t="s">
        <v>6228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355</v>
      </c>
      <c r="AU196" s="18" t="s">
        <v>90</v>
      </c>
    </row>
    <row r="197" s="2" customFormat="1" ht="16.5" customHeight="1">
      <c r="A197" s="39"/>
      <c r="B197" s="40"/>
      <c r="C197" s="296" t="s">
        <v>558</v>
      </c>
      <c r="D197" s="296" t="s">
        <v>553</v>
      </c>
      <c r="E197" s="297" t="s">
        <v>6229</v>
      </c>
      <c r="F197" s="298" t="s">
        <v>6230</v>
      </c>
      <c r="G197" s="299" t="s">
        <v>647</v>
      </c>
      <c r="H197" s="300">
        <v>2</v>
      </c>
      <c r="I197" s="301"/>
      <c r="J197" s="302">
        <f>ROUND(I197*H197,2)</f>
        <v>0</v>
      </c>
      <c r="K197" s="298" t="s">
        <v>1</v>
      </c>
      <c r="L197" s="303"/>
      <c r="M197" s="304" t="s">
        <v>1</v>
      </c>
      <c r="N197" s="305" t="s">
        <v>46</v>
      </c>
      <c r="O197" s="92"/>
      <c r="P197" s="229">
        <f>O197*H197</f>
        <v>0</v>
      </c>
      <c r="Q197" s="229">
        <v>0.00031</v>
      </c>
      <c r="R197" s="229">
        <f>Q197*H197</f>
        <v>0.00062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581</v>
      </c>
      <c r="AT197" s="231" t="s">
        <v>553</v>
      </c>
      <c r="AU197" s="231" t="s">
        <v>90</v>
      </c>
      <c r="AY197" s="18" t="s">
        <v>203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279</v>
      </c>
      <c r="BM197" s="231" t="s">
        <v>6231</v>
      </c>
    </row>
    <row r="198" s="2" customFormat="1">
      <c r="A198" s="39"/>
      <c r="B198" s="40"/>
      <c r="C198" s="41"/>
      <c r="D198" s="233" t="s">
        <v>209</v>
      </c>
      <c r="E198" s="41"/>
      <c r="F198" s="234" t="s">
        <v>6232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209</v>
      </c>
      <c r="AU198" s="18" t="s">
        <v>90</v>
      </c>
    </row>
    <row r="199" s="2" customFormat="1" ht="16.5" customHeight="1">
      <c r="A199" s="39"/>
      <c r="B199" s="40"/>
      <c r="C199" s="296" t="s">
        <v>566</v>
      </c>
      <c r="D199" s="296" t="s">
        <v>553</v>
      </c>
      <c r="E199" s="297" t="s">
        <v>6233</v>
      </c>
      <c r="F199" s="298" t="s">
        <v>6234</v>
      </c>
      <c r="G199" s="299" t="s">
        <v>647</v>
      </c>
      <c r="H199" s="300">
        <v>2</v>
      </c>
      <c r="I199" s="301"/>
      <c r="J199" s="302">
        <f>ROUND(I199*H199,2)</f>
        <v>0</v>
      </c>
      <c r="K199" s="298" t="s">
        <v>1</v>
      </c>
      <c r="L199" s="303"/>
      <c r="M199" s="304" t="s">
        <v>1</v>
      </c>
      <c r="N199" s="305" t="s">
        <v>46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581</v>
      </c>
      <c r="AT199" s="231" t="s">
        <v>553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279</v>
      </c>
      <c r="BM199" s="231" t="s">
        <v>6235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6236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 ht="24.15" customHeight="1">
      <c r="A201" s="39"/>
      <c r="B201" s="40"/>
      <c r="C201" s="220" t="s">
        <v>574</v>
      </c>
      <c r="D201" s="220" t="s">
        <v>204</v>
      </c>
      <c r="E201" s="221" t="s">
        <v>5142</v>
      </c>
      <c r="F201" s="222" t="s">
        <v>5143</v>
      </c>
      <c r="G201" s="223" t="s">
        <v>647</v>
      </c>
      <c r="H201" s="224">
        <v>1</v>
      </c>
      <c r="I201" s="225"/>
      <c r="J201" s="226">
        <f>ROUND(I201*H201,2)</f>
        <v>0</v>
      </c>
      <c r="K201" s="222" t="s">
        <v>2536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279</v>
      </c>
      <c r="AT201" s="231" t="s">
        <v>204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279</v>
      </c>
      <c r="BM201" s="231" t="s">
        <v>6237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5145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>
      <c r="A203" s="39"/>
      <c r="B203" s="40"/>
      <c r="C203" s="41"/>
      <c r="D203" s="251" t="s">
        <v>355</v>
      </c>
      <c r="E203" s="41"/>
      <c r="F203" s="252" t="s">
        <v>5979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355</v>
      </c>
      <c r="AU203" s="18" t="s">
        <v>90</v>
      </c>
    </row>
    <row r="204" s="2" customFormat="1" ht="24.15" customHeight="1">
      <c r="A204" s="39"/>
      <c r="B204" s="40"/>
      <c r="C204" s="296" t="s">
        <v>581</v>
      </c>
      <c r="D204" s="296" t="s">
        <v>553</v>
      </c>
      <c r="E204" s="297" t="s">
        <v>5147</v>
      </c>
      <c r="F204" s="298" t="s">
        <v>5148</v>
      </c>
      <c r="G204" s="299" t="s">
        <v>647</v>
      </c>
      <c r="H204" s="300">
        <v>1</v>
      </c>
      <c r="I204" s="301"/>
      <c r="J204" s="302">
        <f>ROUND(I204*H204,2)</f>
        <v>0</v>
      </c>
      <c r="K204" s="298" t="s">
        <v>2536</v>
      </c>
      <c r="L204" s="303"/>
      <c r="M204" s="304" t="s">
        <v>1</v>
      </c>
      <c r="N204" s="305" t="s">
        <v>46</v>
      </c>
      <c r="O204" s="92"/>
      <c r="P204" s="229">
        <f>O204*H204</f>
        <v>0</v>
      </c>
      <c r="Q204" s="229">
        <v>0.0010499999999999999</v>
      </c>
      <c r="R204" s="229">
        <f>Q204*H204</f>
        <v>0.0010499999999999999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239</v>
      </c>
      <c r="AT204" s="231" t="s">
        <v>553</v>
      </c>
      <c r="AU204" s="231" t="s">
        <v>90</v>
      </c>
      <c r="AY204" s="18" t="s">
        <v>203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202</v>
      </c>
      <c r="BM204" s="231" t="s">
        <v>6238</v>
      </c>
    </row>
    <row r="205" s="2" customFormat="1">
      <c r="A205" s="39"/>
      <c r="B205" s="40"/>
      <c r="C205" s="41"/>
      <c r="D205" s="233" t="s">
        <v>209</v>
      </c>
      <c r="E205" s="41"/>
      <c r="F205" s="234" t="s">
        <v>5148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209</v>
      </c>
      <c r="AU205" s="18" t="s">
        <v>90</v>
      </c>
    </row>
    <row r="206" s="2" customFormat="1" ht="24.15" customHeight="1">
      <c r="A206" s="39"/>
      <c r="B206" s="40"/>
      <c r="C206" s="220" t="s">
        <v>589</v>
      </c>
      <c r="D206" s="220" t="s">
        <v>204</v>
      </c>
      <c r="E206" s="221" t="s">
        <v>6239</v>
      </c>
      <c r="F206" s="222" t="s">
        <v>6240</v>
      </c>
      <c r="G206" s="223" t="s">
        <v>647</v>
      </c>
      <c r="H206" s="224">
        <v>2</v>
      </c>
      <c r="I206" s="225"/>
      <c r="J206" s="226">
        <f>ROUND(I206*H206,2)</f>
        <v>0</v>
      </c>
      <c r="K206" s="222" t="s">
        <v>2536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279</v>
      </c>
      <c r="AT206" s="231" t="s">
        <v>204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279</v>
      </c>
      <c r="BM206" s="231" t="s">
        <v>6241</v>
      </c>
    </row>
    <row r="207" s="2" customFormat="1">
      <c r="A207" s="39"/>
      <c r="B207" s="40"/>
      <c r="C207" s="41"/>
      <c r="D207" s="233" t="s">
        <v>209</v>
      </c>
      <c r="E207" s="41"/>
      <c r="F207" s="234" t="s">
        <v>6242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209</v>
      </c>
      <c r="AU207" s="18" t="s">
        <v>90</v>
      </c>
    </row>
    <row r="208" s="2" customFormat="1">
      <c r="A208" s="39"/>
      <c r="B208" s="40"/>
      <c r="C208" s="41"/>
      <c r="D208" s="251" t="s">
        <v>355</v>
      </c>
      <c r="E208" s="41"/>
      <c r="F208" s="252" t="s">
        <v>6243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355</v>
      </c>
      <c r="AU208" s="18" t="s">
        <v>90</v>
      </c>
    </row>
    <row r="209" s="2" customFormat="1" ht="24.15" customHeight="1">
      <c r="A209" s="39"/>
      <c r="B209" s="40"/>
      <c r="C209" s="296" t="s">
        <v>595</v>
      </c>
      <c r="D209" s="296" t="s">
        <v>553</v>
      </c>
      <c r="E209" s="297" t="s">
        <v>6244</v>
      </c>
      <c r="F209" s="298" t="s">
        <v>6245</v>
      </c>
      <c r="G209" s="299" t="s">
        <v>647</v>
      </c>
      <c r="H209" s="300">
        <v>2</v>
      </c>
      <c r="I209" s="301"/>
      <c r="J209" s="302">
        <f>ROUND(I209*H209,2)</f>
        <v>0</v>
      </c>
      <c r="K209" s="298" t="s">
        <v>1</v>
      </c>
      <c r="L209" s="303"/>
      <c r="M209" s="304" t="s">
        <v>1</v>
      </c>
      <c r="N209" s="305" t="s">
        <v>46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239</v>
      </c>
      <c r="AT209" s="231" t="s">
        <v>553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202</v>
      </c>
      <c r="BM209" s="231" t="s">
        <v>6246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6245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2" customFormat="1" ht="24.15" customHeight="1">
      <c r="A211" s="39"/>
      <c r="B211" s="40"/>
      <c r="C211" s="220" t="s">
        <v>602</v>
      </c>
      <c r="D211" s="220" t="s">
        <v>204</v>
      </c>
      <c r="E211" s="221" t="s">
        <v>6247</v>
      </c>
      <c r="F211" s="222" t="s">
        <v>6248</v>
      </c>
      <c r="G211" s="223" t="s">
        <v>647</v>
      </c>
      <c r="H211" s="224">
        <v>1</v>
      </c>
      <c r="I211" s="225"/>
      <c r="J211" s="226">
        <f>ROUND(I211*H211,2)</f>
        <v>0</v>
      </c>
      <c r="K211" s="222" t="s">
        <v>2536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279</v>
      </c>
      <c r="AT211" s="231" t="s">
        <v>204</v>
      </c>
      <c r="AU211" s="231" t="s">
        <v>90</v>
      </c>
      <c r="AY211" s="18" t="s">
        <v>203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279</v>
      </c>
      <c r="BM211" s="231" t="s">
        <v>6249</v>
      </c>
    </row>
    <row r="212" s="2" customFormat="1">
      <c r="A212" s="39"/>
      <c r="B212" s="40"/>
      <c r="C212" s="41"/>
      <c r="D212" s="233" t="s">
        <v>209</v>
      </c>
      <c r="E212" s="41"/>
      <c r="F212" s="234" t="s">
        <v>6250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209</v>
      </c>
      <c r="AU212" s="18" t="s">
        <v>90</v>
      </c>
    </row>
    <row r="213" s="2" customFormat="1">
      <c r="A213" s="39"/>
      <c r="B213" s="40"/>
      <c r="C213" s="41"/>
      <c r="D213" s="251" t="s">
        <v>355</v>
      </c>
      <c r="E213" s="41"/>
      <c r="F213" s="252" t="s">
        <v>6251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355</v>
      </c>
      <c r="AU213" s="18" t="s">
        <v>90</v>
      </c>
    </row>
    <row r="214" s="2" customFormat="1" ht="24.15" customHeight="1">
      <c r="A214" s="39"/>
      <c r="B214" s="40"/>
      <c r="C214" s="296" t="s">
        <v>623</v>
      </c>
      <c r="D214" s="296" t="s">
        <v>553</v>
      </c>
      <c r="E214" s="297" t="s">
        <v>6252</v>
      </c>
      <c r="F214" s="298" t="s">
        <v>6253</v>
      </c>
      <c r="G214" s="299" t="s">
        <v>647</v>
      </c>
      <c r="H214" s="300">
        <v>1</v>
      </c>
      <c r="I214" s="301"/>
      <c r="J214" s="302">
        <f>ROUND(I214*H214,2)</f>
        <v>0</v>
      </c>
      <c r="K214" s="298" t="s">
        <v>1</v>
      </c>
      <c r="L214" s="303"/>
      <c r="M214" s="304" t="s">
        <v>1</v>
      </c>
      <c r="N214" s="305" t="s">
        <v>46</v>
      </c>
      <c r="O214" s="92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239</v>
      </c>
      <c r="AT214" s="231" t="s">
        <v>553</v>
      </c>
      <c r="AU214" s="231" t="s">
        <v>90</v>
      </c>
      <c r="AY214" s="18" t="s">
        <v>203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202</v>
      </c>
      <c r="BM214" s="231" t="s">
        <v>6254</v>
      </c>
    </row>
    <row r="215" s="2" customFormat="1">
      <c r="A215" s="39"/>
      <c r="B215" s="40"/>
      <c r="C215" s="41"/>
      <c r="D215" s="233" t="s">
        <v>209</v>
      </c>
      <c r="E215" s="41"/>
      <c r="F215" s="234" t="s">
        <v>6253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209</v>
      </c>
      <c r="AU215" s="18" t="s">
        <v>90</v>
      </c>
    </row>
    <row r="216" s="2" customFormat="1" ht="24.15" customHeight="1">
      <c r="A216" s="39"/>
      <c r="B216" s="40"/>
      <c r="C216" s="220" t="s">
        <v>631</v>
      </c>
      <c r="D216" s="220" t="s">
        <v>204</v>
      </c>
      <c r="E216" s="221" t="s">
        <v>6255</v>
      </c>
      <c r="F216" s="222" t="s">
        <v>6256</v>
      </c>
      <c r="G216" s="223" t="s">
        <v>647</v>
      </c>
      <c r="H216" s="224">
        <v>1</v>
      </c>
      <c r="I216" s="225"/>
      <c r="J216" s="226">
        <f>ROUND(I216*H216,2)</f>
        <v>0</v>
      </c>
      <c r="K216" s="222" t="s">
        <v>2536</v>
      </c>
      <c r="L216" s="45"/>
      <c r="M216" s="227" t="s">
        <v>1</v>
      </c>
      <c r="N216" s="228" t="s">
        <v>46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279</v>
      </c>
      <c r="AT216" s="231" t="s">
        <v>204</v>
      </c>
      <c r="AU216" s="231" t="s">
        <v>90</v>
      </c>
      <c r="AY216" s="18" t="s">
        <v>203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279</v>
      </c>
      <c r="BM216" s="231" t="s">
        <v>6257</v>
      </c>
    </row>
    <row r="217" s="2" customFormat="1">
      <c r="A217" s="39"/>
      <c r="B217" s="40"/>
      <c r="C217" s="41"/>
      <c r="D217" s="233" t="s">
        <v>209</v>
      </c>
      <c r="E217" s="41"/>
      <c r="F217" s="234" t="s">
        <v>6258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209</v>
      </c>
      <c r="AU217" s="18" t="s">
        <v>90</v>
      </c>
    </row>
    <row r="218" s="2" customFormat="1">
      <c r="A218" s="39"/>
      <c r="B218" s="40"/>
      <c r="C218" s="41"/>
      <c r="D218" s="251" t="s">
        <v>355</v>
      </c>
      <c r="E218" s="41"/>
      <c r="F218" s="252" t="s">
        <v>6259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355</v>
      </c>
      <c r="AU218" s="18" t="s">
        <v>90</v>
      </c>
    </row>
    <row r="219" s="2" customFormat="1" ht="16.5" customHeight="1">
      <c r="A219" s="39"/>
      <c r="B219" s="40"/>
      <c r="C219" s="296" t="s">
        <v>637</v>
      </c>
      <c r="D219" s="296" t="s">
        <v>553</v>
      </c>
      <c r="E219" s="297" t="s">
        <v>6260</v>
      </c>
      <c r="F219" s="298" t="s">
        <v>6261</v>
      </c>
      <c r="G219" s="299" t="s">
        <v>647</v>
      </c>
      <c r="H219" s="300">
        <v>1</v>
      </c>
      <c r="I219" s="301"/>
      <c r="J219" s="302">
        <f>ROUND(I219*H219,2)</f>
        <v>0</v>
      </c>
      <c r="K219" s="298" t="s">
        <v>1</v>
      </c>
      <c r="L219" s="303"/>
      <c r="M219" s="304" t="s">
        <v>1</v>
      </c>
      <c r="N219" s="305" t="s">
        <v>46</v>
      </c>
      <c r="O219" s="92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239</v>
      </c>
      <c r="AT219" s="231" t="s">
        <v>553</v>
      </c>
      <c r="AU219" s="231" t="s">
        <v>90</v>
      </c>
      <c r="AY219" s="18" t="s">
        <v>203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202</v>
      </c>
      <c r="BM219" s="231" t="s">
        <v>6262</v>
      </c>
    </row>
    <row r="220" s="2" customFormat="1">
      <c r="A220" s="39"/>
      <c r="B220" s="40"/>
      <c r="C220" s="41"/>
      <c r="D220" s="233" t="s">
        <v>209</v>
      </c>
      <c r="E220" s="41"/>
      <c r="F220" s="234" t="s">
        <v>6263</v>
      </c>
      <c r="G220" s="41"/>
      <c r="H220" s="41"/>
      <c r="I220" s="235"/>
      <c r="J220" s="41"/>
      <c r="K220" s="41"/>
      <c r="L220" s="45"/>
      <c r="M220" s="236"/>
      <c r="N220" s="237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209</v>
      </c>
      <c r="AU220" s="18" t="s">
        <v>90</v>
      </c>
    </row>
    <row r="221" s="2" customFormat="1" ht="16.5" customHeight="1">
      <c r="A221" s="39"/>
      <c r="B221" s="40"/>
      <c r="C221" s="220" t="s">
        <v>644</v>
      </c>
      <c r="D221" s="220" t="s">
        <v>204</v>
      </c>
      <c r="E221" s="221" t="s">
        <v>5400</v>
      </c>
      <c r="F221" s="222" t="s">
        <v>5401</v>
      </c>
      <c r="G221" s="223" t="s">
        <v>647</v>
      </c>
      <c r="H221" s="224">
        <v>1</v>
      </c>
      <c r="I221" s="225"/>
      <c r="J221" s="226">
        <f>ROUND(I221*H221,2)</f>
        <v>0</v>
      </c>
      <c r="K221" s="222" t="s">
        <v>1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279</v>
      </c>
      <c r="AT221" s="231" t="s">
        <v>204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6264</v>
      </c>
    </row>
    <row r="222" s="2" customFormat="1" ht="16.5" customHeight="1">
      <c r="A222" s="39"/>
      <c r="B222" s="40"/>
      <c r="C222" s="296" t="s">
        <v>652</v>
      </c>
      <c r="D222" s="296" t="s">
        <v>553</v>
      </c>
      <c r="E222" s="297" t="s">
        <v>5403</v>
      </c>
      <c r="F222" s="298" t="s">
        <v>5576</v>
      </c>
      <c r="G222" s="299" t="s">
        <v>647</v>
      </c>
      <c r="H222" s="300">
        <v>1</v>
      </c>
      <c r="I222" s="301"/>
      <c r="J222" s="302">
        <f>ROUND(I222*H222,2)</f>
        <v>0</v>
      </c>
      <c r="K222" s="298" t="s">
        <v>1</v>
      </c>
      <c r="L222" s="303"/>
      <c r="M222" s="304" t="s">
        <v>1</v>
      </c>
      <c r="N222" s="305" t="s">
        <v>46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581</v>
      </c>
      <c r="AT222" s="231" t="s">
        <v>553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279</v>
      </c>
      <c r="BM222" s="231" t="s">
        <v>6265</v>
      </c>
    </row>
    <row r="223" s="11" customFormat="1" ht="22.8" customHeight="1">
      <c r="A223" s="11"/>
      <c r="B223" s="206"/>
      <c r="C223" s="207"/>
      <c r="D223" s="208" t="s">
        <v>80</v>
      </c>
      <c r="E223" s="249" t="s">
        <v>6266</v>
      </c>
      <c r="F223" s="249" t="s">
        <v>6267</v>
      </c>
      <c r="G223" s="207"/>
      <c r="H223" s="207"/>
      <c r="I223" s="210"/>
      <c r="J223" s="250">
        <f>BK223</f>
        <v>0</v>
      </c>
      <c r="K223" s="207"/>
      <c r="L223" s="212"/>
      <c r="M223" s="213"/>
      <c r="N223" s="214"/>
      <c r="O223" s="214"/>
      <c r="P223" s="215">
        <f>SUM(P224:P302)</f>
        <v>0</v>
      </c>
      <c r="Q223" s="214"/>
      <c r="R223" s="215">
        <f>SUM(R224:R302)</f>
        <v>0.057325000000000008</v>
      </c>
      <c r="S223" s="214"/>
      <c r="T223" s="216">
        <f>SUM(T224:T302)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17" t="s">
        <v>90</v>
      </c>
      <c r="AT223" s="218" t="s">
        <v>80</v>
      </c>
      <c r="AU223" s="218" t="s">
        <v>88</v>
      </c>
      <c r="AY223" s="217" t="s">
        <v>203</v>
      </c>
      <c r="BK223" s="219">
        <f>SUM(BK224:BK302)</f>
        <v>0</v>
      </c>
    </row>
    <row r="224" s="2" customFormat="1" ht="24.15" customHeight="1">
      <c r="A224" s="39"/>
      <c r="B224" s="40"/>
      <c r="C224" s="220" t="s">
        <v>659</v>
      </c>
      <c r="D224" s="220" t="s">
        <v>204</v>
      </c>
      <c r="E224" s="221" t="s">
        <v>6268</v>
      </c>
      <c r="F224" s="222" t="s">
        <v>6269</v>
      </c>
      <c r="G224" s="223" t="s">
        <v>415</v>
      </c>
      <c r="H224" s="224">
        <v>5</v>
      </c>
      <c r="I224" s="225"/>
      <c r="J224" s="226">
        <f>ROUND(I224*H224,2)</f>
        <v>0</v>
      </c>
      <c r="K224" s="222" t="s">
        <v>2536</v>
      </c>
      <c r="L224" s="45"/>
      <c r="M224" s="227" t="s">
        <v>1</v>
      </c>
      <c r="N224" s="228" t="s">
        <v>46</v>
      </c>
      <c r="O224" s="92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279</v>
      </c>
      <c r="AT224" s="231" t="s">
        <v>204</v>
      </c>
      <c r="AU224" s="231" t="s">
        <v>90</v>
      </c>
      <c r="AY224" s="18" t="s">
        <v>203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279</v>
      </c>
      <c r="BM224" s="231" t="s">
        <v>6270</v>
      </c>
    </row>
    <row r="225" s="2" customFormat="1">
      <c r="A225" s="39"/>
      <c r="B225" s="40"/>
      <c r="C225" s="41"/>
      <c r="D225" s="233" t="s">
        <v>209</v>
      </c>
      <c r="E225" s="41"/>
      <c r="F225" s="234" t="s">
        <v>6271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209</v>
      </c>
      <c r="AU225" s="18" t="s">
        <v>90</v>
      </c>
    </row>
    <row r="226" s="2" customFormat="1">
      <c r="A226" s="39"/>
      <c r="B226" s="40"/>
      <c r="C226" s="41"/>
      <c r="D226" s="251" t="s">
        <v>355</v>
      </c>
      <c r="E226" s="41"/>
      <c r="F226" s="252" t="s">
        <v>6272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355</v>
      </c>
      <c r="AU226" s="18" t="s">
        <v>90</v>
      </c>
    </row>
    <row r="227" s="2" customFormat="1" ht="24.15" customHeight="1">
      <c r="A227" s="39"/>
      <c r="B227" s="40"/>
      <c r="C227" s="296" t="s">
        <v>666</v>
      </c>
      <c r="D227" s="296" t="s">
        <v>553</v>
      </c>
      <c r="E227" s="297" t="s">
        <v>6273</v>
      </c>
      <c r="F227" s="298" t="s">
        <v>6274</v>
      </c>
      <c r="G227" s="299" t="s">
        <v>415</v>
      </c>
      <c r="H227" s="300">
        <v>5</v>
      </c>
      <c r="I227" s="301"/>
      <c r="J227" s="302">
        <f>ROUND(I227*H227,2)</f>
        <v>0</v>
      </c>
      <c r="K227" s="298" t="s">
        <v>2536</v>
      </c>
      <c r="L227" s="303"/>
      <c r="M227" s="304" t="s">
        <v>1</v>
      </c>
      <c r="N227" s="305" t="s">
        <v>46</v>
      </c>
      <c r="O227" s="92"/>
      <c r="P227" s="229">
        <f>O227*H227</f>
        <v>0</v>
      </c>
      <c r="Q227" s="229">
        <v>0.00031</v>
      </c>
      <c r="R227" s="229">
        <f>Q227*H227</f>
        <v>0.00155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581</v>
      </c>
      <c r="AT227" s="231" t="s">
        <v>553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279</v>
      </c>
      <c r="BM227" s="231" t="s">
        <v>6275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6274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2" customFormat="1" ht="24.15" customHeight="1">
      <c r="A229" s="39"/>
      <c r="B229" s="40"/>
      <c r="C229" s="220" t="s">
        <v>684</v>
      </c>
      <c r="D229" s="220" t="s">
        <v>204</v>
      </c>
      <c r="E229" s="221" t="s">
        <v>6276</v>
      </c>
      <c r="F229" s="222" t="s">
        <v>6277</v>
      </c>
      <c r="G229" s="223" t="s">
        <v>415</v>
      </c>
      <c r="H229" s="224">
        <v>10</v>
      </c>
      <c r="I229" s="225"/>
      <c r="J229" s="226">
        <f>ROUND(I229*H229,2)</f>
        <v>0</v>
      </c>
      <c r="K229" s="222" t="s">
        <v>2536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279</v>
      </c>
      <c r="AT229" s="231" t="s">
        <v>204</v>
      </c>
      <c r="AU229" s="231" t="s">
        <v>90</v>
      </c>
      <c r="AY229" s="18" t="s">
        <v>203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279</v>
      </c>
      <c r="BM229" s="231" t="s">
        <v>6278</v>
      </c>
    </row>
    <row r="230" s="2" customFormat="1">
      <c r="A230" s="39"/>
      <c r="B230" s="40"/>
      <c r="C230" s="41"/>
      <c r="D230" s="233" t="s">
        <v>209</v>
      </c>
      <c r="E230" s="41"/>
      <c r="F230" s="234" t="s">
        <v>6279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209</v>
      </c>
      <c r="AU230" s="18" t="s">
        <v>90</v>
      </c>
    </row>
    <row r="231" s="2" customFormat="1">
      <c r="A231" s="39"/>
      <c r="B231" s="40"/>
      <c r="C231" s="41"/>
      <c r="D231" s="251" t="s">
        <v>355</v>
      </c>
      <c r="E231" s="41"/>
      <c r="F231" s="252" t="s">
        <v>6280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355</v>
      </c>
      <c r="AU231" s="18" t="s">
        <v>90</v>
      </c>
    </row>
    <row r="232" s="2" customFormat="1" ht="16.5" customHeight="1">
      <c r="A232" s="39"/>
      <c r="B232" s="40"/>
      <c r="C232" s="296" t="s">
        <v>692</v>
      </c>
      <c r="D232" s="296" t="s">
        <v>553</v>
      </c>
      <c r="E232" s="297" t="s">
        <v>6281</v>
      </c>
      <c r="F232" s="298" t="s">
        <v>6282</v>
      </c>
      <c r="G232" s="299" t="s">
        <v>415</v>
      </c>
      <c r="H232" s="300">
        <v>10</v>
      </c>
      <c r="I232" s="301"/>
      <c r="J232" s="302">
        <f>ROUND(I232*H232,2)</f>
        <v>0</v>
      </c>
      <c r="K232" s="298" t="s">
        <v>1</v>
      </c>
      <c r="L232" s="303"/>
      <c r="M232" s="304" t="s">
        <v>1</v>
      </c>
      <c r="N232" s="305" t="s">
        <v>46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239</v>
      </c>
      <c r="AT232" s="231" t="s">
        <v>553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202</v>
      </c>
      <c r="BM232" s="231" t="s">
        <v>6283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6282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14" customFormat="1">
      <c r="A234" s="14"/>
      <c r="B234" s="263"/>
      <c r="C234" s="264"/>
      <c r="D234" s="233" t="s">
        <v>357</v>
      </c>
      <c r="E234" s="265" t="s">
        <v>1</v>
      </c>
      <c r="F234" s="266" t="s">
        <v>249</v>
      </c>
      <c r="G234" s="264"/>
      <c r="H234" s="267">
        <v>10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357</v>
      </c>
      <c r="AU234" s="273" t="s">
        <v>90</v>
      </c>
      <c r="AV234" s="14" t="s">
        <v>90</v>
      </c>
      <c r="AW234" s="14" t="s">
        <v>36</v>
      </c>
      <c r="AX234" s="14" t="s">
        <v>88</v>
      </c>
      <c r="AY234" s="273" t="s">
        <v>203</v>
      </c>
    </row>
    <row r="235" s="2" customFormat="1" ht="24.15" customHeight="1">
      <c r="A235" s="39"/>
      <c r="B235" s="40"/>
      <c r="C235" s="220" t="s">
        <v>704</v>
      </c>
      <c r="D235" s="220" t="s">
        <v>204</v>
      </c>
      <c r="E235" s="221" t="s">
        <v>6284</v>
      </c>
      <c r="F235" s="222" t="s">
        <v>6285</v>
      </c>
      <c r="G235" s="223" t="s">
        <v>415</v>
      </c>
      <c r="H235" s="224">
        <v>40</v>
      </c>
      <c r="I235" s="225"/>
      <c r="J235" s="226">
        <f>ROUND(I235*H235,2)</f>
        <v>0</v>
      </c>
      <c r="K235" s="222" t="s">
        <v>2536</v>
      </c>
      <c r="L235" s="45"/>
      <c r="M235" s="227" t="s">
        <v>1</v>
      </c>
      <c r="N235" s="228" t="s">
        <v>46</v>
      </c>
      <c r="O235" s="92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279</v>
      </c>
      <c r="AT235" s="231" t="s">
        <v>204</v>
      </c>
      <c r="AU235" s="231" t="s">
        <v>90</v>
      </c>
      <c r="AY235" s="18" t="s">
        <v>203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88</v>
      </c>
      <c r="BK235" s="232">
        <f>ROUND(I235*H235,2)</f>
        <v>0</v>
      </c>
      <c r="BL235" s="18" t="s">
        <v>279</v>
      </c>
      <c r="BM235" s="231" t="s">
        <v>6286</v>
      </c>
    </row>
    <row r="236" s="2" customFormat="1">
      <c r="A236" s="39"/>
      <c r="B236" s="40"/>
      <c r="C236" s="41"/>
      <c r="D236" s="233" t="s">
        <v>209</v>
      </c>
      <c r="E236" s="41"/>
      <c r="F236" s="234" t="s">
        <v>6287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209</v>
      </c>
      <c r="AU236" s="18" t="s">
        <v>90</v>
      </c>
    </row>
    <row r="237" s="2" customFormat="1">
      <c r="A237" s="39"/>
      <c r="B237" s="40"/>
      <c r="C237" s="41"/>
      <c r="D237" s="251" t="s">
        <v>355</v>
      </c>
      <c r="E237" s="41"/>
      <c r="F237" s="252" t="s">
        <v>6288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355</v>
      </c>
      <c r="AU237" s="18" t="s">
        <v>90</v>
      </c>
    </row>
    <row r="238" s="2" customFormat="1" ht="16.5" customHeight="1">
      <c r="A238" s="39"/>
      <c r="B238" s="40"/>
      <c r="C238" s="296" t="s">
        <v>727</v>
      </c>
      <c r="D238" s="296" t="s">
        <v>553</v>
      </c>
      <c r="E238" s="297" t="s">
        <v>6289</v>
      </c>
      <c r="F238" s="298" t="s">
        <v>6290</v>
      </c>
      <c r="G238" s="299" t="s">
        <v>415</v>
      </c>
      <c r="H238" s="300">
        <v>40</v>
      </c>
      <c r="I238" s="301"/>
      <c r="J238" s="302">
        <f>ROUND(I238*H238,2)</f>
        <v>0</v>
      </c>
      <c r="K238" s="298" t="s">
        <v>1</v>
      </c>
      <c r="L238" s="303"/>
      <c r="M238" s="304" t="s">
        <v>1</v>
      </c>
      <c r="N238" s="305" t="s">
        <v>46</v>
      </c>
      <c r="O238" s="92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239</v>
      </c>
      <c r="AT238" s="231" t="s">
        <v>553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202</v>
      </c>
      <c r="BM238" s="231" t="s">
        <v>6291</v>
      </c>
    </row>
    <row r="239" s="2" customFormat="1">
      <c r="A239" s="39"/>
      <c r="B239" s="40"/>
      <c r="C239" s="41"/>
      <c r="D239" s="233" t="s">
        <v>209</v>
      </c>
      <c r="E239" s="41"/>
      <c r="F239" s="234" t="s">
        <v>6290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209</v>
      </c>
      <c r="AU239" s="18" t="s">
        <v>90</v>
      </c>
    </row>
    <row r="240" s="14" customFormat="1">
      <c r="A240" s="14"/>
      <c r="B240" s="263"/>
      <c r="C240" s="264"/>
      <c r="D240" s="233" t="s">
        <v>357</v>
      </c>
      <c r="E240" s="265" t="s">
        <v>1</v>
      </c>
      <c r="F240" s="266" t="s">
        <v>6292</v>
      </c>
      <c r="G240" s="264"/>
      <c r="H240" s="267">
        <v>40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3" t="s">
        <v>357</v>
      </c>
      <c r="AU240" s="273" t="s">
        <v>90</v>
      </c>
      <c r="AV240" s="14" t="s">
        <v>90</v>
      </c>
      <c r="AW240" s="14" t="s">
        <v>36</v>
      </c>
      <c r="AX240" s="14" t="s">
        <v>88</v>
      </c>
      <c r="AY240" s="273" t="s">
        <v>203</v>
      </c>
    </row>
    <row r="241" s="2" customFormat="1" ht="24.15" customHeight="1">
      <c r="A241" s="39"/>
      <c r="B241" s="40"/>
      <c r="C241" s="220" t="s">
        <v>741</v>
      </c>
      <c r="D241" s="220" t="s">
        <v>204</v>
      </c>
      <c r="E241" s="221" t="s">
        <v>4817</v>
      </c>
      <c r="F241" s="222" t="s">
        <v>4818</v>
      </c>
      <c r="G241" s="223" t="s">
        <v>415</v>
      </c>
      <c r="H241" s="224">
        <v>30</v>
      </c>
      <c r="I241" s="225"/>
      <c r="J241" s="226">
        <f>ROUND(I241*H241,2)</f>
        <v>0</v>
      </c>
      <c r="K241" s="222" t="s">
        <v>2536</v>
      </c>
      <c r="L241" s="45"/>
      <c r="M241" s="227" t="s">
        <v>1</v>
      </c>
      <c r="N241" s="228" t="s">
        <v>46</v>
      </c>
      <c r="O241" s="92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279</v>
      </c>
      <c r="AT241" s="231" t="s">
        <v>204</v>
      </c>
      <c r="AU241" s="231" t="s">
        <v>90</v>
      </c>
      <c r="AY241" s="18" t="s">
        <v>203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279</v>
      </c>
      <c r="BM241" s="231" t="s">
        <v>6293</v>
      </c>
    </row>
    <row r="242" s="2" customFormat="1">
      <c r="A242" s="39"/>
      <c r="B242" s="40"/>
      <c r="C242" s="41"/>
      <c r="D242" s="233" t="s">
        <v>209</v>
      </c>
      <c r="E242" s="41"/>
      <c r="F242" s="234" t="s">
        <v>4820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209</v>
      </c>
      <c r="AU242" s="18" t="s">
        <v>90</v>
      </c>
    </row>
    <row r="243" s="2" customFormat="1">
      <c r="A243" s="39"/>
      <c r="B243" s="40"/>
      <c r="C243" s="41"/>
      <c r="D243" s="251" t="s">
        <v>355</v>
      </c>
      <c r="E243" s="41"/>
      <c r="F243" s="252" t="s">
        <v>5943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355</v>
      </c>
      <c r="AU243" s="18" t="s">
        <v>90</v>
      </c>
    </row>
    <row r="244" s="2" customFormat="1" ht="24.15" customHeight="1">
      <c r="A244" s="39"/>
      <c r="B244" s="40"/>
      <c r="C244" s="296" t="s">
        <v>749</v>
      </c>
      <c r="D244" s="296" t="s">
        <v>553</v>
      </c>
      <c r="E244" s="297" t="s">
        <v>3638</v>
      </c>
      <c r="F244" s="298" t="s">
        <v>3639</v>
      </c>
      <c r="G244" s="299" t="s">
        <v>415</v>
      </c>
      <c r="H244" s="300">
        <v>30</v>
      </c>
      <c r="I244" s="301"/>
      <c r="J244" s="302">
        <f>ROUND(I244*H244,2)</f>
        <v>0</v>
      </c>
      <c r="K244" s="298" t="s">
        <v>2536</v>
      </c>
      <c r="L244" s="303"/>
      <c r="M244" s="304" t="s">
        <v>1</v>
      </c>
      <c r="N244" s="305" t="s">
        <v>46</v>
      </c>
      <c r="O244" s="92"/>
      <c r="P244" s="229">
        <f>O244*H244</f>
        <v>0</v>
      </c>
      <c r="Q244" s="229">
        <v>0.00012</v>
      </c>
      <c r="R244" s="229">
        <f>Q244*H244</f>
        <v>0.0035999999999999999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581</v>
      </c>
      <c r="AT244" s="231" t="s">
        <v>553</v>
      </c>
      <c r="AU244" s="231" t="s">
        <v>90</v>
      </c>
      <c r="AY244" s="18" t="s">
        <v>203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279</v>
      </c>
      <c r="BM244" s="231" t="s">
        <v>6294</v>
      </c>
    </row>
    <row r="245" s="2" customFormat="1">
      <c r="A245" s="39"/>
      <c r="B245" s="40"/>
      <c r="C245" s="41"/>
      <c r="D245" s="233" t="s">
        <v>209</v>
      </c>
      <c r="E245" s="41"/>
      <c r="F245" s="234" t="s">
        <v>3639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209</v>
      </c>
      <c r="AU245" s="18" t="s">
        <v>90</v>
      </c>
    </row>
    <row r="246" s="2" customFormat="1" ht="24.15" customHeight="1">
      <c r="A246" s="39"/>
      <c r="B246" s="40"/>
      <c r="C246" s="220" t="s">
        <v>763</v>
      </c>
      <c r="D246" s="220" t="s">
        <v>204</v>
      </c>
      <c r="E246" s="221" t="s">
        <v>4867</v>
      </c>
      <c r="F246" s="222" t="s">
        <v>4868</v>
      </c>
      <c r="G246" s="223" t="s">
        <v>415</v>
      </c>
      <c r="H246" s="224">
        <v>30</v>
      </c>
      <c r="I246" s="225"/>
      <c r="J246" s="226">
        <f>ROUND(I246*H246,2)</f>
        <v>0</v>
      </c>
      <c r="K246" s="222" t="s">
        <v>2536</v>
      </c>
      <c r="L246" s="45"/>
      <c r="M246" s="227" t="s">
        <v>1</v>
      </c>
      <c r="N246" s="228" t="s">
        <v>46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279</v>
      </c>
      <c r="AT246" s="231" t="s">
        <v>204</v>
      </c>
      <c r="AU246" s="231" t="s">
        <v>90</v>
      </c>
      <c r="AY246" s="18" t="s">
        <v>203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279</v>
      </c>
      <c r="BM246" s="231" t="s">
        <v>6295</v>
      </c>
    </row>
    <row r="247" s="2" customFormat="1">
      <c r="A247" s="39"/>
      <c r="B247" s="40"/>
      <c r="C247" s="41"/>
      <c r="D247" s="233" t="s">
        <v>209</v>
      </c>
      <c r="E247" s="41"/>
      <c r="F247" s="234" t="s">
        <v>4870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209</v>
      </c>
      <c r="AU247" s="18" t="s">
        <v>90</v>
      </c>
    </row>
    <row r="248" s="2" customFormat="1">
      <c r="A248" s="39"/>
      <c r="B248" s="40"/>
      <c r="C248" s="41"/>
      <c r="D248" s="251" t="s">
        <v>355</v>
      </c>
      <c r="E248" s="41"/>
      <c r="F248" s="252" t="s">
        <v>5952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355</v>
      </c>
      <c r="AU248" s="18" t="s">
        <v>90</v>
      </c>
    </row>
    <row r="249" s="2" customFormat="1" ht="24.15" customHeight="1">
      <c r="A249" s="39"/>
      <c r="B249" s="40"/>
      <c r="C249" s="296" t="s">
        <v>769</v>
      </c>
      <c r="D249" s="296" t="s">
        <v>553</v>
      </c>
      <c r="E249" s="297" t="s">
        <v>5953</v>
      </c>
      <c r="F249" s="298" t="s">
        <v>5954</v>
      </c>
      <c r="G249" s="299" t="s">
        <v>415</v>
      </c>
      <c r="H249" s="300">
        <v>30</v>
      </c>
      <c r="I249" s="301"/>
      <c r="J249" s="302">
        <f>ROUND(I249*H249,2)</f>
        <v>0</v>
      </c>
      <c r="K249" s="298" t="s">
        <v>2536</v>
      </c>
      <c r="L249" s="303"/>
      <c r="M249" s="304" t="s">
        <v>1</v>
      </c>
      <c r="N249" s="305" t="s">
        <v>46</v>
      </c>
      <c r="O249" s="92"/>
      <c r="P249" s="229">
        <f>O249*H249</f>
        <v>0</v>
      </c>
      <c r="Q249" s="229">
        <v>0.00034000000000000002</v>
      </c>
      <c r="R249" s="229">
        <f>Q249*H249</f>
        <v>0.010200000000000001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239</v>
      </c>
      <c r="AT249" s="231" t="s">
        <v>553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202</v>
      </c>
      <c r="BM249" s="231" t="s">
        <v>6296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5954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14" customFormat="1">
      <c r="A251" s="14"/>
      <c r="B251" s="263"/>
      <c r="C251" s="264"/>
      <c r="D251" s="233" t="s">
        <v>357</v>
      </c>
      <c r="E251" s="265" t="s">
        <v>1</v>
      </c>
      <c r="F251" s="266" t="s">
        <v>566</v>
      </c>
      <c r="G251" s="264"/>
      <c r="H251" s="267">
        <v>30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357</v>
      </c>
      <c r="AU251" s="273" t="s">
        <v>90</v>
      </c>
      <c r="AV251" s="14" t="s">
        <v>90</v>
      </c>
      <c r="AW251" s="14" t="s">
        <v>36</v>
      </c>
      <c r="AX251" s="14" t="s">
        <v>88</v>
      </c>
      <c r="AY251" s="273" t="s">
        <v>203</v>
      </c>
    </row>
    <row r="252" s="2" customFormat="1" ht="24.15" customHeight="1">
      <c r="A252" s="39"/>
      <c r="B252" s="40"/>
      <c r="C252" s="220" t="s">
        <v>778</v>
      </c>
      <c r="D252" s="220" t="s">
        <v>204</v>
      </c>
      <c r="E252" s="221" t="s">
        <v>6297</v>
      </c>
      <c r="F252" s="222" t="s">
        <v>6298</v>
      </c>
      <c r="G252" s="223" t="s">
        <v>415</v>
      </c>
      <c r="H252" s="224">
        <v>60</v>
      </c>
      <c r="I252" s="225"/>
      <c r="J252" s="226">
        <f>ROUND(I252*H252,2)</f>
        <v>0</v>
      </c>
      <c r="K252" s="222" t="s">
        <v>352</v>
      </c>
      <c r="L252" s="45"/>
      <c r="M252" s="227" t="s">
        <v>1</v>
      </c>
      <c r="N252" s="228" t="s">
        <v>46</v>
      </c>
      <c r="O252" s="92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279</v>
      </c>
      <c r="AT252" s="231" t="s">
        <v>204</v>
      </c>
      <c r="AU252" s="231" t="s">
        <v>90</v>
      </c>
      <c r="AY252" s="18" t="s">
        <v>203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279</v>
      </c>
      <c r="BM252" s="231" t="s">
        <v>6299</v>
      </c>
    </row>
    <row r="253" s="2" customFormat="1">
      <c r="A253" s="39"/>
      <c r="B253" s="40"/>
      <c r="C253" s="41"/>
      <c r="D253" s="233" t="s">
        <v>209</v>
      </c>
      <c r="E253" s="41"/>
      <c r="F253" s="234" t="s">
        <v>6300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209</v>
      </c>
      <c r="AU253" s="18" t="s">
        <v>90</v>
      </c>
    </row>
    <row r="254" s="2" customFormat="1">
      <c r="A254" s="39"/>
      <c r="B254" s="40"/>
      <c r="C254" s="41"/>
      <c r="D254" s="251" t="s">
        <v>355</v>
      </c>
      <c r="E254" s="41"/>
      <c r="F254" s="252" t="s">
        <v>6301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355</v>
      </c>
      <c r="AU254" s="18" t="s">
        <v>90</v>
      </c>
    </row>
    <row r="255" s="2" customFormat="1" ht="44.25" customHeight="1">
      <c r="A255" s="39"/>
      <c r="B255" s="40"/>
      <c r="C255" s="296" t="s">
        <v>784</v>
      </c>
      <c r="D255" s="296" t="s">
        <v>553</v>
      </c>
      <c r="E255" s="297" t="s">
        <v>5959</v>
      </c>
      <c r="F255" s="298" t="s">
        <v>6302</v>
      </c>
      <c r="G255" s="299" t="s">
        <v>415</v>
      </c>
      <c r="H255" s="300">
        <v>60</v>
      </c>
      <c r="I255" s="301"/>
      <c r="J255" s="302">
        <f>ROUND(I255*H255,2)</f>
        <v>0</v>
      </c>
      <c r="K255" s="298" t="s">
        <v>352</v>
      </c>
      <c r="L255" s="303"/>
      <c r="M255" s="304" t="s">
        <v>1</v>
      </c>
      <c r="N255" s="305" t="s">
        <v>46</v>
      </c>
      <c r="O255" s="92"/>
      <c r="P255" s="229">
        <f>O255*H255</f>
        <v>0</v>
      </c>
      <c r="Q255" s="229">
        <v>8.0000000000000007E-05</v>
      </c>
      <c r="R255" s="229">
        <f>Q255*H255</f>
        <v>0.0048000000000000004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581</v>
      </c>
      <c r="AT255" s="231" t="s">
        <v>553</v>
      </c>
      <c r="AU255" s="231" t="s">
        <v>90</v>
      </c>
      <c r="AY255" s="18" t="s">
        <v>203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88</v>
      </c>
      <c r="BK255" s="232">
        <f>ROUND(I255*H255,2)</f>
        <v>0</v>
      </c>
      <c r="BL255" s="18" t="s">
        <v>279</v>
      </c>
      <c r="BM255" s="231" t="s">
        <v>6303</v>
      </c>
    </row>
    <row r="256" s="2" customFormat="1">
      <c r="A256" s="39"/>
      <c r="B256" s="40"/>
      <c r="C256" s="41"/>
      <c r="D256" s="233" t="s">
        <v>209</v>
      </c>
      <c r="E256" s="41"/>
      <c r="F256" s="234" t="s">
        <v>5960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209</v>
      </c>
      <c r="AU256" s="18" t="s">
        <v>90</v>
      </c>
    </row>
    <row r="257" s="2" customFormat="1" ht="24.15" customHeight="1">
      <c r="A257" s="39"/>
      <c r="B257" s="40"/>
      <c r="C257" s="220" t="s">
        <v>787</v>
      </c>
      <c r="D257" s="220" t="s">
        <v>204</v>
      </c>
      <c r="E257" s="221" t="s">
        <v>6304</v>
      </c>
      <c r="F257" s="222" t="s">
        <v>6305</v>
      </c>
      <c r="G257" s="223" t="s">
        <v>415</v>
      </c>
      <c r="H257" s="224">
        <v>105</v>
      </c>
      <c r="I257" s="225"/>
      <c r="J257" s="226">
        <f>ROUND(I257*H257,2)</f>
        <v>0</v>
      </c>
      <c r="K257" s="222" t="s">
        <v>2536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279</v>
      </c>
      <c r="AT257" s="231" t="s">
        <v>204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279</v>
      </c>
      <c r="BM257" s="231" t="s">
        <v>6306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6307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6308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90</v>
      </c>
    </row>
    <row r="260" s="14" customFormat="1">
      <c r="A260" s="14"/>
      <c r="B260" s="263"/>
      <c r="C260" s="264"/>
      <c r="D260" s="233" t="s">
        <v>357</v>
      </c>
      <c r="E260" s="265" t="s">
        <v>1</v>
      </c>
      <c r="F260" s="266" t="s">
        <v>6309</v>
      </c>
      <c r="G260" s="264"/>
      <c r="H260" s="267">
        <v>105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357</v>
      </c>
      <c r="AU260" s="273" t="s">
        <v>90</v>
      </c>
      <c r="AV260" s="14" t="s">
        <v>90</v>
      </c>
      <c r="AW260" s="14" t="s">
        <v>36</v>
      </c>
      <c r="AX260" s="14" t="s">
        <v>88</v>
      </c>
      <c r="AY260" s="273" t="s">
        <v>203</v>
      </c>
    </row>
    <row r="261" s="2" customFormat="1" ht="16.5" customHeight="1">
      <c r="A261" s="39"/>
      <c r="B261" s="40"/>
      <c r="C261" s="296" t="s">
        <v>797</v>
      </c>
      <c r="D261" s="296" t="s">
        <v>553</v>
      </c>
      <c r="E261" s="297" t="s">
        <v>5474</v>
      </c>
      <c r="F261" s="298" t="s">
        <v>5475</v>
      </c>
      <c r="G261" s="299" t="s">
        <v>1102</v>
      </c>
      <c r="H261" s="300">
        <v>14.175000000000001</v>
      </c>
      <c r="I261" s="301"/>
      <c r="J261" s="302">
        <f>ROUND(I261*H261,2)</f>
        <v>0</v>
      </c>
      <c r="K261" s="298" t="s">
        <v>2536</v>
      </c>
      <c r="L261" s="303"/>
      <c r="M261" s="304" t="s">
        <v>1</v>
      </c>
      <c r="N261" s="305" t="s">
        <v>46</v>
      </c>
      <c r="O261" s="92"/>
      <c r="P261" s="229">
        <f>O261*H261</f>
        <v>0</v>
      </c>
      <c r="Q261" s="229">
        <v>0.001</v>
      </c>
      <c r="R261" s="229">
        <f>Q261*H261</f>
        <v>0.014175000000000002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581</v>
      </c>
      <c r="AT261" s="231" t="s">
        <v>553</v>
      </c>
      <c r="AU261" s="231" t="s">
        <v>90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279</v>
      </c>
      <c r="BM261" s="231" t="s">
        <v>6310</v>
      </c>
    </row>
    <row r="262" s="2" customFormat="1">
      <c r="A262" s="39"/>
      <c r="B262" s="40"/>
      <c r="C262" s="41"/>
      <c r="D262" s="233" t="s">
        <v>209</v>
      </c>
      <c r="E262" s="41"/>
      <c r="F262" s="234" t="s">
        <v>5475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209</v>
      </c>
      <c r="AU262" s="18" t="s">
        <v>90</v>
      </c>
    </row>
    <row r="263" s="14" customFormat="1">
      <c r="A263" s="14"/>
      <c r="B263" s="263"/>
      <c r="C263" s="264"/>
      <c r="D263" s="233" t="s">
        <v>357</v>
      </c>
      <c r="E263" s="265" t="s">
        <v>1</v>
      </c>
      <c r="F263" s="266" t="s">
        <v>6311</v>
      </c>
      <c r="G263" s="264"/>
      <c r="H263" s="267">
        <v>14.175000000000001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357</v>
      </c>
      <c r="AU263" s="273" t="s">
        <v>90</v>
      </c>
      <c r="AV263" s="14" t="s">
        <v>90</v>
      </c>
      <c r="AW263" s="14" t="s">
        <v>36</v>
      </c>
      <c r="AX263" s="14" t="s">
        <v>88</v>
      </c>
      <c r="AY263" s="273" t="s">
        <v>203</v>
      </c>
    </row>
    <row r="264" s="2" customFormat="1" ht="24.15" customHeight="1">
      <c r="A264" s="39"/>
      <c r="B264" s="40"/>
      <c r="C264" s="296" t="s">
        <v>799</v>
      </c>
      <c r="D264" s="296" t="s">
        <v>553</v>
      </c>
      <c r="E264" s="297" t="s">
        <v>5478</v>
      </c>
      <c r="F264" s="298" t="s">
        <v>5479</v>
      </c>
      <c r="G264" s="299" t="s">
        <v>647</v>
      </c>
      <c r="H264" s="300">
        <v>55</v>
      </c>
      <c r="I264" s="301"/>
      <c r="J264" s="302">
        <f>ROUND(I264*H264,2)</f>
        <v>0</v>
      </c>
      <c r="K264" s="298" t="s">
        <v>2536</v>
      </c>
      <c r="L264" s="303"/>
      <c r="M264" s="304" t="s">
        <v>1</v>
      </c>
      <c r="N264" s="305" t="s">
        <v>46</v>
      </c>
      <c r="O264" s="92"/>
      <c r="P264" s="229">
        <f>O264*H264</f>
        <v>0</v>
      </c>
      <c r="Q264" s="229">
        <v>0.00025000000000000001</v>
      </c>
      <c r="R264" s="229">
        <f>Q264*H264</f>
        <v>0.01375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581</v>
      </c>
      <c r="AT264" s="231" t="s">
        <v>553</v>
      </c>
      <c r="AU264" s="231" t="s">
        <v>90</v>
      </c>
      <c r="AY264" s="18" t="s">
        <v>203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279</v>
      </c>
      <c r="BM264" s="231" t="s">
        <v>6312</v>
      </c>
    </row>
    <row r="265" s="2" customFormat="1">
      <c r="A265" s="39"/>
      <c r="B265" s="40"/>
      <c r="C265" s="41"/>
      <c r="D265" s="233" t="s">
        <v>209</v>
      </c>
      <c r="E265" s="41"/>
      <c r="F265" s="234" t="s">
        <v>5479</v>
      </c>
      <c r="G265" s="41"/>
      <c r="H265" s="41"/>
      <c r="I265" s="235"/>
      <c r="J265" s="41"/>
      <c r="K265" s="41"/>
      <c r="L265" s="45"/>
      <c r="M265" s="236"/>
      <c r="N265" s="23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209</v>
      </c>
      <c r="AU265" s="18" t="s">
        <v>90</v>
      </c>
    </row>
    <row r="266" s="2" customFormat="1" ht="16.5" customHeight="1">
      <c r="A266" s="39"/>
      <c r="B266" s="40"/>
      <c r="C266" s="220" t="s">
        <v>804</v>
      </c>
      <c r="D266" s="220" t="s">
        <v>204</v>
      </c>
      <c r="E266" s="221" t="s">
        <v>6313</v>
      </c>
      <c r="F266" s="222" t="s">
        <v>6314</v>
      </c>
      <c r="G266" s="223" t="s">
        <v>647</v>
      </c>
      <c r="H266" s="224">
        <v>25</v>
      </c>
      <c r="I266" s="225"/>
      <c r="J266" s="226">
        <f>ROUND(I266*H266,2)</f>
        <v>0</v>
      </c>
      <c r="K266" s="222" t="s">
        <v>2536</v>
      </c>
      <c r="L266" s="45"/>
      <c r="M266" s="227" t="s">
        <v>1</v>
      </c>
      <c r="N266" s="228" t="s">
        <v>46</v>
      </c>
      <c r="O266" s="92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279</v>
      </c>
      <c r="AT266" s="231" t="s">
        <v>204</v>
      </c>
      <c r="AU266" s="231" t="s">
        <v>90</v>
      </c>
      <c r="AY266" s="18" t="s">
        <v>203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88</v>
      </c>
      <c r="BK266" s="232">
        <f>ROUND(I266*H266,2)</f>
        <v>0</v>
      </c>
      <c r="BL266" s="18" t="s">
        <v>279</v>
      </c>
      <c r="BM266" s="231" t="s">
        <v>6315</v>
      </c>
    </row>
    <row r="267" s="2" customFormat="1">
      <c r="A267" s="39"/>
      <c r="B267" s="40"/>
      <c r="C267" s="41"/>
      <c r="D267" s="233" t="s">
        <v>209</v>
      </c>
      <c r="E267" s="41"/>
      <c r="F267" s="234" t="s">
        <v>6316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209</v>
      </c>
      <c r="AU267" s="18" t="s">
        <v>90</v>
      </c>
    </row>
    <row r="268" s="2" customFormat="1">
      <c r="A268" s="39"/>
      <c r="B268" s="40"/>
      <c r="C268" s="41"/>
      <c r="D268" s="251" t="s">
        <v>355</v>
      </c>
      <c r="E268" s="41"/>
      <c r="F268" s="252" t="s">
        <v>6317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355</v>
      </c>
      <c r="AU268" s="18" t="s">
        <v>90</v>
      </c>
    </row>
    <row r="269" s="2" customFormat="1" ht="16.5" customHeight="1">
      <c r="A269" s="39"/>
      <c r="B269" s="40"/>
      <c r="C269" s="296" t="s">
        <v>811</v>
      </c>
      <c r="D269" s="296" t="s">
        <v>553</v>
      </c>
      <c r="E269" s="297" t="s">
        <v>6318</v>
      </c>
      <c r="F269" s="298" t="s">
        <v>6319</v>
      </c>
      <c r="G269" s="299" t="s">
        <v>647</v>
      </c>
      <c r="H269" s="300">
        <v>25</v>
      </c>
      <c r="I269" s="301"/>
      <c r="J269" s="302">
        <f>ROUND(I269*H269,2)</f>
        <v>0</v>
      </c>
      <c r="K269" s="298" t="s">
        <v>2536</v>
      </c>
      <c r="L269" s="303"/>
      <c r="M269" s="304" t="s">
        <v>1</v>
      </c>
      <c r="N269" s="305" t="s">
        <v>46</v>
      </c>
      <c r="O269" s="92"/>
      <c r="P269" s="229">
        <f>O269*H269</f>
        <v>0</v>
      </c>
      <c r="Q269" s="229">
        <v>0.00013999999999999999</v>
      </c>
      <c r="R269" s="229">
        <f>Q269*H269</f>
        <v>0.0034999999999999996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581</v>
      </c>
      <c r="AT269" s="231" t="s">
        <v>553</v>
      </c>
      <c r="AU269" s="231" t="s">
        <v>90</v>
      </c>
      <c r="AY269" s="18" t="s">
        <v>203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279</v>
      </c>
      <c r="BM269" s="231" t="s">
        <v>6320</v>
      </c>
    </row>
    <row r="270" s="2" customFormat="1">
      <c r="A270" s="39"/>
      <c r="B270" s="40"/>
      <c r="C270" s="41"/>
      <c r="D270" s="233" t="s">
        <v>209</v>
      </c>
      <c r="E270" s="41"/>
      <c r="F270" s="234" t="s">
        <v>6319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209</v>
      </c>
      <c r="AU270" s="18" t="s">
        <v>90</v>
      </c>
    </row>
    <row r="271" s="14" customFormat="1">
      <c r="A271" s="14"/>
      <c r="B271" s="263"/>
      <c r="C271" s="264"/>
      <c r="D271" s="233" t="s">
        <v>357</v>
      </c>
      <c r="E271" s="265" t="s">
        <v>1</v>
      </c>
      <c r="F271" s="266" t="s">
        <v>531</v>
      </c>
      <c r="G271" s="264"/>
      <c r="H271" s="267">
        <v>25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3" t="s">
        <v>357</v>
      </c>
      <c r="AU271" s="273" t="s">
        <v>90</v>
      </c>
      <c r="AV271" s="14" t="s">
        <v>90</v>
      </c>
      <c r="AW271" s="14" t="s">
        <v>36</v>
      </c>
      <c r="AX271" s="14" t="s">
        <v>88</v>
      </c>
      <c r="AY271" s="273" t="s">
        <v>203</v>
      </c>
    </row>
    <row r="272" s="2" customFormat="1" ht="16.5" customHeight="1">
      <c r="A272" s="39"/>
      <c r="B272" s="40"/>
      <c r="C272" s="220" t="s">
        <v>817</v>
      </c>
      <c r="D272" s="220" t="s">
        <v>204</v>
      </c>
      <c r="E272" s="221" t="s">
        <v>5497</v>
      </c>
      <c r="F272" s="222" t="s">
        <v>5498</v>
      </c>
      <c r="G272" s="223" t="s">
        <v>647</v>
      </c>
      <c r="H272" s="224">
        <v>25</v>
      </c>
      <c r="I272" s="225"/>
      <c r="J272" s="226">
        <f>ROUND(I272*H272,2)</f>
        <v>0</v>
      </c>
      <c r="K272" s="222" t="s">
        <v>2536</v>
      </c>
      <c r="L272" s="45"/>
      <c r="M272" s="227" t="s">
        <v>1</v>
      </c>
      <c r="N272" s="228" t="s">
        <v>46</v>
      </c>
      <c r="O272" s="92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279</v>
      </c>
      <c r="AT272" s="231" t="s">
        <v>204</v>
      </c>
      <c r="AU272" s="231" t="s">
        <v>90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279</v>
      </c>
      <c r="BM272" s="231" t="s">
        <v>6321</v>
      </c>
    </row>
    <row r="273" s="2" customFormat="1">
      <c r="A273" s="39"/>
      <c r="B273" s="40"/>
      <c r="C273" s="41"/>
      <c r="D273" s="233" t="s">
        <v>209</v>
      </c>
      <c r="E273" s="41"/>
      <c r="F273" s="234" t="s">
        <v>5500</v>
      </c>
      <c r="G273" s="41"/>
      <c r="H273" s="41"/>
      <c r="I273" s="235"/>
      <c r="J273" s="41"/>
      <c r="K273" s="41"/>
      <c r="L273" s="45"/>
      <c r="M273" s="236"/>
      <c r="N273" s="237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209</v>
      </c>
      <c r="AU273" s="18" t="s">
        <v>90</v>
      </c>
    </row>
    <row r="274" s="2" customFormat="1">
      <c r="A274" s="39"/>
      <c r="B274" s="40"/>
      <c r="C274" s="41"/>
      <c r="D274" s="251" t="s">
        <v>355</v>
      </c>
      <c r="E274" s="41"/>
      <c r="F274" s="252" t="s">
        <v>6322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355</v>
      </c>
      <c r="AU274" s="18" t="s">
        <v>90</v>
      </c>
    </row>
    <row r="275" s="2" customFormat="1" ht="16.5" customHeight="1">
      <c r="A275" s="39"/>
      <c r="B275" s="40"/>
      <c r="C275" s="296" t="s">
        <v>829</v>
      </c>
      <c r="D275" s="296" t="s">
        <v>553</v>
      </c>
      <c r="E275" s="297" t="s">
        <v>6323</v>
      </c>
      <c r="F275" s="298" t="s">
        <v>6324</v>
      </c>
      <c r="G275" s="299" t="s">
        <v>647</v>
      </c>
      <c r="H275" s="300">
        <v>25</v>
      </c>
      <c r="I275" s="301"/>
      <c r="J275" s="302">
        <f>ROUND(I275*H275,2)</f>
        <v>0</v>
      </c>
      <c r="K275" s="298" t="s">
        <v>2536</v>
      </c>
      <c r="L275" s="303"/>
      <c r="M275" s="304" t="s">
        <v>1</v>
      </c>
      <c r="N275" s="305" t="s">
        <v>46</v>
      </c>
      <c r="O275" s="92"/>
      <c r="P275" s="229">
        <f>O275*H275</f>
        <v>0</v>
      </c>
      <c r="Q275" s="229">
        <v>0.00023000000000000001</v>
      </c>
      <c r="R275" s="229">
        <f>Q275*H275</f>
        <v>0.0057499999999999999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581</v>
      </c>
      <c r="AT275" s="231" t="s">
        <v>553</v>
      </c>
      <c r="AU275" s="231" t="s">
        <v>90</v>
      </c>
      <c r="AY275" s="18" t="s">
        <v>203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279</v>
      </c>
      <c r="BM275" s="231" t="s">
        <v>6325</v>
      </c>
    </row>
    <row r="276" s="2" customFormat="1">
      <c r="A276" s="39"/>
      <c r="B276" s="40"/>
      <c r="C276" s="41"/>
      <c r="D276" s="233" t="s">
        <v>209</v>
      </c>
      <c r="E276" s="41"/>
      <c r="F276" s="234" t="s">
        <v>6324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209</v>
      </c>
      <c r="AU276" s="18" t="s">
        <v>90</v>
      </c>
    </row>
    <row r="277" s="14" customFormat="1">
      <c r="A277" s="14"/>
      <c r="B277" s="263"/>
      <c r="C277" s="264"/>
      <c r="D277" s="233" t="s">
        <v>357</v>
      </c>
      <c r="E277" s="265" t="s">
        <v>1</v>
      </c>
      <c r="F277" s="266" t="s">
        <v>6326</v>
      </c>
      <c r="G277" s="264"/>
      <c r="H277" s="267">
        <v>25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3" t="s">
        <v>357</v>
      </c>
      <c r="AU277" s="273" t="s">
        <v>90</v>
      </c>
      <c r="AV277" s="14" t="s">
        <v>90</v>
      </c>
      <c r="AW277" s="14" t="s">
        <v>36</v>
      </c>
      <c r="AX277" s="14" t="s">
        <v>88</v>
      </c>
      <c r="AY277" s="273" t="s">
        <v>203</v>
      </c>
    </row>
    <row r="278" s="2" customFormat="1" ht="24.15" customHeight="1">
      <c r="A278" s="39"/>
      <c r="B278" s="40"/>
      <c r="C278" s="220" t="s">
        <v>834</v>
      </c>
      <c r="D278" s="220" t="s">
        <v>204</v>
      </c>
      <c r="E278" s="221" t="s">
        <v>5621</v>
      </c>
      <c r="F278" s="222" t="s">
        <v>5622</v>
      </c>
      <c r="G278" s="223" t="s">
        <v>415</v>
      </c>
      <c r="H278" s="224">
        <v>40</v>
      </c>
      <c r="I278" s="225"/>
      <c r="J278" s="226">
        <f>ROUND(I278*H278,2)</f>
        <v>0</v>
      </c>
      <c r="K278" s="222" t="s">
        <v>2536</v>
      </c>
      <c r="L278" s="45"/>
      <c r="M278" s="227" t="s">
        <v>1</v>
      </c>
      <c r="N278" s="228" t="s">
        <v>46</v>
      </c>
      <c r="O278" s="92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279</v>
      </c>
      <c r="AT278" s="231" t="s">
        <v>204</v>
      </c>
      <c r="AU278" s="231" t="s">
        <v>90</v>
      </c>
      <c r="AY278" s="18" t="s">
        <v>203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279</v>
      </c>
      <c r="BM278" s="231" t="s">
        <v>6327</v>
      </c>
    </row>
    <row r="279" s="2" customFormat="1">
      <c r="A279" s="39"/>
      <c r="B279" s="40"/>
      <c r="C279" s="41"/>
      <c r="D279" s="233" t="s">
        <v>209</v>
      </c>
      <c r="E279" s="41"/>
      <c r="F279" s="234" t="s">
        <v>5624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209</v>
      </c>
      <c r="AU279" s="18" t="s">
        <v>90</v>
      </c>
    </row>
    <row r="280" s="2" customFormat="1">
      <c r="A280" s="39"/>
      <c r="B280" s="40"/>
      <c r="C280" s="41"/>
      <c r="D280" s="251" t="s">
        <v>355</v>
      </c>
      <c r="E280" s="41"/>
      <c r="F280" s="252" t="s">
        <v>6328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355</v>
      </c>
      <c r="AU280" s="18" t="s">
        <v>90</v>
      </c>
    </row>
    <row r="281" s="2" customFormat="1" ht="24.15" customHeight="1">
      <c r="A281" s="39"/>
      <c r="B281" s="40"/>
      <c r="C281" s="296" t="s">
        <v>838</v>
      </c>
      <c r="D281" s="296" t="s">
        <v>553</v>
      </c>
      <c r="E281" s="297" t="s">
        <v>6329</v>
      </c>
      <c r="F281" s="298" t="s">
        <v>6330</v>
      </c>
      <c r="G281" s="299" t="s">
        <v>415</v>
      </c>
      <c r="H281" s="300">
        <v>40</v>
      </c>
      <c r="I281" s="301"/>
      <c r="J281" s="302">
        <f>ROUND(I281*H281,2)</f>
        <v>0</v>
      </c>
      <c r="K281" s="298" t="s">
        <v>1</v>
      </c>
      <c r="L281" s="303"/>
      <c r="M281" s="304" t="s">
        <v>1</v>
      </c>
      <c r="N281" s="305" t="s">
        <v>46</v>
      </c>
      <c r="O281" s="92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239</v>
      </c>
      <c r="AT281" s="231" t="s">
        <v>553</v>
      </c>
      <c r="AU281" s="231" t="s">
        <v>90</v>
      </c>
      <c r="AY281" s="18" t="s">
        <v>203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202</v>
      </c>
      <c r="BM281" s="231" t="s">
        <v>6331</v>
      </c>
    </row>
    <row r="282" s="2" customFormat="1" ht="21.75" customHeight="1">
      <c r="A282" s="39"/>
      <c r="B282" s="40"/>
      <c r="C282" s="296" t="s">
        <v>845</v>
      </c>
      <c r="D282" s="296" t="s">
        <v>553</v>
      </c>
      <c r="E282" s="297" t="s">
        <v>6332</v>
      </c>
      <c r="F282" s="298" t="s">
        <v>6333</v>
      </c>
      <c r="G282" s="299" t="s">
        <v>415</v>
      </c>
      <c r="H282" s="300">
        <v>40</v>
      </c>
      <c r="I282" s="301"/>
      <c r="J282" s="302">
        <f>ROUND(I282*H282,2)</f>
        <v>0</v>
      </c>
      <c r="K282" s="298" t="s">
        <v>1</v>
      </c>
      <c r="L282" s="303"/>
      <c r="M282" s="304" t="s">
        <v>1</v>
      </c>
      <c r="N282" s="305" t="s">
        <v>46</v>
      </c>
      <c r="O282" s="92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239</v>
      </c>
      <c r="AT282" s="231" t="s">
        <v>553</v>
      </c>
      <c r="AU282" s="231" t="s">
        <v>90</v>
      </c>
      <c r="AY282" s="18" t="s">
        <v>203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88</v>
      </c>
      <c r="BK282" s="232">
        <f>ROUND(I282*H282,2)</f>
        <v>0</v>
      </c>
      <c r="BL282" s="18" t="s">
        <v>202</v>
      </c>
      <c r="BM282" s="231" t="s">
        <v>6334</v>
      </c>
    </row>
    <row r="283" s="2" customFormat="1" ht="16.5" customHeight="1">
      <c r="A283" s="39"/>
      <c r="B283" s="40"/>
      <c r="C283" s="296" t="s">
        <v>853</v>
      </c>
      <c r="D283" s="296" t="s">
        <v>553</v>
      </c>
      <c r="E283" s="297" t="s">
        <v>6335</v>
      </c>
      <c r="F283" s="298" t="s">
        <v>6336</v>
      </c>
      <c r="G283" s="299" t="s">
        <v>647</v>
      </c>
      <c r="H283" s="300">
        <v>20</v>
      </c>
      <c r="I283" s="301"/>
      <c r="J283" s="302">
        <f>ROUND(I283*H283,2)</f>
        <v>0</v>
      </c>
      <c r="K283" s="298" t="s">
        <v>1</v>
      </c>
      <c r="L283" s="303"/>
      <c r="M283" s="304" t="s">
        <v>1</v>
      </c>
      <c r="N283" s="305" t="s">
        <v>46</v>
      </c>
      <c r="O283" s="92"/>
      <c r="P283" s="229">
        <f>O283*H283</f>
        <v>0</v>
      </c>
      <c r="Q283" s="229">
        <v>0</v>
      </c>
      <c r="R283" s="229">
        <f>Q283*H283</f>
        <v>0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239</v>
      </c>
      <c r="AT283" s="231" t="s">
        <v>553</v>
      </c>
      <c r="AU283" s="231" t="s">
        <v>90</v>
      </c>
      <c r="AY283" s="18" t="s">
        <v>203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88</v>
      </c>
      <c r="BK283" s="232">
        <f>ROUND(I283*H283,2)</f>
        <v>0</v>
      </c>
      <c r="BL283" s="18" t="s">
        <v>202</v>
      </c>
      <c r="BM283" s="231" t="s">
        <v>6337</v>
      </c>
    </row>
    <row r="284" s="2" customFormat="1">
      <c r="A284" s="39"/>
      <c r="B284" s="40"/>
      <c r="C284" s="41"/>
      <c r="D284" s="233" t="s">
        <v>209</v>
      </c>
      <c r="E284" s="41"/>
      <c r="F284" s="234" t="s">
        <v>6338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209</v>
      </c>
      <c r="AU284" s="18" t="s">
        <v>90</v>
      </c>
    </row>
    <row r="285" s="14" customFormat="1">
      <c r="A285" s="14"/>
      <c r="B285" s="263"/>
      <c r="C285" s="264"/>
      <c r="D285" s="233" t="s">
        <v>357</v>
      </c>
      <c r="E285" s="265" t="s">
        <v>1</v>
      </c>
      <c r="F285" s="266" t="s">
        <v>490</v>
      </c>
      <c r="G285" s="264"/>
      <c r="H285" s="267">
        <v>20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3" t="s">
        <v>357</v>
      </c>
      <c r="AU285" s="273" t="s">
        <v>90</v>
      </c>
      <c r="AV285" s="14" t="s">
        <v>90</v>
      </c>
      <c r="AW285" s="14" t="s">
        <v>36</v>
      </c>
      <c r="AX285" s="14" t="s">
        <v>88</v>
      </c>
      <c r="AY285" s="273" t="s">
        <v>203</v>
      </c>
    </row>
    <row r="286" s="2" customFormat="1" ht="16.5" customHeight="1">
      <c r="A286" s="39"/>
      <c r="B286" s="40"/>
      <c r="C286" s="296" t="s">
        <v>860</v>
      </c>
      <c r="D286" s="296" t="s">
        <v>553</v>
      </c>
      <c r="E286" s="297" t="s">
        <v>6339</v>
      </c>
      <c r="F286" s="298" t="s">
        <v>6340</v>
      </c>
      <c r="G286" s="299" t="s">
        <v>647</v>
      </c>
      <c r="H286" s="300">
        <v>20</v>
      </c>
      <c r="I286" s="301"/>
      <c r="J286" s="302">
        <f>ROUND(I286*H286,2)</f>
        <v>0</v>
      </c>
      <c r="K286" s="298" t="s">
        <v>1</v>
      </c>
      <c r="L286" s="303"/>
      <c r="M286" s="304" t="s">
        <v>1</v>
      </c>
      <c r="N286" s="305" t="s">
        <v>46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239</v>
      </c>
      <c r="AT286" s="231" t="s">
        <v>553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202</v>
      </c>
      <c r="BM286" s="231" t="s">
        <v>6341</v>
      </c>
    </row>
    <row r="287" s="2" customFormat="1">
      <c r="A287" s="39"/>
      <c r="B287" s="40"/>
      <c r="C287" s="41"/>
      <c r="D287" s="233" t="s">
        <v>209</v>
      </c>
      <c r="E287" s="41"/>
      <c r="F287" s="234" t="s">
        <v>6342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209</v>
      </c>
      <c r="AU287" s="18" t="s">
        <v>90</v>
      </c>
    </row>
    <row r="288" s="2" customFormat="1" ht="24.15" customHeight="1">
      <c r="A288" s="39"/>
      <c r="B288" s="40"/>
      <c r="C288" s="220" t="s">
        <v>870</v>
      </c>
      <c r="D288" s="220" t="s">
        <v>204</v>
      </c>
      <c r="E288" s="221" t="s">
        <v>5642</v>
      </c>
      <c r="F288" s="222" t="s">
        <v>5643</v>
      </c>
      <c r="G288" s="223" t="s">
        <v>647</v>
      </c>
      <c r="H288" s="224">
        <v>35</v>
      </c>
      <c r="I288" s="225"/>
      <c r="J288" s="226">
        <f>ROUND(I288*H288,2)</f>
        <v>0</v>
      </c>
      <c r="K288" s="222" t="s">
        <v>2536</v>
      </c>
      <c r="L288" s="45"/>
      <c r="M288" s="227" t="s">
        <v>1</v>
      </c>
      <c r="N288" s="228" t="s">
        <v>46</v>
      </c>
      <c r="O288" s="92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279</v>
      </c>
      <c r="AT288" s="231" t="s">
        <v>204</v>
      </c>
      <c r="AU288" s="231" t="s">
        <v>90</v>
      </c>
      <c r="AY288" s="18" t="s">
        <v>203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88</v>
      </c>
      <c r="BK288" s="232">
        <f>ROUND(I288*H288,2)</f>
        <v>0</v>
      </c>
      <c r="BL288" s="18" t="s">
        <v>279</v>
      </c>
      <c r="BM288" s="231" t="s">
        <v>6343</v>
      </c>
    </row>
    <row r="289" s="2" customFormat="1">
      <c r="A289" s="39"/>
      <c r="B289" s="40"/>
      <c r="C289" s="41"/>
      <c r="D289" s="233" t="s">
        <v>209</v>
      </c>
      <c r="E289" s="41"/>
      <c r="F289" s="234" t="s">
        <v>5645</v>
      </c>
      <c r="G289" s="41"/>
      <c r="H289" s="41"/>
      <c r="I289" s="235"/>
      <c r="J289" s="41"/>
      <c r="K289" s="41"/>
      <c r="L289" s="45"/>
      <c r="M289" s="236"/>
      <c r="N289" s="237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209</v>
      </c>
      <c r="AU289" s="18" t="s">
        <v>90</v>
      </c>
    </row>
    <row r="290" s="2" customFormat="1">
      <c r="A290" s="39"/>
      <c r="B290" s="40"/>
      <c r="C290" s="41"/>
      <c r="D290" s="251" t="s">
        <v>355</v>
      </c>
      <c r="E290" s="41"/>
      <c r="F290" s="252" t="s">
        <v>6344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355</v>
      </c>
      <c r="AU290" s="18" t="s">
        <v>90</v>
      </c>
    </row>
    <row r="291" s="2" customFormat="1" ht="16.5" customHeight="1">
      <c r="A291" s="39"/>
      <c r="B291" s="40"/>
      <c r="C291" s="296" t="s">
        <v>882</v>
      </c>
      <c r="D291" s="296" t="s">
        <v>553</v>
      </c>
      <c r="E291" s="297" t="s">
        <v>6345</v>
      </c>
      <c r="F291" s="298" t="s">
        <v>6346</v>
      </c>
      <c r="G291" s="299" t="s">
        <v>647</v>
      </c>
      <c r="H291" s="300">
        <v>35</v>
      </c>
      <c r="I291" s="301"/>
      <c r="J291" s="302">
        <f>ROUND(I291*H291,2)</f>
        <v>0</v>
      </c>
      <c r="K291" s="298" t="s">
        <v>1</v>
      </c>
      <c r="L291" s="303"/>
      <c r="M291" s="304" t="s">
        <v>1</v>
      </c>
      <c r="N291" s="305" t="s">
        <v>46</v>
      </c>
      <c r="O291" s="92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239</v>
      </c>
      <c r="AT291" s="231" t="s">
        <v>553</v>
      </c>
      <c r="AU291" s="231" t="s">
        <v>90</v>
      </c>
      <c r="AY291" s="18" t="s">
        <v>203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88</v>
      </c>
      <c r="BK291" s="232">
        <f>ROUND(I291*H291,2)</f>
        <v>0</v>
      </c>
      <c r="BL291" s="18" t="s">
        <v>202</v>
      </c>
      <c r="BM291" s="231" t="s">
        <v>6347</v>
      </c>
    </row>
    <row r="292" s="14" customFormat="1">
      <c r="A292" s="14"/>
      <c r="B292" s="263"/>
      <c r="C292" s="264"/>
      <c r="D292" s="233" t="s">
        <v>357</v>
      </c>
      <c r="E292" s="265" t="s">
        <v>1</v>
      </c>
      <c r="F292" s="266" t="s">
        <v>602</v>
      </c>
      <c r="G292" s="264"/>
      <c r="H292" s="267">
        <v>35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3" t="s">
        <v>357</v>
      </c>
      <c r="AU292" s="273" t="s">
        <v>90</v>
      </c>
      <c r="AV292" s="14" t="s">
        <v>90</v>
      </c>
      <c r="AW292" s="14" t="s">
        <v>36</v>
      </c>
      <c r="AX292" s="14" t="s">
        <v>88</v>
      </c>
      <c r="AY292" s="273" t="s">
        <v>203</v>
      </c>
    </row>
    <row r="293" s="2" customFormat="1" ht="21.75" customHeight="1">
      <c r="A293" s="39"/>
      <c r="B293" s="40"/>
      <c r="C293" s="296" t="s">
        <v>893</v>
      </c>
      <c r="D293" s="296" t="s">
        <v>553</v>
      </c>
      <c r="E293" s="297" t="s">
        <v>6348</v>
      </c>
      <c r="F293" s="298" t="s">
        <v>6349</v>
      </c>
      <c r="G293" s="299" t="s">
        <v>647</v>
      </c>
      <c r="H293" s="300">
        <v>35</v>
      </c>
      <c r="I293" s="301"/>
      <c r="J293" s="302">
        <f>ROUND(I293*H293,2)</f>
        <v>0</v>
      </c>
      <c r="K293" s="298" t="s">
        <v>1</v>
      </c>
      <c r="L293" s="303"/>
      <c r="M293" s="304" t="s">
        <v>1</v>
      </c>
      <c r="N293" s="305" t="s">
        <v>46</v>
      </c>
      <c r="O293" s="92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239</v>
      </c>
      <c r="AT293" s="231" t="s">
        <v>553</v>
      </c>
      <c r="AU293" s="231" t="s">
        <v>90</v>
      </c>
      <c r="AY293" s="18" t="s">
        <v>203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88</v>
      </c>
      <c r="BK293" s="232">
        <f>ROUND(I293*H293,2)</f>
        <v>0</v>
      </c>
      <c r="BL293" s="18" t="s">
        <v>202</v>
      </c>
      <c r="BM293" s="231" t="s">
        <v>6350</v>
      </c>
    </row>
    <row r="294" s="2" customFormat="1">
      <c r="A294" s="39"/>
      <c r="B294" s="40"/>
      <c r="C294" s="41"/>
      <c r="D294" s="233" t="s">
        <v>209</v>
      </c>
      <c r="E294" s="41"/>
      <c r="F294" s="234" t="s">
        <v>6349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209</v>
      </c>
      <c r="AU294" s="18" t="s">
        <v>90</v>
      </c>
    </row>
    <row r="295" s="2" customFormat="1" ht="21.75" customHeight="1">
      <c r="A295" s="39"/>
      <c r="B295" s="40"/>
      <c r="C295" s="220" t="s">
        <v>904</v>
      </c>
      <c r="D295" s="220" t="s">
        <v>204</v>
      </c>
      <c r="E295" s="221" t="s">
        <v>5314</v>
      </c>
      <c r="F295" s="222" t="s">
        <v>5315</v>
      </c>
      <c r="G295" s="223" t="s">
        <v>415</v>
      </c>
      <c r="H295" s="224">
        <v>20</v>
      </c>
      <c r="I295" s="225"/>
      <c r="J295" s="226">
        <f>ROUND(I295*H295,2)</f>
        <v>0</v>
      </c>
      <c r="K295" s="222" t="s">
        <v>2536</v>
      </c>
      <c r="L295" s="45"/>
      <c r="M295" s="227" t="s">
        <v>1</v>
      </c>
      <c r="N295" s="228" t="s">
        <v>46</v>
      </c>
      <c r="O295" s="92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279</v>
      </c>
      <c r="AT295" s="231" t="s">
        <v>204</v>
      </c>
      <c r="AU295" s="231" t="s">
        <v>90</v>
      </c>
      <c r="AY295" s="18" t="s">
        <v>203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88</v>
      </c>
      <c r="BK295" s="232">
        <f>ROUND(I295*H295,2)</f>
        <v>0</v>
      </c>
      <c r="BL295" s="18" t="s">
        <v>279</v>
      </c>
      <c r="BM295" s="231" t="s">
        <v>6351</v>
      </c>
    </row>
    <row r="296" s="2" customFormat="1">
      <c r="A296" s="39"/>
      <c r="B296" s="40"/>
      <c r="C296" s="41"/>
      <c r="D296" s="233" t="s">
        <v>209</v>
      </c>
      <c r="E296" s="41"/>
      <c r="F296" s="234" t="s">
        <v>5317</v>
      </c>
      <c r="G296" s="41"/>
      <c r="H296" s="41"/>
      <c r="I296" s="235"/>
      <c r="J296" s="41"/>
      <c r="K296" s="41"/>
      <c r="L296" s="45"/>
      <c r="M296" s="236"/>
      <c r="N296" s="23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209</v>
      </c>
      <c r="AU296" s="18" t="s">
        <v>90</v>
      </c>
    </row>
    <row r="297" s="2" customFormat="1">
      <c r="A297" s="39"/>
      <c r="B297" s="40"/>
      <c r="C297" s="41"/>
      <c r="D297" s="251" t="s">
        <v>355</v>
      </c>
      <c r="E297" s="41"/>
      <c r="F297" s="252" t="s">
        <v>6084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355</v>
      </c>
      <c r="AU297" s="18" t="s">
        <v>90</v>
      </c>
    </row>
    <row r="298" s="2" customFormat="1" ht="16.5" customHeight="1">
      <c r="A298" s="39"/>
      <c r="B298" s="40"/>
      <c r="C298" s="296" t="s">
        <v>911</v>
      </c>
      <c r="D298" s="296" t="s">
        <v>553</v>
      </c>
      <c r="E298" s="297" t="s">
        <v>6352</v>
      </c>
      <c r="F298" s="298" t="s">
        <v>6353</v>
      </c>
      <c r="G298" s="299" t="s">
        <v>415</v>
      </c>
      <c r="H298" s="300">
        <v>20</v>
      </c>
      <c r="I298" s="301"/>
      <c r="J298" s="302">
        <f>ROUND(I298*H298,2)</f>
        <v>0</v>
      </c>
      <c r="K298" s="298" t="s">
        <v>1</v>
      </c>
      <c r="L298" s="303"/>
      <c r="M298" s="304" t="s">
        <v>1</v>
      </c>
      <c r="N298" s="305" t="s">
        <v>46</v>
      </c>
      <c r="O298" s="92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239</v>
      </c>
      <c r="AT298" s="231" t="s">
        <v>553</v>
      </c>
      <c r="AU298" s="231" t="s">
        <v>90</v>
      </c>
      <c r="AY298" s="18" t="s">
        <v>203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202</v>
      </c>
      <c r="BM298" s="231" t="s">
        <v>6354</v>
      </c>
    </row>
    <row r="299" s="2" customFormat="1">
      <c r="A299" s="39"/>
      <c r="B299" s="40"/>
      <c r="C299" s="41"/>
      <c r="D299" s="233" t="s">
        <v>209</v>
      </c>
      <c r="E299" s="41"/>
      <c r="F299" s="234" t="s">
        <v>6355</v>
      </c>
      <c r="G299" s="41"/>
      <c r="H299" s="41"/>
      <c r="I299" s="235"/>
      <c r="J299" s="41"/>
      <c r="K299" s="41"/>
      <c r="L299" s="45"/>
      <c r="M299" s="236"/>
      <c r="N299" s="237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209</v>
      </c>
      <c r="AU299" s="18" t="s">
        <v>90</v>
      </c>
    </row>
    <row r="300" s="2" customFormat="1" ht="16.5" customHeight="1">
      <c r="A300" s="39"/>
      <c r="B300" s="40"/>
      <c r="C300" s="220" t="s">
        <v>918</v>
      </c>
      <c r="D300" s="220" t="s">
        <v>204</v>
      </c>
      <c r="E300" s="221" t="s">
        <v>6356</v>
      </c>
      <c r="F300" s="222" t="s">
        <v>6357</v>
      </c>
      <c r="G300" s="223" t="s">
        <v>647</v>
      </c>
      <c r="H300" s="224">
        <v>2</v>
      </c>
      <c r="I300" s="225"/>
      <c r="J300" s="226">
        <f>ROUND(I300*H300,2)</f>
        <v>0</v>
      </c>
      <c r="K300" s="222" t="s">
        <v>1</v>
      </c>
      <c r="L300" s="45"/>
      <c r="M300" s="227" t="s">
        <v>1</v>
      </c>
      <c r="N300" s="228" t="s">
        <v>46</v>
      </c>
      <c r="O300" s="92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279</v>
      </c>
      <c r="AT300" s="231" t="s">
        <v>204</v>
      </c>
      <c r="AU300" s="231" t="s">
        <v>90</v>
      </c>
      <c r="AY300" s="18" t="s">
        <v>203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279</v>
      </c>
      <c r="BM300" s="231" t="s">
        <v>6358</v>
      </c>
    </row>
    <row r="301" s="2" customFormat="1" ht="16.5" customHeight="1">
      <c r="A301" s="39"/>
      <c r="B301" s="40"/>
      <c r="C301" s="296" t="s">
        <v>928</v>
      </c>
      <c r="D301" s="296" t="s">
        <v>553</v>
      </c>
      <c r="E301" s="297" t="s">
        <v>6359</v>
      </c>
      <c r="F301" s="298" t="s">
        <v>6360</v>
      </c>
      <c r="G301" s="299" t="s">
        <v>647</v>
      </c>
      <c r="H301" s="300">
        <v>2</v>
      </c>
      <c r="I301" s="301"/>
      <c r="J301" s="302">
        <f>ROUND(I301*H301,2)</f>
        <v>0</v>
      </c>
      <c r="K301" s="298" t="s">
        <v>1</v>
      </c>
      <c r="L301" s="303"/>
      <c r="M301" s="304" t="s">
        <v>1</v>
      </c>
      <c r="N301" s="305" t="s">
        <v>46</v>
      </c>
      <c r="O301" s="92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239</v>
      </c>
      <c r="AT301" s="231" t="s">
        <v>553</v>
      </c>
      <c r="AU301" s="231" t="s">
        <v>90</v>
      </c>
      <c r="AY301" s="18" t="s">
        <v>203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202</v>
      </c>
      <c r="BM301" s="231" t="s">
        <v>6361</v>
      </c>
    </row>
    <row r="302" s="2" customFormat="1">
      <c r="A302" s="39"/>
      <c r="B302" s="40"/>
      <c r="C302" s="41"/>
      <c r="D302" s="233" t="s">
        <v>209</v>
      </c>
      <c r="E302" s="41"/>
      <c r="F302" s="234" t="s">
        <v>6360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209</v>
      </c>
      <c r="AU302" s="18" t="s">
        <v>90</v>
      </c>
    </row>
    <row r="303" s="11" customFormat="1" ht="22.8" customHeight="1">
      <c r="A303" s="11"/>
      <c r="B303" s="206"/>
      <c r="C303" s="207"/>
      <c r="D303" s="208" t="s">
        <v>80</v>
      </c>
      <c r="E303" s="249" t="s">
        <v>6362</v>
      </c>
      <c r="F303" s="249" t="s">
        <v>6363</v>
      </c>
      <c r="G303" s="207"/>
      <c r="H303" s="207"/>
      <c r="I303" s="210"/>
      <c r="J303" s="250">
        <f>BK303</f>
        <v>0</v>
      </c>
      <c r="K303" s="207"/>
      <c r="L303" s="212"/>
      <c r="M303" s="213"/>
      <c r="N303" s="214"/>
      <c r="O303" s="214"/>
      <c r="P303" s="215">
        <f>SUM(P304:P312)</f>
        <v>0</v>
      </c>
      <c r="Q303" s="214"/>
      <c r="R303" s="215">
        <f>SUM(R304:R312)</f>
        <v>0</v>
      </c>
      <c r="S303" s="214"/>
      <c r="T303" s="216">
        <f>SUM(T304:T312)</f>
        <v>0</v>
      </c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R303" s="217" t="s">
        <v>90</v>
      </c>
      <c r="AT303" s="218" t="s">
        <v>80</v>
      </c>
      <c r="AU303" s="218" t="s">
        <v>88</v>
      </c>
      <c r="AY303" s="217" t="s">
        <v>203</v>
      </c>
      <c r="BK303" s="219">
        <f>SUM(BK304:BK312)</f>
        <v>0</v>
      </c>
    </row>
    <row r="304" s="2" customFormat="1" ht="16.5" customHeight="1">
      <c r="A304" s="39"/>
      <c r="B304" s="40"/>
      <c r="C304" s="220" t="s">
        <v>936</v>
      </c>
      <c r="D304" s="220" t="s">
        <v>204</v>
      </c>
      <c r="E304" s="221" t="s">
        <v>6364</v>
      </c>
      <c r="F304" s="222" t="s">
        <v>6365</v>
      </c>
      <c r="G304" s="223" t="s">
        <v>3686</v>
      </c>
      <c r="H304" s="224">
        <v>16</v>
      </c>
      <c r="I304" s="225"/>
      <c r="J304" s="226">
        <f>ROUND(I304*H304,2)</f>
        <v>0</v>
      </c>
      <c r="K304" s="222" t="s">
        <v>1</v>
      </c>
      <c r="L304" s="45"/>
      <c r="M304" s="227" t="s">
        <v>1</v>
      </c>
      <c r="N304" s="228" t="s">
        <v>46</v>
      </c>
      <c r="O304" s="92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5440</v>
      </c>
      <c r="AT304" s="231" t="s">
        <v>204</v>
      </c>
      <c r="AU304" s="231" t="s">
        <v>90</v>
      </c>
      <c r="AY304" s="18" t="s">
        <v>203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88</v>
      </c>
      <c r="BK304" s="232">
        <f>ROUND(I304*H304,2)</f>
        <v>0</v>
      </c>
      <c r="BL304" s="18" t="s">
        <v>5440</v>
      </c>
      <c r="BM304" s="231" t="s">
        <v>6366</v>
      </c>
    </row>
    <row r="305" s="2" customFormat="1">
      <c r="A305" s="39"/>
      <c r="B305" s="40"/>
      <c r="C305" s="41"/>
      <c r="D305" s="233" t="s">
        <v>209</v>
      </c>
      <c r="E305" s="41"/>
      <c r="F305" s="234" t="s">
        <v>5442</v>
      </c>
      <c r="G305" s="41"/>
      <c r="H305" s="41"/>
      <c r="I305" s="235"/>
      <c r="J305" s="41"/>
      <c r="K305" s="41"/>
      <c r="L305" s="45"/>
      <c r="M305" s="236"/>
      <c r="N305" s="237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209</v>
      </c>
      <c r="AU305" s="18" t="s">
        <v>90</v>
      </c>
    </row>
    <row r="306" s="2" customFormat="1" ht="24.15" customHeight="1">
      <c r="A306" s="39"/>
      <c r="B306" s="40"/>
      <c r="C306" s="220" t="s">
        <v>942</v>
      </c>
      <c r="D306" s="220" t="s">
        <v>204</v>
      </c>
      <c r="E306" s="221" t="s">
        <v>5407</v>
      </c>
      <c r="F306" s="222" t="s">
        <v>5408</v>
      </c>
      <c r="G306" s="223" t="s">
        <v>647</v>
      </c>
      <c r="H306" s="224">
        <v>1</v>
      </c>
      <c r="I306" s="225"/>
      <c r="J306" s="226">
        <f>ROUND(I306*H306,2)</f>
        <v>0</v>
      </c>
      <c r="K306" s="222" t="s">
        <v>2536</v>
      </c>
      <c r="L306" s="45"/>
      <c r="M306" s="227" t="s">
        <v>1</v>
      </c>
      <c r="N306" s="228" t="s">
        <v>46</v>
      </c>
      <c r="O306" s="92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279</v>
      </c>
      <c r="AT306" s="231" t="s">
        <v>204</v>
      </c>
      <c r="AU306" s="231" t="s">
        <v>90</v>
      </c>
      <c r="AY306" s="18" t="s">
        <v>203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88</v>
      </c>
      <c r="BK306" s="232">
        <f>ROUND(I306*H306,2)</f>
        <v>0</v>
      </c>
      <c r="BL306" s="18" t="s">
        <v>279</v>
      </c>
      <c r="BM306" s="231" t="s">
        <v>6367</v>
      </c>
    </row>
    <row r="307" s="2" customFormat="1">
      <c r="A307" s="39"/>
      <c r="B307" s="40"/>
      <c r="C307" s="41"/>
      <c r="D307" s="233" t="s">
        <v>209</v>
      </c>
      <c r="E307" s="41"/>
      <c r="F307" s="234" t="s">
        <v>5410</v>
      </c>
      <c r="G307" s="41"/>
      <c r="H307" s="41"/>
      <c r="I307" s="235"/>
      <c r="J307" s="41"/>
      <c r="K307" s="41"/>
      <c r="L307" s="45"/>
      <c r="M307" s="236"/>
      <c r="N307" s="237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209</v>
      </c>
      <c r="AU307" s="18" t="s">
        <v>90</v>
      </c>
    </row>
    <row r="308" s="2" customFormat="1">
      <c r="A308" s="39"/>
      <c r="B308" s="40"/>
      <c r="C308" s="41"/>
      <c r="D308" s="251" t="s">
        <v>355</v>
      </c>
      <c r="E308" s="41"/>
      <c r="F308" s="252" t="s">
        <v>6368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355</v>
      </c>
      <c r="AU308" s="18" t="s">
        <v>90</v>
      </c>
    </row>
    <row r="309" s="2" customFormat="1" ht="24.15" customHeight="1">
      <c r="A309" s="39"/>
      <c r="B309" s="40"/>
      <c r="C309" s="220" t="s">
        <v>950</v>
      </c>
      <c r="D309" s="220" t="s">
        <v>204</v>
      </c>
      <c r="E309" s="221" t="s">
        <v>5903</v>
      </c>
      <c r="F309" s="222" t="s">
        <v>6369</v>
      </c>
      <c r="G309" s="223" t="s">
        <v>3686</v>
      </c>
      <c r="H309" s="224">
        <v>8</v>
      </c>
      <c r="I309" s="225"/>
      <c r="J309" s="226">
        <f>ROUND(I309*H309,2)</f>
        <v>0</v>
      </c>
      <c r="K309" s="222" t="s">
        <v>1</v>
      </c>
      <c r="L309" s="45"/>
      <c r="M309" s="227" t="s">
        <v>1</v>
      </c>
      <c r="N309" s="228" t="s">
        <v>46</v>
      </c>
      <c r="O309" s="92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279</v>
      </c>
      <c r="AT309" s="231" t="s">
        <v>204</v>
      </c>
      <c r="AU309" s="231" t="s">
        <v>90</v>
      </c>
      <c r="AY309" s="18" t="s">
        <v>203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88</v>
      </c>
      <c r="BK309" s="232">
        <f>ROUND(I309*H309,2)</f>
        <v>0</v>
      </c>
      <c r="BL309" s="18" t="s">
        <v>279</v>
      </c>
      <c r="BM309" s="231" t="s">
        <v>6370</v>
      </c>
    </row>
    <row r="310" s="2" customFormat="1">
      <c r="A310" s="39"/>
      <c r="B310" s="40"/>
      <c r="C310" s="41"/>
      <c r="D310" s="233" t="s">
        <v>209</v>
      </c>
      <c r="E310" s="41"/>
      <c r="F310" s="234" t="s">
        <v>6371</v>
      </c>
      <c r="G310" s="41"/>
      <c r="H310" s="41"/>
      <c r="I310" s="235"/>
      <c r="J310" s="41"/>
      <c r="K310" s="41"/>
      <c r="L310" s="45"/>
      <c r="M310" s="236"/>
      <c r="N310" s="23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209</v>
      </c>
      <c r="AU310" s="18" t="s">
        <v>90</v>
      </c>
    </row>
    <row r="311" s="2" customFormat="1" ht="16.5" customHeight="1">
      <c r="A311" s="39"/>
      <c r="B311" s="40"/>
      <c r="C311" s="220" t="s">
        <v>955</v>
      </c>
      <c r="D311" s="220" t="s">
        <v>204</v>
      </c>
      <c r="E311" s="221" t="s">
        <v>6372</v>
      </c>
      <c r="F311" s="222" t="s">
        <v>6373</v>
      </c>
      <c r="G311" s="223" t="s">
        <v>3686</v>
      </c>
      <c r="H311" s="224">
        <v>8</v>
      </c>
      <c r="I311" s="225"/>
      <c r="J311" s="226">
        <f>ROUND(I311*H311,2)</f>
        <v>0</v>
      </c>
      <c r="K311" s="222" t="s">
        <v>1</v>
      </c>
      <c r="L311" s="45"/>
      <c r="M311" s="227" t="s">
        <v>1</v>
      </c>
      <c r="N311" s="228" t="s">
        <v>46</v>
      </c>
      <c r="O311" s="92"/>
      <c r="P311" s="229">
        <f>O311*H311</f>
        <v>0</v>
      </c>
      <c r="Q311" s="229">
        <v>0</v>
      </c>
      <c r="R311" s="229">
        <f>Q311*H311</f>
        <v>0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5440</v>
      </c>
      <c r="AT311" s="231" t="s">
        <v>204</v>
      </c>
      <c r="AU311" s="231" t="s">
        <v>90</v>
      </c>
      <c r="AY311" s="18" t="s">
        <v>203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88</v>
      </c>
      <c r="BK311" s="232">
        <f>ROUND(I311*H311,2)</f>
        <v>0</v>
      </c>
      <c r="BL311" s="18" t="s">
        <v>5440</v>
      </c>
      <c r="BM311" s="231" t="s">
        <v>6374</v>
      </c>
    </row>
    <row r="312" s="2" customFormat="1">
      <c r="A312" s="39"/>
      <c r="B312" s="40"/>
      <c r="C312" s="41"/>
      <c r="D312" s="233" t="s">
        <v>209</v>
      </c>
      <c r="E312" s="41"/>
      <c r="F312" s="234" t="s">
        <v>5442</v>
      </c>
      <c r="G312" s="41"/>
      <c r="H312" s="41"/>
      <c r="I312" s="235"/>
      <c r="J312" s="41"/>
      <c r="K312" s="41"/>
      <c r="L312" s="45"/>
      <c r="M312" s="236"/>
      <c r="N312" s="23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209</v>
      </c>
      <c r="AU312" s="18" t="s">
        <v>90</v>
      </c>
    </row>
    <row r="313" s="11" customFormat="1" ht="22.8" customHeight="1">
      <c r="A313" s="11"/>
      <c r="B313" s="206"/>
      <c r="C313" s="207"/>
      <c r="D313" s="208" t="s">
        <v>80</v>
      </c>
      <c r="E313" s="249" t="s">
        <v>5604</v>
      </c>
      <c r="F313" s="249" t="s">
        <v>5605</v>
      </c>
      <c r="G313" s="207"/>
      <c r="H313" s="207"/>
      <c r="I313" s="210"/>
      <c r="J313" s="250">
        <f>BK313</f>
        <v>0</v>
      </c>
      <c r="K313" s="207"/>
      <c r="L313" s="212"/>
      <c r="M313" s="213"/>
      <c r="N313" s="214"/>
      <c r="O313" s="214"/>
      <c r="P313" s="215">
        <f>SUM(P314:P318)</f>
        <v>0</v>
      </c>
      <c r="Q313" s="214"/>
      <c r="R313" s="215">
        <f>SUM(R314:R318)</f>
        <v>0</v>
      </c>
      <c r="S313" s="214"/>
      <c r="T313" s="216">
        <f>SUM(T314:T318)</f>
        <v>0</v>
      </c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R313" s="217" t="s">
        <v>90</v>
      </c>
      <c r="AT313" s="218" t="s">
        <v>80</v>
      </c>
      <c r="AU313" s="218" t="s">
        <v>88</v>
      </c>
      <c r="AY313" s="217" t="s">
        <v>203</v>
      </c>
      <c r="BK313" s="219">
        <f>SUM(BK314:BK318)</f>
        <v>0</v>
      </c>
    </row>
    <row r="314" s="2" customFormat="1" ht="21.75" customHeight="1">
      <c r="A314" s="39"/>
      <c r="B314" s="40"/>
      <c r="C314" s="220" t="s">
        <v>963</v>
      </c>
      <c r="D314" s="220" t="s">
        <v>204</v>
      </c>
      <c r="E314" s="221" t="s">
        <v>5679</v>
      </c>
      <c r="F314" s="222" t="s">
        <v>5680</v>
      </c>
      <c r="G314" s="223" t="s">
        <v>647</v>
      </c>
      <c r="H314" s="224">
        <v>1</v>
      </c>
      <c r="I314" s="225"/>
      <c r="J314" s="226">
        <f>ROUND(I314*H314,2)</f>
        <v>0</v>
      </c>
      <c r="K314" s="222" t="s">
        <v>2536</v>
      </c>
      <c r="L314" s="45"/>
      <c r="M314" s="227" t="s">
        <v>1</v>
      </c>
      <c r="N314" s="228" t="s">
        <v>46</v>
      </c>
      <c r="O314" s="92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279</v>
      </c>
      <c r="AT314" s="231" t="s">
        <v>204</v>
      </c>
      <c r="AU314" s="231" t="s">
        <v>90</v>
      </c>
      <c r="AY314" s="18" t="s">
        <v>203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88</v>
      </c>
      <c r="BK314" s="232">
        <f>ROUND(I314*H314,2)</f>
        <v>0</v>
      </c>
      <c r="BL314" s="18" t="s">
        <v>279</v>
      </c>
      <c r="BM314" s="231" t="s">
        <v>6375</v>
      </c>
    </row>
    <row r="315" s="2" customFormat="1">
      <c r="A315" s="39"/>
      <c r="B315" s="40"/>
      <c r="C315" s="41"/>
      <c r="D315" s="233" t="s">
        <v>209</v>
      </c>
      <c r="E315" s="41"/>
      <c r="F315" s="234" t="s">
        <v>5680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209</v>
      </c>
      <c r="AU315" s="18" t="s">
        <v>90</v>
      </c>
    </row>
    <row r="316" s="2" customFormat="1">
      <c r="A316" s="39"/>
      <c r="B316" s="40"/>
      <c r="C316" s="41"/>
      <c r="D316" s="251" t="s">
        <v>355</v>
      </c>
      <c r="E316" s="41"/>
      <c r="F316" s="252" t="s">
        <v>6376</v>
      </c>
      <c r="G316" s="41"/>
      <c r="H316" s="41"/>
      <c r="I316" s="235"/>
      <c r="J316" s="41"/>
      <c r="K316" s="41"/>
      <c r="L316" s="45"/>
      <c r="M316" s="236"/>
      <c r="N316" s="237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355</v>
      </c>
      <c r="AU316" s="18" t="s">
        <v>90</v>
      </c>
    </row>
    <row r="317" s="2" customFormat="1" ht="24.15" customHeight="1">
      <c r="A317" s="39"/>
      <c r="B317" s="40"/>
      <c r="C317" s="296" t="s">
        <v>968</v>
      </c>
      <c r="D317" s="296" t="s">
        <v>553</v>
      </c>
      <c r="E317" s="297" t="s">
        <v>6377</v>
      </c>
      <c r="F317" s="298" t="s">
        <v>6378</v>
      </c>
      <c r="G317" s="299" t="s">
        <v>647</v>
      </c>
      <c r="H317" s="300">
        <v>2</v>
      </c>
      <c r="I317" s="301"/>
      <c r="J317" s="302">
        <f>ROUND(I317*H317,2)</f>
        <v>0</v>
      </c>
      <c r="K317" s="298" t="s">
        <v>1</v>
      </c>
      <c r="L317" s="303"/>
      <c r="M317" s="304" t="s">
        <v>1</v>
      </c>
      <c r="N317" s="305" t="s">
        <v>46</v>
      </c>
      <c r="O317" s="92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581</v>
      </c>
      <c r="AT317" s="231" t="s">
        <v>553</v>
      </c>
      <c r="AU317" s="231" t="s">
        <v>90</v>
      </c>
      <c r="AY317" s="18" t="s">
        <v>203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279</v>
      </c>
      <c r="BM317" s="231" t="s">
        <v>6379</v>
      </c>
    </row>
    <row r="318" s="2" customFormat="1">
      <c r="A318" s="39"/>
      <c r="B318" s="40"/>
      <c r="C318" s="41"/>
      <c r="D318" s="233" t="s">
        <v>209</v>
      </c>
      <c r="E318" s="41"/>
      <c r="F318" s="234" t="s">
        <v>6378</v>
      </c>
      <c r="G318" s="41"/>
      <c r="H318" s="41"/>
      <c r="I318" s="235"/>
      <c r="J318" s="41"/>
      <c r="K318" s="41"/>
      <c r="L318" s="45"/>
      <c r="M318" s="306"/>
      <c r="N318" s="307"/>
      <c r="O318" s="240"/>
      <c r="P318" s="240"/>
      <c r="Q318" s="240"/>
      <c r="R318" s="240"/>
      <c r="S318" s="240"/>
      <c r="T318" s="308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209</v>
      </c>
      <c r="AU318" s="18" t="s">
        <v>90</v>
      </c>
    </row>
    <row r="319" s="2" customFormat="1" ht="6.96" customHeight="1">
      <c r="A319" s="39"/>
      <c r="B319" s="67"/>
      <c r="C319" s="68"/>
      <c r="D319" s="68"/>
      <c r="E319" s="68"/>
      <c r="F319" s="68"/>
      <c r="G319" s="68"/>
      <c r="H319" s="68"/>
      <c r="I319" s="68"/>
      <c r="J319" s="68"/>
      <c r="K319" s="68"/>
      <c r="L319" s="45"/>
      <c r="M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</row>
  </sheetData>
  <sheetProtection sheet="1" autoFilter="0" formatColumns="0" formatRows="0" objects="1" scenarios="1" spinCount="100000" saltValue="Tcwg9yiZob2nXFl/1jZ9aSvF26FShtRrv/pzrOkTgh6VS5CPLuwIhHzfoExAbiLX05praOhP0EX7yycCTMo07A==" hashValue="xdnqw6rKBiQzra0AWFP/jEfYy+Wo/Zyp5P6BT/oVegeE90R5zF69YLNxpzV+/t7k1XFvw/bPl41NjGSmF5uQRQ==" algorithmName="SHA-512" password="CC35"/>
  <autoFilter ref="C127:K31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3" r:id="rId1" display="https://podminky.urs.cz/item/CS_URS_2023_01/741120324"/>
    <hyperlink ref="F139" r:id="rId2" display="https://podminky.urs.cz/item/CS_URS_2023_01/741721211"/>
    <hyperlink ref="F151" r:id="rId3" display="https://podminky.urs.cz/item/CS_URS_2023_01/741732062"/>
    <hyperlink ref="F156" r:id="rId4" display="https://podminky.urs.cz/item/CS_URS_2023_01/998741102"/>
    <hyperlink ref="F160" r:id="rId5" display="https://podminky.urs.cz/item/CS_URS_2023_01/741711011"/>
    <hyperlink ref="F175" r:id="rId6" display="https://podminky.urs.cz/item/CS_URS_2023_01/741730036"/>
    <hyperlink ref="F184" r:id="rId7" display="https://podminky.urs.cz/item/CS_URS_2023_01/741210002"/>
    <hyperlink ref="F191" r:id="rId8" display="https://podminky.urs.cz/item/CS_URS_2023_01/741320105"/>
    <hyperlink ref="F196" r:id="rId9" display="https://podminky.urs.cz/item/CS_URS_2023_02/741320135.1"/>
    <hyperlink ref="F203" r:id="rId10" display="https://podminky.urs.cz/item/CS_URS_2023_01/741320165"/>
    <hyperlink ref="F208" r:id="rId11" display="https://podminky.urs.cz/item/CS_URS_2023_01/741322052"/>
    <hyperlink ref="F213" r:id="rId12" display="https://podminky.urs.cz/item/CS_URS_2023_01/741322111"/>
    <hyperlink ref="F218" r:id="rId13" display="https://podminky.urs.cz/item/CS_URS_2023_01/741330053"/>
    <hyperlink ref="F226" r:id="rId14" display="https://podminky.urs.cz/item/CS_URS_2023_01/741110002"/>
    <hyperlink ref="F231" r:id="rId15" display="https://podminky.urs.cz/item/CS_URS_2023_01/741120001"/>
    <hyperlink ref="F237" r:id="rId16" display="https://podminky.urs.cz/item/CS_URS_2023_01/741120003"/>
    <hyperlink ref="F243" r:id="rId17" display="https://podminky.urs.cz/item/CS_URS_2023_01/741122015"/>
    <hyperlink ref="F248" r:id="rId18" display="https://podminky.urs.cz/item/CS_URS_2023_01/741122032"/>
    <hyperlink ref="F254" r:id="rId19" display="https://podminky.urs.cz/item/CS_URS_2023_02/741124731"/>
    <hyperlink ref="F259" r:id="rId20" display="https://podminky.urs.cz/item/CS_URS_2023_01/741420001"/>
    <hyperlink ref="F268" r:id="rId21" display="https://podminky.urs.cz/item/CS_URS_2023_01/741420020"/>
    <hyperlink ref="F274" r:id="rId22" display="https://podminky.urs.cz/item/CS_URS_2023_01/741420021"/>
    <hyperlink ref="F280" r:id="rId23" display="https://podminky.urs.cz/item/CS_URS_2023_01/742110102"/>
    <hyperlink ref="F290" r:id="rId24" display="https://podminky.urs.cz/item/CS_URS_2023_01/742110122"/>
    <hyperlink ref="F297" r:id="rId25" display="https://podminky.urs.cz/item/CS_URS_2023_01/742121001"/>
    <hyperlink ref="F308" r:id="rId26" display="https://podminky.urs.cz/item/CS_URS_2023_01/741810003"/>
    <hyperlink ref="F316" r:id="rId27" display="https://podminky.urs.cz/item/CS_URS_2023_01/74212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6381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134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6382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ROUND((SUM(BE129:BE292)),  2)</f>
        <v>0</v>
      </c>
      <c r="G35" s="39"/>
      <c r="H35" s="39"/>
      <c r="I35" s="165">
        <v>0.20999999999999999</v>
      </c>
      <c r="J35" s="164">
        <f>ROUND(((SUM(BE129:BE292))*I35),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ROUND((SUM(BF129:BF292)),  2)</f>
        <v>0</v>
      </c>
      <c r="G36" s="39"/>
      <c r="H36" s="39"/>
      <c r="I36" s="165">
        <v>0.14999999999999999</v>
      </c>
      <c r="J36" s="164">
        <f>ROUND(((SUM(BF129:BF292))*I36),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ROUND((SUM(BG129:BG292)),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ROUND((SUM(BH129:BH292)),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ROUND((SUM(BI129:BI292)),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IO-01a - Vnější opěrná stěna OS1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J131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313</v>
      </c>
      <c r="E101" s="246"/>
      <c r="F101" s="246"/>
      <c r="G101" s="246"/>
      <c r="H101" s="246"/>
      <c r="I101" s="246"/>
      <c r="J101" s="247">
        <f>J194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316</v>
      </c>
      <c r="E102" s="246"/>
      <c r="F102" s="246"/>
      <c r="G102" s="246"/>
      <c r="H102" s="246"/>
      <c r="I102" s="246"/>
      <c r="J102" s="247">
        <f>J231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318</v>
      </c>
      <c r="E103" s="246"/>
      <c r="F103" s="246"/>
      <c r="G103" s="246"/>
      <c r="H103" s="246"/>
      <c r="I103" s="246"/>
      <c r="J103" s="247">
        <f>J275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323</v>
      </c>
      <c r="E104" s="246"/>
      <c r="F104" s="246"/>
      <c r="G104" s="246"/>
      <c r="H104" s="246"/>
      <c r="I104" s="246"/>
      <c r="J104" s="247">
        <f>J279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326</v>
      </c>
      <c r="E105" s="246"/>
      <c r="F105" s="246"/>
      <c r="G105" s="246"/>
      <c r="H105" s="246"/>
      <c r="I105" s="246"/>
      <c r="J105" s="247">
        <f>J285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89"/>
      <c r="C106" s="190"/>
      <c r="D106" s="191" t="s">
        <v>327</v>
      </c>
      <c r="E106" s="192"/>
      <c r="F106" s="192"/>
      <c r="G106" s="192"/>
      <c r="H106" s="192"/>
      <c r="I106" s="192"/>
      <c r="J106" s="193">
        <f>J289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2" customFormat="1" ht="19.92" customHeight="1">
      <c r="A107" s="12"/>
      <c r="B107" s="244"/>
      <c r="C107" s="134"/>
      <c r="D107" s="245" t="s">
        <v>337</v>
      </c>
      <c r="E107" s="246"/>
      <c r="F107" s="246"/>
      <c r="G107" s="246"/>
      <c r="H107" s="246"/>
      <c r="I107" s="246"/>
      <c r="J107" s="247">
        <f>J290</f>
        <v>0</v>
      </c>
      <c r="K107" s="134"/>
      <c r="L107" s="24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188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ZZS Kraje Vysočina – Výjezdová základna Bystřice nad Perštejnem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6380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179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IO-01a - Vnější opěrná stěna OS1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Bystřice nad Pernštejnem, ul. Větrná</v>
      </c>
      <c r="G123" s="41"/>
      <c r="H123" s="41"/>
      <c r="I123" s="33" t="s">
        <v>22</v>
      </c>
      <c r="J123" s="80" t="str">
        <f>IF(J14="","",J14)</f>
        <v>7. 12. 2023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Kraj Vysočina</v>
      </c>
      <c r="G125" s="41"/>
      <c r="H125" s="41"/>
      <c r="I125" s="33" t="s">
        <v>32</v>
      </c>
      <c r="J125" s="37" t="str">
        <f>E23</f>
        <v>PROJEKT CENTRUM NOVA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0" customFormat="1" ht="29.28" customHeight="1">
      <c r="A128" s="195"/>
      <c r="B128" s="196"/>
      <c r="C128" s="197" t="s">
        <v>189</v>
      </c>
      <c r="D128" s="198" t="s">
        <v>66</v>
      </c>
      <c r="E128" s="198" t="s">
        <v>62</v>
      </c>
      <c r="F128" s="198" t="s">
        <v>63</v>
      </c>
      <c r="G128" s="198" t="s">
        <v>190</v>
      </c>
      <c r="H128" s="198" t="s">
        <v>191</v>
      </c>
      <c r="I128" s="198" t="s">
        <v>192</v>
      </c>
      <c r="J128" s="198" t="s">
        <v>184</v>
      </c>
      <c r="K128" s="199" t="s">
        <v>193</v>
      </c>
      <c r="L128" s="200"/>
      <c r="M128" s="101" t="s">
        <v>1</v>
      </c>
      <c r="N128" s="102" t="s">
        <v>45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1">
        <f>BK129</f>
        <v>0</v>
      </c>
      <c r="K129" s="41"/>
      <c r="L129" s="45"/>
      <c r="M129" s="104"/>
      <c r="N129" s="202"/>
      <c r="O129" s="105"/>
      <c r="P129" s="203">
        <f>P130+P289</f>
        <v>0</v>
      </c>
      <c r="Q129" s="105"/>
      <c r="R129" s="203">
        <f>R130+R289</f>
        <v>64.612441009999984</v>
      </c>
      <c r="S129" s="105"/>
      <c r="T129" s="204">
        <f>T130+T289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80</v>
      </c>
      <c r="AU129" s="18" t="s">
        <v>186</v>
      </c>
      <c r="BK129" s="205">
        <f>BK130+BK289</f>
        <v>0</v>
      </c>
    </row>
    <row r="130" s="11" customFormat="1" ht="25.92" customHeight="1">
      <c r="A130" s="11"/>
      <c r="B130" s="206"/>
      <c r="C130" s="207"/>
      <c r="D130" s="208" t="s">
        <v>80</v>
      </c>
      <c r="E130" s="209" t="s">
        <v>345</v>
      </c>
      <c r="F130" s="209" t="s">
        <v>346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P131+P194+P231+P275+P279+P285</f>
        <v>0</v>
      </c>
      <c r="Q130" s="214"/>
      <c r="R130" s="215">
        <f>R131+R194+R231+R275+R279+R285</f>
        <v>64.612441009999984</v>
      </c>
      <c r="S130" s="214"/>
      <c r="T130" s="216">
        <f>T131+T194+T231+T275+T279+T285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88</v>
      </c>
      <c r="AT130" s="218" t="s">
        <v>80</v>
      </c>
      <c r="AU130" s="218" t="s">
        <v>81</v>
      </c>
      <c r="AY130" s="217" t="s">
        <v>203</v>
      </c>
      <c r="BK130" s="219">
        <f>BK131+BK194+BK231+BK275+BK279+BK285</f>
        <v>0</v>
      </c>
    </row>
    <row r="131" s="11" customFormat="1" ht="22.8" customHeight="1">
      <c r="A131" s="11"/>
      <c r="B131" s="206"/>
      <c r="C131" s="207"/>
      <c r="D131" s="208" t="s">
        <v>80</v>
      </c>
      <c r="E131" s="249" t="s">
        <v>88</v>
      </c>
      <c r="F131" s="249" t="s">
        <v>347</v>
      </c>
      <c r="G131" s="207"/>
      <c r="H131" s="207"/>
      <c r="I131" s="210"/>
      <c r="J131" s="250">
        <f>BK131</f>
        <v>0</v>
      </c>
      <c r="K131" s="207"/>
      <c r="L131" s="212"/>
      <c r="M131" s="213"/>
      <c r="N131" s="214"/>
      <c r="O131" s="214"/>
      <c r="P131" s="215">
        <f>SUM(P132:P193)</f>
        <v>0</v>
      </c>
      <c r="Q131" s="214"/>
      <c r="R131" s="215">
        <f>SUM(R132:R193)</f>
        <v>0</v>
      </c>
      <c r="S131" s="214"/>
      <c r="T131" s="216">
        <f>SUM(T132:T193)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17" t="s">
        <v>88</v>
      </c>
      <c r="AT131" s="218" t="s">
        <v>80</v>
      </c>
      <c r="AU131" s="218" t="s">
        <v>88</v>
      </c>
      <c r="AY131" s="217" t="s">
        <v>203</v>
      </c>
      <c r="BK131" s="219">
        <f>SUM(BK132:BK193)</f>
        <v>0</v>
      </c>
    </row>
    <row r="132" s="2" customFormat="1" ht="33" customHeight="1">
      <c r="A132" s="39"/>
      <c r="B132" s="40"/>
      <c r="C132" s="220" t="s">
        <v>88</v>
      </c>
      <c r="D132" s="220" t="s">
        <v>204</v>
      </c>
      <c r="E132" s="221" t="s">
        <v>6383</v>
      </c>
      <c r="F132" s="222" t="s">
        <v>6384</v>
      </c>
      <c r="G132" s="223" t="s">
        <v>351</v>
      </c>
      <c r="H132" s="224">
        <v>58.268999999999998</v>
      </c>
      <c r="I132" s="225"/>
      <c r="J132" s="226">
        <f>ROUND(I132*H132,2)</f>
        <v>0</v>
      </c>
      <c r="K132" s="222" t="s">
        <v>352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202</v>
      </c>
      <c r="AT132" s="231" t="s">
        <v>204</v>
      </c>
      <c r="AU132" s="231" t="s">
        <v>90</v>
      </c>
      <c r="AY132" s="18" t="s">
        <v>203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202</v>
      </c>
      <c r="BM132" s="231" t="s">
        <v>6385</v>
      </c>
    </row>
    <row r="133" s="2" customFormat="1">
      <c r="A133" s="39"/>
      <c r="B133" s="40"/>
      <c r="C133" s="41"/>
      <c r="D133" s="233" t="s">
        <v>209</v>
      </c>
      <c r="E133" s="41"/>
      <c r="F133" s="234" t="s">
        <v>6386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90</v>
      </c>
    </row>
    <row r="134" s="2" customFormat="1">
      <c r="A134" s="39"/>
      <c r="B134" s="40"/>
      <c r="C134" s="41"/>
      <c r="D134" s="251" t="s">
        <v>355</v>
      </c>
      <c r="E134" s="41"/>
      <c r="F134" s="252" t="s">
        <v>6387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355</v>
      </c>
      <c r="AU134" s="18" t="s">
        <v>90</v>
      </c>
    </row>
    <row r="135" s="13" customFormat="1">
      <c r="A135" s="13"/>
      <c r="B135" s="253"/>
      <c r="C135" s="254"/>
      <c r="D135" s="233" t="s">
        <v>357</v>
      </c>
      <c r="E135" s="255" t="s">
        <v>1</v>
      </c>
      <c r="F135" s="256" t="s">
        <v>359</v>
      </c>
      <c r="G135" s="254"/>
      <c r="H135" s="255" t="s">
        <v>1</v>
      </c>
      <c r="I135" s="257"/>
      <c r="J135" s="254"/>
      <c r="K135" s="254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357</v>
      </c>
      <c r="AU135" s="262" t="s">
        <v>90</v>
      </c>
      <c r="AV135" s="13" t="s">
        <v>88</v>
      </c>
      <c r="AW135" s="13" t="s">
        <v>36</v>
      </c>
      <c r="AX135" s="13" t="s">
        <v>81</v>
      </c>
      <c r="AY135" s="262" t="s">
        <v>203</v>
      </c>
    </row>
    <row r="136" s="14" customFormat="1">
      <c r="A136" s="14"/>
      <c r="B136" s="263"/>
      <c r="C136" s="264"/>
      <c r="D136" s="233" t="s">
        <v>357</v>
      </c>
      <c r="E136" s="265" t="s">
        <v>1</v>
      </c>
      <c r="F136" s="266" t="s">
        <v>6388</v>
      </c>
      <c r="G136" s="264"/>
      <c r="H136" s="267">
        <v>58.268999999999998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357</v>
      </c>
      <c r="AU136" s="273" t="s">
        <v>90</v>
      </c>
      <c r="AV136" s="14" t="s">
        <v>90</v>
      </c>
      <c r="AW136" s="14" t="s">
        <v>36</v>
      </c>
      <c r="AX136" s="14" t="s">
        <v>81</v>
      </c>
      <c r="AY136" s="273" t="s">
        <v>203</v>
      </c>
    </row>
    <row r="137" s="16" customFormat="1">
      <c r="A137" s="16"/>
      <c r="B137" s="285"/>
      <c r="C137" s="286"/>
      <c r="D137" s="233" t="s">
        <v>357</v>
      </c>
      <c r="E137" s="287" t="s">
        <v>1</v>
      </c>
      <c r="F137" s="288" t="s">
        <v>366</v>
      </c>
      <c r="G137" s="286"/>
      <c r="H137" s="289">
        <v>58.268999999999998</v>
      </c>
      <c r="I137" s="290"/>
      <c r="J137" s="286"/>
      <c r="K137" s="286"/>
      <c r="L137" s="291"/>
      <c r="M137" s="292"/>
      <c r="N137" s="293"/>
      <c r="O137" s="293"/>
      <c r="P137" s="293"/>
      <c r="Q137" s="293"/>
      <c r="R137" s="293"/>
      <c r="S137" s="293"/>
      <c r="T137" s="29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95" t="s">
        <v>357</v>
      </c>
      <c r="AU137" s="295" t="s">
        <v>90</v>
      </c>
      <c r="AV137" s="16" t="s">
        <v>202</v>
      </c>
      <c r="AW137" s="16" t="s">
        <v>36</v>
      </c>
      <c r="AX137" s="16" t="s">
        <v>88</v>
      </c>
      <c r="AY137" s="295" t="s">
        <v>203</v>
      </c>
    </row>
    <row r="138" s="2" customFormat="1" ht="33" customHeight="1">
      <c r="A138" s="39"/>
      <c r="B138" s="40"/>
      <c r="C138" s="220" t="s">
        <v>90</v>
      </c>
      <c r="D138" s="220" t="s">
        <v>204</v>
      </c>
      <c r="E138" s="221" t="s">
        <v>6389</v>
      </c>
      <c r="F138" s="222" t="s">
        <v>6390</v>
      </c>
      <c r="G138" s="223" t="s">
        <v>351</v>
      </c>
      <c r="H138" s="224">
        <v>10.925000000000001</v>
      </c>
      <c r="I138" s="225"/>
      <c r="J138" s="226">
        <f>ROUND(I138*H138,2)</f>
        <v>0</v>
      </c>
      <c r="K138" s="222" t="s">
        <v>352</v>
      </c>
      <c r="L138" s="45"/>
      <c r="M138" s="227" t="s">
        <v>1</v>
      </c>
      <c r="N138" s="228" t="s">
        <v>46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202</v>
      </c>
      <c r="AT138" s="231" t="s">
        <v>204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202</v>
      </c>
      <c r="BM138" s="231" t="s">
        <v>6391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6392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>
      <c r="A140" s="39"/>
      <c r="B140" s="40"/>
      <c r="C140" s="41"/>
      <c r="D140" s="251" t="s">
        <v>355</v>
      </c>
      <c r="E140" s="41"/>
      <c r="F140" s="252" t="s">
        <v>6393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355</v>
      </c>
      <c r="AU140" s="18" t="s">
        <v>90</v>
      </c>
    </row>
    <row r="141" s="13" customFormat="1">
      <c r="A141" s="13"/>
      <c r="B141" s="253"/>
      <c r="C141" s="254"/>
      <c r="D141" s="233" t="s">
        <v>357</v>
      </c>
      <c r="E141" s="255" t="s">
        <v>1</v>
      </c>
      <c r="F141" s="256" t="s">
        <v>372</v>
      </c>
      <c r="G141" s="254"/>
      <c r="H141" s="255" t="s">
        <v>1</v>
      </c>
      <c r="I141" s="257"/>
      <c r="J141" s="254"/>
      <c r="K141" s="254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357</v>
      </c>
      <c r="AU141" s="262" t="s">
        <v>90</v>
      </c>
      <c r="AV141" s="13" t="s">
        <v>88</v>
      </c>
      <c r="AW141" s="13" t="s">
        <v>36</v>
      </c>
      <c r="AX141" s="13" t="s">
        <v>81</v>
      </c>
      <c r="AY141" s="262" t="s">
        <v>203</v>
      </c>
    </row>
    <row r="142" s="14" customFormat="1">
      <c r="A142" s="14"/>
      <c r="B142" s="263"/>
      <c r="C142" s="264"/>
      <c r="D142" s="233" t="s">
        <v>357</v>
      </c>
      <c r="E142" s="265" t="s">
        <v>1</v>
      </c>
      <c r="F142" s="266" t="s">
        <v>6394</v>
      </c>
      <c r="G142" s="264"/>
      <c r="H142" s="267">
        <v>10.925000000000001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357</v>
      </c>
      <c r="AU142" s="273" t="s">
        <v>90</v>
      </c>
      <c r="AV142" s="14" t="s">
        <v>90</v>
      </c>
      <c r="AW142" s="14" t="s">
        <v>36</v>
      </c>
      <c r="AX142" s="14" t="s">
        <v>81</v>
      </c>
      <c r="AY142" s="273" t="s">
        <v>203</v>
      </c>
    </row>
    <row r="143" s="16" customFormat="1">
      <c r="A143" s="16"/>
      <c r="B143" s="285"/>
      <c r="C143" s="286"/>
      <c r="D143" s="233" t="s">
        <v>357</v>
      </c>
      <c r="E143" s="287" t="s">
        <v>1</v>
      </c>
      <c r="F143" s="288" t="s">
        <v>366</v>
      </c>
      <c r="G143" s="286"/>
      <c r="H143" s="289">
        <v>10.925000000000001</v>
      </c>
      <c r="I143" s="290"/>
      <c r="J143" s="286"/>
      <c r="K143" s="286"/>
      <c r="L143" s="291"/>
      <c r="M143" s="292"/>
      <c r="N143" s="293"/>
      <c r="O143" s="293"/>
      <c r="P143" s="293"/>
      <c r="Q143" s="293"/>
      <c r="R143" s="293"/>
      <c r="S143" s="293"/>
      <c r="T143" s="29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95" t="s">
        <v>357</v>
      </c>
      <c r="AU143" s="295" t="s">
        <v>90</v>
      </c>
      <c r="AV143" s="16" t="s">
        <v>202</v>
      </c>
      <c r="AW143" s="16" t="s">
        <v>36</v>
      </c>
      <c r="AX143" s="16" t="s">
        <v>88</v>
      </c>
      <c r="AY143" s="295" t="s">
        <v>203</v>
      </c>
    </row>
    <row r="144" s="2" customFormat="1" ht="33" customHeight="1">
      <c r="A144" s="39"/>
      <c r="B144" s="40"/>
      <c r="C144" s="220" t="s">
        <v>215</v>
      </c>
      <c r="D144" s="220" t="s">
        <v>204</v>
      </c>
      <c r="E144" s="221" t="s">
        <v>6395</v>
      </c>
      <c r="F144" s="222" t="s">
        <v>6396</v>
      </c>
      <c r="G144" s="223" t="s">
        <v>351</v>
      </c>
      <c r="H144" s="224">
        <v>3.6419999999999999</v>
      </c>
      <c r="I144" s="225"/>
      <c r="J144" s="226">
        <f>ROUND(I144*H144,2)</f>
        <v>0</v>
      </c>
      <c r="K144" s="222" t="s">
        <v>352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202</v>
      </c>
      <c r="AT144" s="231" t="s">
        <v>204</v>
      </c>
      <c r="AU144" s="231" t="s">
        <v>90</v>
      </c>
      <c r="AY144" s="18" t="s">
        <v>203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202</v>
      </c>
      <c r="BM144" s="231" t="s">
        <v>6397</v>
      </c>
    </row>
    <row r="145" s="2" customFormat="1">
      <c r="A145" s="39"/>
      <c r="B145" s="40"/>
      <c r="C145" s="41"/>
      <c r="D145" s="233" t="s">
        <v>209</v>
      </c>
      <c r="E145" s="41"/>
      <c r="F145" s="234" t="s">
        <v>6398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209</v>
      </c>
      <c r="AU145" s="18" t="s">
        <v>90</v>
      </c>
    </row>
    <row r="146" s="2" customFormat="1">
      <c r="A146" s="39"/>
      <c r="B146" s="40"/>
      <c r="C146" s="41"/>
      <c r="D146" s="251" t="s">
        <v>355</v>
      </c>
      <c r="E146" s="41"/>
      <c r="F146" s="252" t="s">
        <v>6399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355</v>
      </c>
      <c r="AU146" s="18" t="s">
        <v>90</v>
      </c>
    </row>
    <row r="147" s="13" customFormat="1">
      <c r="A147" s="13"/>
      <c r="B147" s="253"/>
      <c r="C147" s="254"/>
      <c r="D147" s="233" t="s">
        <v>357</v>
      </c>
      <c r="E147" s="255" t="s">
        <v>1</v>
      </c>
      <c r="F147" s="256" t="s">
        <v>379</v>
      </c>
      <c r="G147" s="254"/>
      <c r="H147" s="255" t="s">
        <v>1</v>
      </c>
      <c r="I147" s="257"/>
      <c r="J147" s="254"/>
      <c r="K147" s="254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357</v>
      </c>
      <c r="AU147" s="262" t="s">
        <v>90</v>
      </c>
      <c r="AV147" s="13" t="s">
        <v>88</v>
      </c>
      <c r="AW147" s="13" t="s">
        <v>36</v>
      </c>
      <c r="AX147" s="13" t="s">
        <v>81</v>
      </c>
      <c r="AY147" s="262" t="s">
        <v>203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6400</v>
      </c>
      <c r="G148" s="264"/>
      <c r="H148" s="267">
        <v>3.6419999999999999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81</v>
      </c>
      <c r="AY148" s="273" t="s">
        <v>203</v>
      </c>
    </row>
    <row r="149" s="16" customFormat="1">
      <c r="A149" s="16"/>
      <c r="B149" s="285"/>
      <c r="C149" s="286"/>
      <c r="D149" s="233" t="s">
        <v>357</v>
      </c>
      <c r="E149" s="287" t="s">
        <v>1</v>
      </c>
      <c r="F149" s="288" t="s">
        <v>366</v>
      </c>
      <c r="G149" s="286"/>
      <c r="H149" s="289">
        <v>3.6419999999999999</v>
      </c>
      <c r="I149" s="290"/>
      <c r="J149" s="286"/>
      <c r="K149" s="286"/>
      <c r="L149" s="291"/>
      <c r="M149" s="292"/>
      <c r="N149" s="293"/>
      <c r="O149" s="293"/>
      <c r="P149" s="293"/>
      <c r="Q149" s="293"/>
      <c r="R149" s="293"/>
      <c r="S149" s="293"/>
      <c r="T149" s="29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5" t="s">
        <v>357</v>
      </c>
      <c r="AU149" s="295" t="s">
        <v>90</v>
      </c>
      <c r="AV149" s="16" t="s">
        <v>202</v>
      </c>
      <c r="AW149" s="16" t="s">
        <v>36</v>
      </c>
      <c r="AX149" s="16" t="s">
        <v>88</v>
      </c>
      <c r="AY149" s="295" t="s">
        <v>203</v>
      </c>
    </row>
    <row r="150" s="2" customFormat="1" ht="37.8" customHeight="1">
      <c r="A150" s="39"/>
      <c r="B150" s="40"/>
      <c r="C150" s="220" t="s">
        <v>202</v>
      </c>
      <c r="D150" s="220" t="s">
        <v>204</v>
      </c>
      <c r="E150" s="221" t="s">
        <v>457</v>
      </c>
      <c r="F150" s="222" t="s">
        <v>458</v>
      </c>
      <c r="G150" s="223" t="s">
        <v>351</v>
      </c>
      <c r="H150" s="224">
        <v>2.6619999999999999</v>
      </c>
      <c r="I150" s="225"/>
      <c r="J150" s="226">
        <f>ROUND(I150*H150,2)</f>
        <v>0</v>
      </c>
      <c r="K150" s="222" t="s">
        <v>352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202</v>
      </c>
      <c r="AT150" s="231" t="s">
        <v>204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202</v>
      </c>
      <c r="BM150" s="231" t="s">
        <v>6401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460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>
      <c r="A152" s="39"/>
      <c r="B152" s="40"/>
      <c r="C152" s="41"/>
      <c r="D152" s="251" t="s">
        <v>355</v>
      </c>
      <c r="E152" s="41"/>
      <c r="F152" s="252" t="s">
        <v>461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355</v>
      </c>
      <c r="AU152" s="18" t="s">
        <v>90</v>
      </c>
    </row>
    <row r="153" s="14" customFormat="1">
      <c r="A153" s="14"/>
      <c r="B153" s="263"/>
      <c r="C153" s="264"/>
      <c r="D153" s="233" t="s">
        <v>357</v>
      </c>
      <c r="E153" s="265" t="s">
        <v>1</v>
      </c>
      <c r="F153" s="266" t="s">
        <v>6402</v>
      </c>
      <c r="G153" s="264"/>
      <c r="H153" s="267">
        <v>58.268999999999998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36</v>
      </c>
      <c r="AX153" s="14" t="s">
        <v>81</v>
      </c>
      <c r="AY153" s="273" t="s">
        <v>203</v>
      </c>
    </row>
    <row r="154" s="14" customFormat="1">
      <c r="A154" s="14"/>
      <c r="B154" s="263"/>
      <c r="C154" s="264"/>
      <c r="D154" s="233" t="s">
        <v>357</v>
      </c>
      <c r="E154" s="265" t="s">
        <v>1</v>
      </c>
      <c r="F154" s="266" t="s">
        <v>6403</v>
      </c>
      <c r="G154" s="264"/>
      <c r="H154" s="267">
        <v>-55.606999999999999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357</v>
      </c>
      <c r="AU154" s="273" t="s">
        <v>90</v>
      </c>
      <c r="AV154" s="14" t="s">
        <v>90</v>
      </c>
      <c r="AW154" s="14" t="s">
        <v>36</v>
      </c>
      <c r="AX154" s="14" t="s">
        <v>81</v>
      </c>
      <c r="AY154" s="273" t="s">
        <v>203</v>
      </c>
    </row>
    <row r="155" s="16" customFormat="1">
      <c r="A155" s="16"/>
      <c r="B155" s="285"/>
      <c r="C155" s="286"/>
      <c r="D155" s="233" t="s">
        <v>357</v>
      </c>
      <c r="E155" s="287" t="s">
        <v>1</v>
      </c>
      <c r="F155" s="288" t="s">
        <v>366</v>
      </c>
      <c r="G155" s="286"/>
      <c r="H155" s="289">
        <v>2.661999999999999</v>
      </c>
      <c r="I155" s="290"/>
      <c r="J155" s="286"/>
      <c r="K155" s="286"/>
      <c r="L155" s="291"/>
      <c r="M155" s="292"/>
      <c r="N155" s="293"/>
      <c r="O155" s="293"/>
      <c r="P155" s="293"/>
      <c r="Q155" s="293"/>
      <c r="R155" s="293"/>
      <c r="S155" s="293"/>
      <c r="T155" s="29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5" t="s">
        <v>357</v>
      </c>
      <c r="AU155" s="295" t="s">
        <v>90</v>
      </c>
      <c r="AV155" s="16" t="s">
        <v>202</v>
      </c>
      <c r="AW155" s="16" t="s">
        <v>36</v>
      </c>
      <c r="AX155" s="16" t="s">
        <v>88</v>
      </c>
      <c r="AY155" s="295" t="s">
        <v>203</v>
      </c>
    </row>
    <row r="156" s="2" customFormat="1" ht="37.8" customHeight="1">
      <c r="A156" s="39"/>
      <c r="B156" s="40"/>
      <c r="C156" s="220" t="s">
        <v>224</v>
      </c>
      <c r="D156" s="220" t="s">
        <v>204</v>
      </c>
      <c r="E156" s="221" t="s">
        <v>467</v>
      </c>
      <c r="F156" s="222" t="s">
        <v>468</v>
      </c>
      <c r="G156" s="223" t="s">
        <v>351</v>
      </c>
      <c r="H156" s="224">
        <v>10.648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202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202</v>
      </c>
      <c r="BM156" s="231" t="s">
        <v>6404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470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471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5" t="s">
        <v>1</v>
      </c>
      <c r="F159" s="266" t="s">
        <v>6405</v>
      </c>
      <c r="G159" s="264"/>
      <c r="H159" s="267">
        <v>10.648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36</v>
      </c>
      <c r="AX159" s="14" t="s">
        <v>81</v>
      </c>
      <c r="AY159" s="273" t="s">
        <v>203</v>
      </c>
    </row>
    <row r="160" s="16" customFormat="1">
      <c r="A160" s="16"/>
      <c r="B160" s="285"/>
      <c r="C160" s="286"/>
      <c r="D160" s="233" t="s">
        <v>357</v>
      </c>
      <c r="E160" s="287" t="s">
        <v>1</v>
      </c>
      <c r="F160" s="288" t="s">
        <v>366</v>
      </c>
      <c r="G160" s="286"/>
      <c r="H160" s="289">
        <v>10.648</v>
      </c>
      <c r="I160" s="290"/>
      <c r="J160" s="286"/>
      <c r="K160" s="286"/>
      <c r="L160" s="291"/>
      <c r="M160" s="292"/>
      <c r="N160" s="293"/>
      <c r="O160" s="293"/>
      <c r="P160" s="293"/>
      <c r="Q160" s="293"/>
      <c r="R160" s="293"/>
      <c r="S160" s="293"/>
      <c r="T160" s="29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95" t="s">
        <v>357</v>
      </c>
      <c r="AU160" s="295" t="s">
        <v>90</v>
      </c>
      <c r="AV160" s="16" t="s">
        <v>202</v>
      </c>
      <c r="AW160" s="16" t="s">
        <v>36</v>
      </c>
      <c r="AX160" s="16" t="s">
        <v>88</v>
      </c>
      <c r="AY160" s="295" t="s">
        <v>203</v>
      </c>
    </row>
    <row r="161" s="2" customFormat="1" ht="37.8" customHeight="1">
      <c r="A161" s="39"/>
      <c r="B161" s="40"/>
      <c r="C161" s="220" t="s">
        <v>229</v>
      </c>
      <c r="D161" s="220" t="s">
        <v>204</v>
      </c>
      <c r="E161" s="221" t="s">
        <v>474</v>
      </c>
      <c r="F161" s="222" t="s">
        <v>475</v>
      </c>
      <c r="G161" s="223" t="s">
        <v>351</v>
      </c>
      <c r="H161" s="224">
        <v>14.567</v>
      </c>
      <c r="I161" s="225"/>
      <c r="J161" s="226">
        <f>ROUND(I161*H161,2)</f>
        <v>0</v>
      </c>
      <c r="K161" s="222" t="s">
        <v>352</v>
      </c>
      <c r="L161" s="45"/>
      <c r="M161" s="227" t="s">
        <v>1</v>
      </c>
      <c r="N161" s="228" t="s">
        <v>46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202</v>
      </c>
      <c r="AT161" s="231" t="s">
        <v>204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202</v>
      </c>
      <c r="BM161" s="231" t="s">
        <v>6406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477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2" customFormat="1">
      <c r="A163" s="39"/>
      <c r="B163" s="40"/>
      <c r="C163" s="41"/>
      <c r="D163" s="251" t="s">
        <v>355</v>
      </c>
      <c r="E163" s="41"/>
      <c r="F163" s="252" t="s">
        <v>478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355</v>
      </c>
      <c r="AU163" s="18" t="s">
        <v>90</v>
      </c>
    </row>
    <row r="164" s="14" customFormat="1">
      <c r="A164" s="14"/>
      <c r="B164" s="263"/>
      <c r="C164" s="264"/>
      <c r="D164" s="233" t="s">
        <v>357</v>
      </c>
      <c r="E164" s="265" t="s">
        <v>1</v>
      </c>
      <c r="F164" s="266" t="s">
        <v>6407</v>
      </c>
      <c r="G164" s="264"/>
      <c r="H164" s="267">
        <v>10.925000000000001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357</v>
      </c>
      <c r="AU164" s="273" t="s">
        <v>90</v>
      </c>
      <c r="AV164" s="14" t="s">
        <v>90</v>
      </c>
      <c r="AW164" s="14" t="s">
        <v>36</v>
      </c>
      <c r="AX164" s="14" t="s">
        <v>81</v>
      </c>
      <c r="AY164" s="273" t="s">
        <v>203</v>
      </c>
    </row>
    <row r="165" s="14" customFormat="1">
      <c r="A165" s="14"/>
      <c r="B165" s="263"/>
      <c r="C165" s="264"/>
      <c r="D165" s="233" t="s">
        <v>357</v>
      </c>
      <c r="E165" s="265" t="s">
        <v>1</v>
      </c>
      <c r="F165" s="266" t="s">
        <v>6408</v>
      </c>
      <c r="G165" s="264"/>
      <c r="H165" s="267">
        <v>3.6419999999999999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357</v>
      </c>
      <c r="AU165" s="273" t="s">
        <v>90</v>
      </c>
      <c r="AV165" s="14" t="s">
        <v>90</v>
      </c>
      <c r="AW165" s="14" t="s">
        <v>36</v>
      </c>
      <c r="AX165" s="14" t="s">
        <v>81</v>
      </c>
      <c r="AY165" s="273" t="s">
        <v>203</v>
      </c>
    </row>
    <row r="166" s="16" customFormat="1">
      <c r="A166" s="16"/>
      <c r="B166" s="285"/>
      <c r="C166" s="286"/>
      <c r="D166" s="233" t="s">
        <v>357</v>
      </c>
      <c r="E166" s="287" t="s">
        <v>1</v>
      </c>
      <c r="F166" s="288" t="s">
        <v>366</v>
      </c>
      <c r="G166" s="286"/>
      <c r="H166" s="289">
        <v>14.567</v>
      </c>
      <c r="I166" s="290"/>
      <c r="J166" s="286"/>
      <c r="K166" s="286"/>
      <c r="L166" s="291"/>
      <c r="M166" s="292"/>
      <c r="N166" s="293"/>
      <c r="O166" s="293"/>
      <c r="P166" s="293"/>
      <c r="Q166" s="293"/>
      <c r="R166" s="293"/>
      <c r="S166" s="293"/>
      <c r="T166" s="29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5" t="s">
        <v>357</v>
      </c>
      <c r="AU166" s="295" t="s">
        <v>90</v>
      </c>
      <c r="AV166" s="16" t="s">
        <v>202</v>
      </c>
      <c r="AW166" s="16" t="s">
        <v>36</v>
      </c>
      <c r="AX166" s="16" t="s">
        <v>88</v>
      </c>
      <c r="AY166" s="295" t="s">
        <v>203</v>
      </c>
    </row>
    <row r="167" s="2" customFormat="1" ht="37.8" customHeight="1">
      <c r="A167" s="39"/>
      <c r="B167" s="40"/>
      <c r="C167" s="220" t="s">
        <v>234</v>
      </c>
      <c r="D167" s="220" t="s">
        <v>204</v>
      </c>
      <c r="E167" s="221" t="s">
        <v>484</v>
      </c>
      <c r="F167" s="222" t="s">
        <v>485</v>
      </c>
      <c r="G167" s="223" t="s">
        <v>351</v>
      </c>
      <c r="H167" s="224">
        <v>25.216000000000001</v>
      </c>
      <c r="I167" s="225"/>
      <c r="J167" s="226">
        <f>ROUND(I167*H167,2)</f>
        <v>0</v>
      </c>
      <c r="K167" s="222" t="s">
        <v>352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202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202</v>
      </c>
      <c r="BM167" s="231" t="s">
        <v>6409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487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488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14" customFormat="1">
      <c r="A170" s="14"/>
      <c r="B170" s="263"/>
      <c r="C170" s="264"/>
      <c r="D170" s="233" t="s">
        <v>357</v>
      </c>
      <c r="E170" s="265" t="s">
        <v>1</v>
      </c>
      <c r="F170" s="266" t="s">
        <v>6410</v>
      </c>
      <c r="G170" s="264"/>
      <c r="H170" s="267">
        <v>25.216000000000001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357</v>
      </c>
      <c r="AU170" s="273" t="s">
        <v>90</v>
      </c>
      <c r="AV170" s="14" t="s">
        <v>90</v>
      </c>
      <c r="AW170" s="14" t="s">
        <v>36</v>
      </c>
      <c r="AX170" s="14" t="s">
        <v>81</v>
      </c>
      <c r="AY170" s="273" t="s">
        <v>203</v>
      </c>
    </row>
    <row r="171" s="16" customFormat="1">
      <c r="A171" s="16"/>
      <c r="B171" s="285"/>
      <c r="C171" s="286"/>
      <c r="D171" s="233" t="s">
        <v>357</v>
      </c>
      <c r="E171" s="287" t="s">
        <v>1</v>
      </c>
      <c r="F171" s="288" t="s">
        <v>366</v>
      </c>
      <c r="G171" s="286"/>
      <c r="H171" s="289">
        <v>25.216000000000001</v>
      </c>
      <c r="I171" s="290"/>
      <c r="J171" s="286"/>
      <c r="K171" s="286"/>
      <c r="L171" s="291"/>
      <c r="M171" s="292"/>
      <c r="N171" s="293"/>
      <c r="O171" s="293"/>
      <c r="P171" s="293"/>
      <c r="Q171" s="293"/>
      <c r="R171" s="293"/>
      <c r="S171" s="293"/>
      <c r="T171" s="29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5" t="s">
        <v>357</v>
      </c>
      <c r="AU171" s="295" t="s">
        <v>90</v>
      </c>
      <c r="AV171" s="16" t="s">
        <v>202</v>
      </c>
      <c r="AW171" s="16" t="s">
        <v>36</v>
      </c>
      <c r="AX171" s="16" t="s">
        <v>88</v>
      </c>
      <c r="AY171" s="295" t="s">
        <v>203</v>
      </c>
    </row>
    <row r="172" s="2" customFormat="1" ht="33" customHeight="1">
      <c r="A172" s="39"/>
      <c r="B172" s="40"/>
      <c r="C172" s="220" t="s">
        <v>239</v>
      </c>
      <c r="D172" s="220" t="s">
        <v>204</v>
      </c>
      <c r="E172" s="221" t="s">
        <v>491</v>
      </c>
      <c r="F172" s="222" t="s">
        <v>492</v>
      </c>
      <c r="G172" s="223" t="s">
        <v>493</v>
      </c>
      <c r="H172" s="224">
        <v>36.180999999999997</v>
      </c>
      <c r="I172" s="225"/>
      <c r="J172" s="226">
        <f>ROUND(I172*H172,2)</f>
        <v>0</v>
      </c>
      <c r="K172" s="222" t="s">
        <v>352</v>
      </c>
      <c r="L172" s="45"/>
      <c r="M172" s="227" t="s">
        <v>1</v>
      </c>
      <c r="N172" s="228" t="s">
        <v>46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202</v>
      </c>
      <c r="AT172" s="231" t="s">
        <v>204</v>
      </c>
      <c r="AU172" s="231" t="s">
        <v>90</v>
      </c>
      <c r="AY172" s="18" t="s">
        <v>203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202</v>
      </c>
      <c r="BM172" s="231" t="s">
        <v>6411</v>
      </c>
    </row>
    <row r="173" s="2" customFormat="1">
      <c r="A173" s="39"/>
      <c r="B173" s="40"/>
      <c r="C173" s="41"/>
      <c r="D173" s="233" t="s">
        <v>209</v>
      </c>
      <c r="E173" s="41"/>
      <c r="F173" s="234" t="s">
        <v>495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209</v>
      </c>
      <c r="AU173" s="18" t="s">
        <v>90</v>
      </c>
    </row>
    <row r="174" s="2" customFormat="1">
      <c r="A174" s="39"/>
      <c r="B174" s="40"/>
      <c r="C174" s="41"/>
      <c r="D174" s="251" t="s">
        <v>355</v>
      </c>
      <c r="E174" s="41"/>
      <c r="F174" s="252" t="s">
        <v>496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355</v>
      </c>
      <c r="AU174" s="18" t="s">
        <v>90</v>
      </c>
    </row>
    <row r="175" s="14" customFormat="1">
      <c r="A175" s="14"/>
      <c r="B175" s="263"/>
      <c r="C175" s="264"/>
      <c r="D175" s="233" t="s">
        <v>357</v>
      </c>
      <c r="E175" s="265" t="s">
        <v>1</v>
      </c>
      <c r="F175" s="266" t="s">
        <v>6412</v>
      </c>
      <c r="G175" s="264"/>
      <c r="H175" s="267">
        <v>5.5899999999999999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357</v>
      </c>
      <c r="AU175" s="273" t="s">
        <v>90</v>
      </c>
      <c r="AV175" s="14" t="s">
        <v>90</v>
      </c>
      <c r="AW175" s="14" t="s">
        <v>36</v>
      </c>
      <c r="AX175" s="14" t="s">
        <v>81</v>
      </c>
      <c r="AY175" s="273" t="s">
        <v>203</v>
      </c>
    </row>
    <row r="176" s="14" customFormat="1">
      <c r="A176" s="14"/>
      <c r="B176" s="263"/>
      <c r="C176" s="264"/>
      <c r="D176" s="233" t="s">
        <v>357</v>
      </c>
      <c r="E176" s="265" t="s">
        <v>1</v>
      </c>
      <c r="F176" s="266" t="s">
        <v>6413</v>
      </c>
      <c r="G176" s="264"/>
      <c r="H176" s="267">
        <v>30.591000000000001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357</v>
      </c>
      <c r="AU176" s="273" t="s">
        <v>90</v>
      </c>
      <c r="AV176" s="14" t="s">
        <v>90</v>
      </c>
      <c r="AW176" s="14" t="s">
        <v>36</v>
      </c>
      <c r="AX176" s="14" t="s">
        <v>81</v>
      </c>
      <c r="AY176" s="273" t="s">
        <v>203</v>
      </c>
    </row>
    <row r="177" s="16" customFormat="1">
      <c r="A177" s="16"/>
      <c r="B177" s="285"/>
      <c r="C177" s="286"/>
      <c r="D177" s="233" t="s">
        <v>357</v>
      </c>
      <c r="E177" s="287" t="s">
        <v>1</v>
      </c>
      <c r="F177" s="288" t="s">
        <v>366</v>
      </c>
      <c r="G177" s="286"/>
      <c r="H177" s="289">
        <v>36.180999999999997</v>
      </c>
      <c r="I177" s="290"/>
      <c r="J177" s="286"/>
      <c r="K177" s="286"/>
      <c r="L177" s="291"/>
      <c r="M177" s="292"/>
      <c r="N177" s="293"/>
      <c r="O177" s="293"/>
      <c r="P177" s="293"/>
      <c r="Q177" s="293"/>
      <c r="R177" s="293"/>
      <c r="S177" s="293"/>
      <c r="T177" s="29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95" t="s">
        <v>357</v>
      </c>
      <c r="AU177" s="295" t="s">
        <v>90</v>
      </c>
      <c r="AV177" s="16" t="s">
        <v>202</v>
      </c>
      <c r="AW177" s="16" t="s">
        <v>36</v>
      </c>
      <c r="AX177" s="16" t="s">
        <v>88</v>
      </c>
      <c r="AY177" s="295" t="s">
        <v>203</v>
      </c>
    </row>
    <row r="178" s="2" customFormat="1" ht="33" customHeight="1">
      <c r="A178" s="39"/>
      <c r="B178" s="40"/>
      <c r="C178" s="220" t="s">
        <v>244</v>
      </c>
      <c r="D178" s="220" t="s">
        <v>204</v>
      </c>
      <c r="E178" s="221" t="s">
        <v>6414</v>
      </c>
      <c r="F178" s="222" t="s">
        <v>6415</v>
      </c>
      <c r="G178" s="223" t="s">
        <v>351</v>
      </c>
      <c r="H178" s="224">
        <v>55.606999999999999</v>
      </c>
      <c r="I178" s="225"/>
      <c r="J178" s="226">
        <f>ROUND(I178*H178,2)</f>
        <v>0</v>
      </c>
      <c r="K178" s="222" t="s">
        <v>352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202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202</v>
      </c>
      <c r="BM178" s="231" t="s">
        <v>6416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6417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6418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14" customFormat="1">
      <c r="A181" s="14"/>
      <c r="B181" s="263"/>
      <c r="C181" s="264"/>
      <c r="D181" s="233" t="s">
        <v>357</v>
      </c>
      <c r="E181" s="265" t="s">
        <v>1</v>
      </c>
      <c r="F181" s="266" t="s">
        <v>6419</v>
      </c>
      <c r="G181" s="264"/>
      <c r="H181" s="267">
        <v>72.835999999999999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3" t="s">
        <v>357</v>
      </c>
      <c r="AU181" s="273" t="s">
        <v>90</v>
      </c>
      <c r="AV181" s="14" t="s">
        <v>90</v>
      </c>
      <c r="AW181" s="14" t="s">
        <v>36</v>
      </c>
      <c r="AX181" s="14" t="s">
        <v>81</v>
      </c>
      <c r="AY181" s="273" t="s">
        <v>203</v>
      </c>
    </row>
    <row r="182" s="13" customFormat="1">
      <c r="A182" s="13"/>
      <c r="B182" s="253"/>
      <c r="C182" s="254"/>
      <c r="D182" s="233" t="s">
        <v>357</v>
      </c>
      <c r="E182" s="255" t="s">
        <v>1</v>
      </c>
      <c r="F182" s="256" t="s">
        <v>6420</v>
      </c>
      <c r="G182" s="254"/>
      <c r="H182" s="255" t="s">
        <v>1</v>
      </c>
      <c r="I182" s="257"/>
      <c r="J182" s="254"/>
      <c r="K182" s="254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357</v>
      </c>
      <c r="AU182" s="262" t="s">
        <v>90</v>
      </c>
      <c r="AV182" s="13" t="s">
        <v>88</v>
      </c>
      <c r="AW182" s="13" t="s">
        <v>36</v>
      </c>
      <c r="AX182" s="13" t="s">
        <v>81</v>
      </c>
      <c r="AY182" s="262" t="s">
        <v>203</v>
      </c>
    </row>
    <row r="183" s="14" customFormat="1">
      <c r="A183" s="14"/>
      <c r="B183" s="263"/>
      <c r="C183" s="264"/>
      <c r="D183" s="233" t="s">
        <v>357</v>
      </c>
      <c r="E183" s="265" t="s">
        <v>1</v>
      </c>
      <c r="F183" s="266" t="s">
        <v>6421</v>
      </c>
      <c r="G183" s="264"/>
      <c r="H183" s="267">
        <v>-2.927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90</v>
      </c>
      <c r="AV183" s="14" t="s">
        <v>90</v>
      </c>
      <c r="AW183" s="14" t="s">
        <v>36</v>
      </c>
      <c r="AX183" s="14" t="s">
        <v>81</v>
      </c>
      <c r="AY183" s="273" t="s">
        <v>203</v>
      </c>
    </row>
    <row r="184" s="13" customFormat="1">
      <c r="A184" s="13"/>
      <c r="B184" s="253"/>
      <c r="C184" s="254"/>
      <c r="D184" s="233" t="s">
        <v>357</v>
      </c>
      <c r="E184" s="255" t="s">
        <v>1</v>
      </c>
      <c r="F184" s="256" t="s">
        <v>6422</v>
      </c>
      <c r="G184" s="254"/>
      <c r="H184" s="255" t="s">
        <v>1</v>
      </c>
      <c r="I184" s="257"/>
      <c r="J184" s="254"/>
      <c r="K184" s="254"/>
      <c r="L184" s="258"/>
      <c r="M184" s="259"/>
      <c r="N184" s="260"/>
      <c r="O184" s="260"/>
      <c r="P184" s="260"/>
      <c r="Q184" s="260"/>
      <c r="R184" s="260"/>
      <c r="S184" s="260"/>
      <c r="T184" s="26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2" t="s">
        <v>357</v>
      </c>
      <c r="AU184" s="262" t="s">
        <v>90</v>
      </c>
      <c r="AV184" s="13" t="s">
        <v>88</v>
      </c>
      <c r="AW184" s="13" t="s">
        <v>36</v>
      </c>
      <c r="AX184" s="13" t="s">
        <v>81</v>
      </c>
      <c r="AY184" s="262" t="s">
        <v>203</v>
      </c>
    </row>
    <row r="185" s="14" customFormat="1">
      <c r="A185" s="14"/>
      <c r="B185" s="263"/>
      <c r="C185" s="264"/>
      <c r="D185" s="233" t="s">
        <v>357</v>
      </c>
      <c r="E185" s="265" t="s">
        <v>1</v>
      </c>
      <c r="F185" s="266" t="s">
        <v>6423</v>
      </c>
      <c r="G185" s="264"/>
      <c r="H185" s="267">
        <v>-7.7679999999999998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3" t="s">
        <v>357</v>
      </c>
      <c r="AU185" s="273" t="s">
        <v>90</v>
      </c>
      <c r="AV185" s="14" t="s">
        <v>90</v>
      </c>
      <c r="AW185" s="14" t="s">
        <v>36</v>
      </c>
      <c r="AX185" s="14" t="s">
        <v>81</v>
      </c>
      <c r="AY185" s="273" t="s">
        <v>203</v>
      </c>
    </row>
    <row r="186" s="13" customFormat="1">
      <c r="A186" s="13"/>
      <c r="B186" s="253"/>
      <c r="C186" s="254"/>
      <c r="D186" s="233" t="s">
        <v>357</v>
      </c>
      <c r="E186" s="255" t="s">
        <v>1</v>
      </c>
      <c r="F186" s="256" t="s">
        <v>6424</v>
      </c>
      <c r="G186" s="254"/>
      <c r="H186" s="255" t="s">
        <v>1</v>
      </c>
      <c r="I186" s="257"/>
      <c r="J186" s="254"/>
      <c r="K186" s="254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357</v>
      </c>
      <c r="AU186" s="262" t="s">
        <v>90</v>
      </c>
      <c r="AV186" s="13" t="s">
        <v>88</v>
      </c>
      <c r="AW186" s="13" t="s">
        <v>36</v>
      </c>
      <c r="AX186" s="13" t="s">
        <v>81</v>
      </c>
      <c r="AY186" s="262" t="s">
        <v>203</v>
      </c>
    </row>
    <row r="187" s="14" customFormat="1">
      <c r="A187" s="14"/>
      <c r="B187" s="263"/>
      <c r="C187" s="264"/>
      <c r="D187" s="233" t="s">
        <v>357</v>
      </c>
      <c r="E187" s="265" t="s">
        <v>1</v>
      </c>
      <c r="F187" s="266" t="s">
        <v>6425</v>
      </c>
      <c r="G187" s="264"/>
      <c r="H187" s="267">
        <v>-6.5339999999999998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36</v>
      </c>
      <c r="AX187" s="14" t="s">
        <v>81</v>
      </c>
      <c r="AY187" s="273" t="s">
        <v>203</v>
      </c>
    </row>
    <row r="188" s="16" customFormat="1">
      <c r="A188" s="16"/>
      <c r="B188" s="285"/>
      <c r="C188" s="286"/>
      <c r="D188" s="233" t="s">
        <v>357</v>
      </c>
      <c r="E188" s="287" t="s">
        <v>1</v>
      </c>
      <c r="F188" s="288" t="s">
        <v>366</v>
      </c>
      <c r="G188" s="286"/>
      <c r="H188" s="289">
        <v>55.606999999999992</v>
      </c>
      <c r="I188" s="290"/>
      <c r="J188" s="286"/>
      <c r="K188" s="286"/>
      <c r="L188" s="291"/>
      <c r="M188" s="292"/>
      <c r="N188" s="293"/>
      <c r="O188" s="293"/>
      <c r="P188" s="293"/>
      <c r="Q188" s="293"/>
      <c r="R188" s="293"/>
      <c r="S188" s="293"/>
      <c r="T188" s="29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95" t="s">
        <v>357</v>
      </c>
      <c r="AU188" s="295" t="s">
        <v>90</v>
      </c>
      <c r="AV188" s="16" t="s">
        <v>202</v>
      </c>
      <c r="AW188" s="16" t="s">
        <v>36</v>
      </c>
      <c r="AX188" s="16" t="s">
        <v>88</v>
      </c>
      <c r="AY188" s="295" t="s">
        <v>203</v>
      </c>
    </row>
    <row r="189" s="2" customFormat="1" ht="24.15" customHeight="1">
      <c r="A189" s="39"/>
      <c r="B189" s="40"/>
      <c r="C189" s="220" t="s">
        <v>249</v>
      </c>
      <c r="D189" s="220" t="s">
        <v>204</v>
      </c>
      <c r="E189" s="221" t="s">
        <v>6426</v>
      </c>
      <c r="F189" s="222" t="s">
        <v>6427</v>
      </c>
      <c r="G189" s="223" t="s">
        <v>290</v>
      </c>
      <c r="H189" s="224">
        <v>29.274000000000001</v>
      </c>
      <c r="I189" s="225"/>
      <c r="J189" s="226">
        <f>ROUND(I189*H189,2)</f>
        <v>0</v>
      </c>
      <c r="K189" s="222" t="s">
        <v>352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202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202</v>
      </c>
      <c r="BM189" s="231" t="s">
        <v>6428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6429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6430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14" customFormat="1">
      <c r="A192" s="14"/>
      <c r="B192" s="263"/>
      <c r="C192" s="264"/>
      <c r="D192" s="233" t="s">
        <v>357</v>
      </c>
      <c r="E192" s="265" t="s">
        <v>1</v>
      </c>
      <c r="F192" s="266" t="s">
        <v>6431</v>
      </c>
      <c r="G192" s="264"/>
      <c r="H192" s="267">
        <v>29.274000000000001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357</v>
      </c>
      <c r="AU192" s="273" t="s">
        <v>90</v>
      </c>
      <c r="AV192" s="14" t="s">
        <v>90</v>
      </c>
      <c r="AW192" s="14" t="s">
        <v>36</v>
      </c>
      <c r="AX192" s="14" t="s">
        <v>81</v>
      </c>
      <c r="AY192" s="273" t="s">
        <v>203</v>
      </c>
    </row>
    <row r="193" s="16" customFormat="1">
      <c r="A193" s="16"/>
      <c r="B193" s="285"/>
      <c r="C193" s="286"/>
      <c r="D193" s="233" t="s">
        <v>357</v>
      </c>
      <c r="E193" s="287" t="s">
        <v>1</v>
      </c>
      <c r="F193" s="288" t="s">
        <v>366</v>
      </c>
      <c r="G193" s="286"/>
      <c r="H193" s="289">
        <v>29.274000000000001</v>
      </c>
      <c r="I193" s="290"/>
      <c r="J193" s="286"/>
      <c r="K193" s="286"/>
      <c r="L193" s="291"/>
      <c r="M193" s="292"/>
      <c r="N193" s="293"/>
      <c r="O193" s="293"/>
      <c r="P193" s="293"/>
      <c r="Q193" s="293"/>
      <c r="R193" s="293"/>
      <c r="S193" s="293"/>
      <c r="T193" s="29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95" t="s">
        <v>357</v>
      </c>
      <c r="AU193" s="295" t="s">
        <v>90</v>
      </c>
      <c r="AV193" s="16" t="s">
        <v>202</v>
      </c>
      <c r="AW193" s="16" t="s">
        <v>36</v>
      </c>
      <c r="AX193" s="16" t="s">
        <v>88</v>
      </c>
      <c r="AY193" s="295" t="s">
        <v>203</v>
      </c>
    </row>
    <row r="194" s="11" customFormat="1" ht="22.8" customHeight="1">
      <c r="A194" s="11"/>
      <c r="B194" s="206"/>
      <c r="C194" s="207"/>
      <c r="D194" s="208" t="s">
        <v>80</v>
      </c>
      <c r="E194" s="249" t="s">
        <v>90</v>
      </c>
      <c r="F194" s="249" t="s">
        <v>522</v>
      </c>
      <c r="G194" s="207"/>
      <c r="H194" s="207"/>
      <c r="I194" s="210"/>
      <c r="J194" s="250">
        <f>BK194</f>
        <v>0</v>
      </c>
      <c r="K194" s="207"/>
      <c r="L194" s="212"/>
      <c r="M194" s="213"/>
      <c r="N194" s="214"/>
      <c r="O194" s="214"/>
      <c r="P194" s="215">
        <f>SUM(P195:P230)</f>
        <v>0</v>
      </c>
      <c r="Q194" s="214"/>
      <c r="R194" s="215">
        <f>SUM(R195:R230)</f>
        <v>17.003665080000001</v>
      </c>
      <c r="S194" s="214"/>
      <c r="T194" s="216">
        <f>SUM(T195:T230)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17" t="s">
        <v>88</v>
      </c>
      <c r="AT194" s="218" t="s">
        <v>80</v>
      </c>
      <c r="AU194" s="218" t="s">
        <v>88</v>
      </c>
      <c r="AY194" s="217" t="s">
        <v>203</v>
      </c>
      <c r="BK194" s="219">
        <f>SUM(BK195:BK230)</f>
        <v>0</v>
      </c>
    </row>
    <row r="195" s="2" customFormat="1" ht="33" customHeight="1">
      <c r="A195" s="39"/>
      <c r="B195" s="40"/>
      <c r="C195" s="220" t="s">
        <v>254</v>
      </c>
      <c r="D195" s="220" t="s">
        <v>204</v>
      </c>
      <c r="E195" s="221" t="s">
        <v>6432</v>
      </c>
      <c r="F195" s="222" t="s">
        <v>6433</v>
      </c>
      <c r="G195" s="223" t="s">
        <v>351</v>
      </c>
      <c r="H195" s="224">
        <v>6.25</v>
      </c>
      <c r="I195" s="225"/>
      <c r="J195" s="226">
        <f>ROUND(I195*H195,2)</f>
        <v>0</v>
      </c>
      <c r="K195" s="222" t="s">
        <v>352</v>
      </c>
      <c r="L195" s="45"/>
      <c r="M195" s="227" t="s">
        <v>1</v>
      </c>
      <c r="N195" s="228" t="s">
        <v>46</v>
      </c>
      <c r="O195" s="92"/>
      <c r="P195" s="229">
        <f>O195*H195</f>
        <v>0</v>
      </c>
      <c r="Q195" s="229">
        <v>1.6299999999999999</v>
      </c>
      <c r="R195" s="229">
        <f>Q195*H195</f>
        <v>10.1875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202</v>
      </c>
      <c r="AT195" s="231" t="s">
        <v>204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202</v>
      </c>
      <c r="BM195" s="231" t="s">
        <v>6434</v>
      </c>
    </row>
    <row r="196" s="2" customFormat="1">
      <c r="A196" s="39"/>
      <c r="B196" s="40"/>
      <c r="C196" s="41"/>
      <c r="D196" s="233" t="s">
        <v>209</v>
      </c>
      <c r="E196" s="41"/>
      <c r="F196" s="234" t="s">
        <v>6435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209</v>
      </c>
      <c r="AU196" s="18" t="s">
        <v>90</v>
      </c>
    </row>
    <row r="197" s="2" customFormat="1">
      <c r="A197" s="39"/>
      <c r="B197" s="40"/>
      <c r="C197" s="41"/>
      <c r="D197" s="251" t="s">
        <v>355</v>
      </c>
      <c r="E197" s="41"/>
      <c r="F197" s="252" t="s">
        <v>6436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355</v>
      </c>
      <c r="AU197" s="18" t="s">
        <v>90</v>
      </c>
    </row>
    <row r="198" s="14" customFormat="1">
      <c r="A198" s="14"/>
      <c r="B198" s="263"/>
      <c r="C198" s="264"/>
      <c r="D198" s="233" t="s">
        <v>357</v>
      </c>
      <c r="E198" s="265" t="s">
        <v>1</v>
      </c>
      <c r="F198" s="266" t="s">
        <v>6437</v>
      </c>
      <c r="G198" s="264"/>
      <c r="H198" s="267">
        <v>6.25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357</v>
      </c>
      <c r="AU198" s="273" t="s">
        <v>90</v>
      </c>
      <c r="AV198" s="14" t="s">
        <v>90</v>
      </c>
      <c r="AW198" s="14" t="s">
        <v>36</v>
      </c>
      <c r="AX198" s="14" t="s">
        <v>81</v>
      </c>
      <c r="AY198" s="273" t="s">
        <v>203</v>
      </c>
    </row>
    <row r="199" s="16" customFormat="1">
      <c r="A199" s="16"/>
      <c r="B199" s="285"/>
      <c r="C199" s="286"/>
      <c r="D199" s="233" t="s">
        <v>357</v>
      </c>
      <c r="E199" s="287" t="s">
        <v>1</v>
      </c>
      <c r="F199" s="288" t="s">
        <v>366</v>
      </c>
      <c r="G199" s="286"/>
      <c r="H199" s="289">
        <v>6.25</v>
      </c>
      <c r="I199" s="290"/>
      <c r="J199" s="286"/>
      <c r="K199" s="286"/>
      <c r="L199" s="291"/>
      <c r="M199" s="292"/>
      <c r="N199" s="293"/>
      <c r="O199" s="293"/>
      <c r="P199" s="293"/>
      <c r="Q199" s="293"/>
      <c r="R199" s="293"/>
      <c r="S199" s="293"/>
      <c r="T199" s="29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5" t="s">
        <v>357</v>
      </c>
      <c r="AU199" s="295" t="s">
        <v>90</v>
      </c>
      <c r="AV199" s="16" t="s">
        <v>202</v>
      </c>
      <c r="AW199" s="16" t="s">
        <v>36</v>
      </c>
      <c r="AX199" s="16" t="s">
        <v>88</v>
      </c>
      <c r="AY199" s="295" t="s">
        <v>203</v>
      </c>
    </row>
    <row r="200" s="2" customFormat="1" ht="24.15" customHeight="1">
      <c r="A200" s="39"/>
      <c r="B200" s="40"/>
      <c r="C200" s="220" t="s">
        <v>259</v>
      </c>
      <c r="D200" s="220" t="s">
        <v>204</v>
      </c>
      <c r="E200" s="221" t="s">
        <v>6438</v>
      </c>
      <c r="F200" s="222" t="s">
        <v>6439</v>
      </c>
      <c r="G200" s="223" t="s">
        <v>290</v>
      </c>
      <c r="H200" s="224">
        <v>50</v>
      </c>
      <c r="I200" s="225"/>
      <c r="J200" s="226">
        <f>ROUND(I200*H200,2)</f>
        <v>0</v>
      </c>
      <c r="K200" s="222" t="s">
        <v>352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0.00017000000000000001</v>
      </c>
      <c r="R200" s="229">
        <f>Q200*H200</f>
        <v>0.0085000000000000006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202</v>
      </c>
      <c r="AT200" s="231" t="s">
        <v>204</v>
      </c>
      <c r="AU200" s="231" t="s">
        <v>90</v>
      </c>
      <c r="AY200" s="18" t="s">
        <v>203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202</v>
      </c>
      <c r="BM200" s="231" t="s">
        <v>6440</v>
      </c>
    </row>
    <row r="201" s="2" customFormat="1">
      <c r="A201" s="39"/>
      <c r="B201" s="40"/>
      <c r="C201" s="41"/>
      <c r="D201" s="233" t="s">
        <v>209</v>
      </c>
      <c r="E201" s="41"/>
      <c r="F201" s="234" t="s">
        <v>6441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209</v>
      </c>
      <c r="AU201" s="18" t="s">
        <v>90</v>
      </c>
    </row>
    <row r="202" s="2" customFormat="1">
      <c r="A202" s="39"/>
      <c r="B202" s="40"/>
      <c r="C202" s="41"/>
      <c r="D202" s="251" t="s">
        <v>355</v>
      </c>
      <c r="E202" s="41"/>
      <c r="F202" s="252" t="s">
        <v>6442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355</v>
      </c>
      <c r="AU202" s="18" t="s">
        <v>90</v>
      </c>
    </row>
    <row r="203" s="14" customFormat="1">
      <c r="A203" s="14"/>
      <c r="B203" s="263"/>
      <c r="C203" s="264"/>
      <c r="D203" s="233" t="s">
        <v>357</v>
      </c>
      <c r="E203" s="265" t="s">
        <v>1</v>
      </c>
      <c r="F203" s="266" t="s">
        <v>6443</v>
      </c>
      <c r="G203" s="264"/>
      <c r="H203" s="267">
        <v>50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357</v>
      </c>
      <c r="AU203" s="273" t="s">
        <v>90</v>
      </c>
      <c r="AV203" s="14" t="s">
        <v>90</v>
      </c>
      <c r="AW203" s="14" t="s">
        <v>36</v>
      </c>
      <c r="AX203" s="14" t="s">
        <v>81</v>
      </c>
      <c r="AY203" s="273" t="s">
        <v>203</v>
      </c>
    </row>
    <row r="204" s="16" customFormat="1">
      <c r="A204" s="16"/>
      <c r="B204" s="285"/>
      <c r="C204" s="286"/>
      <c r="D204" s="233" t="s">
        <v>357</v>
      </c>
      <c r="E204" s="287" t="s">
        <v>1</v>
      </c>
      <c r="F204" s="288" t="s">
        <v>366</v>
      </c>
      <c r="G204" s="286"/>
      <c r="H204" s="289">
        <v>50</v>
      </c>
      <c r="I204" s="290"/>
      <c r="J204" s="286"/>
      <c r="K204" s="286"/>
      <c r="L204" s="291"/>
      <c r="M204" s="292"/>
      <c r="N204" s="293"/>
      <c r="O204" s="293"/>
      <c r="P204" s="293"/>
      <c r="Q204" s="293"/>
      <c r="R204" s="293"/>
      <c r="S204" s="293"/>
      <c r="T204" s="29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95" t="s">
        <v>357</v>
      </c>
      <c r="AU204" s="295" t="s">
        <v>90</v>
      </c>
      <c r="AV204" s="16" t="s">
        <v>202</v>
      </c>
      <c r="AW204" s="16" t="s">
        <v>36</v>
      </c>
      <c r="AX204" s="16" t="s">
        <v>88</v>
      </c>
      <c r="AY204" s="295" t="s">
        <v>203</v>
      </c>
    </row>
    <row r="205" s="2" customFormat="1" ht="24.15" customHeight="1">
      <c r="A205" s="39"/>
      <c r="B205" s="40"/>
      <c r="C205" s="296" t="s">
        <v>264</v>
      </c>
      <c r="D205" s="296" t="s">
        <v>553</v>
      </c>
      <c r="E205" s="297" t="s">
        <v>554</v>
      </c>
      <c r="F205" s="298" t="s">
        <v>555</v>
      </c>
      <c r="G205" s="299" t="s">
        <v>290</v>
      </c>
      <c r="H205" s="300">
        <v>60</v>
      </c>
      <c r="I205" s="301"/>
      <c r="J205" s="302">
        <f>ROUND(I205*H205,2)</f>
        <v>0</v>
      </c>
      <c r="K205" s="298" t="s">
        <v>352</v>
      </c>
      <c r="L205" s="303"/>
      <c r="M205" s="304" t="s">
        <v>1</v>
      </c>
      <c r="N205" s="305" t="s">
        <v>46</v>
      </c>
      <c r="O205" s="92"/>
      <c r="P205" s="229">
        <f>O205*H205</f>
        <v>0</v>
      </c>
      <c r="Q205" s="229">
        <v>0.00029999999999999997</v>
      </c>
      <c r="R205" s="229">
        <f>Q205*H205</f>
        <v>0.017999999999999999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239</v>
      </c>
      <c r="AT205" s="231" t="s">
        <v>553</v>
      </c>
      <c r="AU205" s="231" t="s">
        <v>90</v>
      </c>
      <c r="AY205" s="18" t="s">
        <v>203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202</v>
      </c>
      <c r="BM205" s="231" t="s">
        <v>6444</v>
      </c>
    </row>
    <row r="206" s="2" customFormat="1">
      <c r="A206" s="39"/>
      <c r="B206" s="40"/>
      <c r="C206" s="41"/>
      <c r="D206" s="233" t="s">
        <v>209</v>
      </c>
      <c r="E206" s="41"/>
      <c r="F206" s="234" t="s">
        <v>555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209</v>
      </c>
      <c r="AU206" s="18" t="s">
        <v>90</v>
      </c>
    </row>
    <row r="207" s="14" customFormat="1">
      <c r="A207" s="14"/>
      <c r="B207" s="263"/>
      <c r="C207" s="264"/>
      <c r="D207" s="233" t="s">
        <v>357</v>
      </c>
      <c r="E207" s="265" t="s">
        <v>1</v>
      </c>
      <c r="F207" s="266" t="s">
        <v>6445</v>
      </c>
      <c r="G207" s="264"/>
      <c r="H207" s="267">
        <v>60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3" t="s">
        <v>357</v>
      </c>
      <c r="AU207" s="273" t="s">
        <v>90</v>
      </c>
      <c r="AV207" s="14" t="s">
        <v>90</v>
      </c>
      <c r="AW207" s="14" t="s">
        <v>36</v>
      </c>
      <c r="AX207" s="14" t="s">
        <v>81</v>
      </c>
      <c r="AY207" s="273" t="s">
        <v>203</v>
      </c>
    </row>
    <row r="208" s="16" customFormat="1">
      <c r="A208" s="16"/>
      <c r="B208" s="285"/>
      <c r="C208" s="286"/>
      <c r="D208" s="233" t="s">
        <v>357</v>
      </c>
      <c r="E208" s="287" t="s">
        <v>1</v>
      </c>
      <c r="F208" s="288" t="s">
        <v>366</v>
      </c>
      <c r="G208" s="286"/>
      <c r="H208" s="289">
        <v>60</v>
      </c>
      <c r="I208" s="290"/>
      <c r="J208" s="286"/>
      <c r="K208" s="286"/>
      <c r="L208" s="291"/>
      <c r="M208" s="292"/>
      <c r="N208" s="293"/>
      <c r="O208" s="293"/>
      <c r="P208" s="293"/>
      <c r="Q208" s="293"/>
      <c r="R208" s="293"/>
      <c r="S208" s="293"/>
      <c r="T208" s="29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95" t="s">
        <v>357</v>
      </c>
      <c r="AU208" s="295" t="s">
        <v>90</v>
      </c>
      <c r="AV208" s="16" t="s">
        <v>202</v>
      </c>
      <c r="AW208" s="16" t="s">
        <v>36</v>
      </c>
      <c r="AX208" s="16" t="s">
        <v>88</v>
      </c>
      <c r="AY208" s="295" t="s">
        <v>203</v>
      </c>
    </row>
    <row r="209" s="2" customFormat="1" ht="24.15" customHeight="1">
      <c r="A209" s="39"/>
      <c r="B209" s="40"/>
      <c r="C209" s="220" t="s">
        <v>269</v>
      </c>
      <c r="D209" s="220" t="s">
        <v>204</v>
      </c>
      <c r="E209" s="221" t="s">
        <v>6446</v>
      </c>
      <c r="F209" s="222" t="s">
        <v>6447</v>
      </c>
      <c r="G209" s="223" t="s">
        <v>415</v>
      </c>
      <c r="H209" s="224">
        <v>25</v>
      </c>
      <c r="I209" s="225"/>
      <c r="J209" s="226">
        <f>ROUND(I209*H209,2)</f>
        <v>0</v>
      </c>
      <c r="K209" s="222" t="s">
        <v>352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0.00048999999999999998</v>
      </c>
      <c r="R209" s="229">
        <f>Q209*H209</f>
        <v>0.012250000000000001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202</v>
      </c>
      <c r="AT209" s="231" t="s">
        <v>204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202</v>
      </c>
      <c r="BM209" s="231" t="s">
        <v>6448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6449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2" customFormat="1">
      <c r="A211" s="39"/>
      <c r="B211" s="40"/>
      <c r="C211" s="41"/>
      <c r="D211" s="251" t="s">
        <v>355</v>
      </c>
      <c r="E211" s="41"/>
      <c r="F211" s="252" t="s">
        <v>6450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355</v>
      </c>
      <c r="AU211" s="18" t="s">
        <v>90</v>
      </c>
    </row>
    <row r="212" s="2" customFormat="1" ht="16.5" customHeight="1">
      <c r="A212" s="39"/>
      <c r="B212" s="40"/>
      <c r="C212" s="220" t="s">
        <v>8</v>
      </c>
      <c r="D212" s="220" t="s">
        <v>204</v>
      </c>
      <c r="E212" s="221" t="s">
        <v>6451</v>
      </c>
      <c r="F212" s="222" t="s">
        <v>6452</v>
      </c>
      <c r="G212" s="223" t="s">
        <v>351</v>
      </c>
      <c r="H212" s="224">
        <v>2.927</v>
      </c>
      <c r="I212" s="225"/>
      <c r="J212" s="226">
        <f>ROUND(I212*H212,2)</f>
        <v>0</v>
      </c>
      <c r="K212" s="222" t="s">
        <v>352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2.3010199999999998</v>
      </c>
      <c r="R212" s="229">
        <f>Q212*H212</f>
        <v>6.73508554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202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202</v>
      </c>
      <c r="BM212" s="231" t="s">
        <v>6453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6454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2" customFormat="1">
      <c r="A214" s="39"/>
      <c r="B214" s="40"/>
      <c r="C214" s="41"/>
      <c r="D214" s="251" t="s">
        <v>355</v>
      </c>
      <c r="E214" s="41"/>
      <c r="F214" s="252" t="s">
        <v>6455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355</v>
      </c>
      <c r="AU214" s="18" t="s">
        <v>90</v>
      </c>
    </row>
    <row r="215" s="14" customFormat="1">
      <c r="A215" s="14"/>
      <c r="B215" s="263"/>
      <c r="C215" s="264"/>
      <c r="D215" s="233" t="s">
        <v>357</v>
      </c>
      <c r="E215" s="265" t="s">
        <v>1</v>
      </c>
      <c r="F215" s="266" t="s">
        <v>6456</v>
      </c>
      <c r="G215" s="264"/>
      <c r="H215" s="267">
        <v>2.927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3" t="s">
        <v>357</v>
      </c>
      <c r="AU215" s="273" t="s">
        <v>90</v>
      </c>
      <c r="AV215" s="14" t="s">
        <v>90</v>
      </c>
      <c r="AW215" s="14" t="s">
        <v>36</v>
      </c>
      <c r="AX215" s="14" t="s">
        <v>81</v>
      </c>
      <c r="AY215" s="273" t="s">
        <v>203</v>
      </c>
    </row>
    <row r="216" s="16" customFormat="1">
      <c r="A216" s="16"/>
      <c r="B216" s="285"/>
      <c r="C216" s="286"/>
      <c r="D216" s="233" t="s">
        <v>357</v>
      </c>
      <c r="E216" s="287" t="s">
        <v>1</v>
      </c>
      <c r="F216" s="288" t="s">
        <v>366</v>
      </c>
      <c r="G216" s="286"/>
      <c r="H216" s="289">
        <v>2.927</v>
      </c>
      <c r="I216" s="290"/>
      <c r="J216" s="286"/>
      <c r="K216" s="286"/>
      <c r="L216" s="291"/>
      <c r="M216" s="292"/>
      <c r="N216" s="293"/>
      <c r="O216" s="293"/>
      <c r="P216" s="293"/>
      <c r="Q216" s="293"/>
      <c r="R216" s="293"/>
      <c r="S216" s="293"/>
      <c r="T216" s="294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5" t="s">
        <v>357</v>
      </c>
      <c r="AU216" s="295" t="s">
        <v>90</v>
      </c>
      <c r="AV216" s="16" t="s">
        <v>202</v>
      </c>
      <c r="AW216" s="16" t="s">
        <v>36</v>
      </c>
      <c r="AX216" s="16" t="s">
        <v>88</v>
      </c>
      <c r="AY216" s="295" t="s">
        <v>203</v>
      </c>
    </row>
    <row r="217" s="2" customFormat="1" ht="16.5" customHeight="1">
      <c r="A217" s="39"/>
      <c r="B217" s="40"/>
      <c r="C217" s="220" t="s">
        <v>279</v>
      </c>
      <c r="D217" s="220" t="s">
        <v>204</v>
      </c>
      <c r="E217" s="221" t="s">
        <v>582</v>
      </c>
      <c r="F217" s="222" t="s">
        <v>583</v>
      </c>
      <c r="G217" s="223" t="s">
        <v>290</v>
      </c>
      <c r="H217" s="224">
        <v>4.1820000000000004</v>
      </c>
      <c r="I217" s="225"/>
      <c r="J217" s="226">
        <f>ROUND(I217*H217,2)</f>
        <v>0</v>
      </c>
      <c r="K217" s="222" t="s">
        <v>352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0.00247</v>
      </c>
      <c r="R217" s="229">
        <f>Q217*H217</f>
        <v>0.010329540000000002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202</v>
      </c>
      <c r="AT217" s="231" t="s">
        <v>204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202</v>
      </c>
      <c r="BM217" s="231" t="s">
        <v>6457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585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2" customFormat="1">
      <c r="A219" s="39"/>
      <c r="B219" s="40"/>
      <c r="C219" s="41"/>
      <c r="D219" s="251" t="s">
        <v>355</v>
      </c>
      <c r="E219" s="41"/>
      <c r="F219" s="252" t="s">
        <v>586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355</v>
      </c>
      <c r="AU219" s="18" t="s">
        <v>90</v>
      </c>
    </row>
    <row r="220" s="14" customFormat="1">
      <c r="A220" s="14"/>
      <c r="B220" s="263"/>
      <c r="C220" s="264"/>
      <c r="D220" s="233" t="s">
        <v>357</v>
      </c>
      <c r="E220" s="265" t="s">
        <v>1</v>
      </c>
      <c r="F220" s="266" t="s">
        <v>6458</v>
      </c>
      <c r="G220" s="264"/>
      <c r="H220" s="267">
        <v>4.1820000000000004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357</v>
      </c>
      <c r="AU220" s="273" t="s">
        <v>90</v>
      </c>
      <c r="AV220" s="14" t="s">
        <v>90</v>
      </c>
      <c r="AW220" s="14" t="s">
        <v>36</v>
      </c>
      <c r="AX220" s="14" t="s">
        <v>81</v>
      </c>
      <c r="AY220" s="273" t="s">
        <v>203</v>
      </c>
    </row>
    <row r="221" s="16" customFormat="1">
      <c r="A221" s="16"/>
      <c r="B221" s="285"/>
      <c r="C221" s="286"/>
      <c r="D221" s="233" t="s">
        <v>357</v>
      </c>
      <c r="E221" s="287" t="s">
        <v>1</v>
      </c>
      <c r="F221" s="288" t="s">
        <v>366</v>
      </c>
      <c r="G221" s="286"/>
      <c r="H221" s="289">
        <v>4.1820000000000004</v>
      </c>
      <c r="I221" s="290"/>
      <c r="J221" s="286"/>
      <c r="K221" s="286"/>
      <c r="L221" s="291"/>
      <c r="M221" s="292"/>
      <c r="N221" s="293"/>
      <c r="O221" s="293"/>
      <c r="P221" s="293"/>
      <c r="Q221" s="293"/>
      <c r="R221" s="293"/>
      <c r="S221" s="293"/>
      <c r="T221" s="294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95" t="s">
        <v>357</v>
      </c>
      <c r="AU221" s="295" t="s">
        <v>90</v>
      </c>
      <c r="AV221" s="16" t="s">
        <v>202</v>
      </c>
      <c r="AW221" s="16" t="s">
        <v>36</v>
      </c>
      <c r="AX221" s="16" t="s">
        <v>88</v>
      </c>
      <c r="AY221" s="295" t="s">
        <v>203</v>
      </c>
    </row>
    <row r="222" s="2" customFormat="1" ht="16.5" customHeight="1">
      <c r="A222" s="39"/>
      <c r="B222" s="40"/>
      <c r="C222" s="220" t="s">
        <v>284</v>
      </c>
      <c r="D222" s="220" t="s">
        <v>204</v>
      </c>
      <c r="E222" s="221" t="s">
        <v>590</v>
      </c>
      <c r="F222" s="222" t="s">
        <v>591</v>
      </c>
      <c r="G222" s="223" t="s">
        <v>290</v>
      </c>
      <c r="H222" s="224">
        <v>4.1820000000000004</v>
      </c>
      <c r="I222" s="225"/>
      <c r="J222" s="226">
        <f>ROUND(I222*H222,2)</f>
        <v>0</v>
      </c>
      <c r="K222" s="222" t="s">
        <v>352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202</v>
      </c>
      <c r="AT222" s="231" t="s">
        <v>204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202</v>
      </c>
      <c r="BM222" s="231" t="s">
        <v>6459</v>
      </c>
    </row>
    <row r="223" s="2" customFormat="1">
      <c r="A223" s="39"/>
      <c r="B223" s="40"/>
      <c r="C223" s="41"/>
      <c r="D223" s="233" t="s">
        <v>209</v>
      </c>
      <c r="E223" s="41"/>
      <c r="F223" s="234" t="s">
        <v>593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209</v>
      </c>
      <c r="AU223" s="18" t="s">
        <v>90</v>
      </c>
    </row>
    <row r="224" s="2" customFormat="1">
      <c r="A224" s="39"/>
      <c r="B224" s="40"/>
      <c r="C224" s="41"/>
      <c r="D224" s="251" t="s">
        <v>355</v>
      </c>
      <c r="E224" s="41"/>
      <c r="F224" s="252" t="s">
        <v>594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355</v>
      </c>
      <c r="AU224" s="18" t="s">
        <v>90</v>
      </c>
    </row>
    <row r="225" s="2" customFormat="1" ht="24.15" customHeight="1">
      <c r="A225" s="39"/>
      <c r="B225" s="40"/>
      <c r="C225" s="220" t="s">
        <v>473</v>
      </c>
      <c r="D225" s="220" t="s">
        <v>204</v>
      </c>
      <c r="E225" s="221" t="s">
        <v>645</v>
      </c>
      <c r="F225" s="222" t="s">
        <v>646</v>
      </c>
      <c r="G225" s="223" t="s">
        <v>647</v>
      </c>
      <c r="H225" s="224">
        <v>1</v>
      </c>
      <c r="I225" s="225"/>
      <c r="J225" s="226">
        <f>ROUND(I225*H225,2)</f>
        <v>0</v>
      </c>
      <c r="K225" s="222" t="s">
        <v>352</v>
      </c>
      <c r="L225" s="45"/>
      <c r="M225" s="227" t="s">
        <v>1</v>
      </c>
      <c r="N225" s="228" t="s">
        <v>46</v>
      </c>
      <c r="O225" s="92"/>
      <c r="P225" s="229">
        <f>O225*H225</f>
        <v>0</v>
      </c>
      <c r="Q225" s="229">
        <v>0.0049800000000000001</v>
      </c>
      <c r="R225" s="229">
        <f>Q225*H225</f>
        <v>0.0049800000000000001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202</v>
      </c>
      <c r="AT225" s="231" t="s">
        <v>204</v>
      </c>
      <c r="AU225" s="231" t="s">
        <v>90</v>
      </c>
      <c r="AY225" s="18" t="s">
        <v>203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88</v>
      </c>
      <c r="BK225" s="232">
        <f>ROUND(I225*H225,2)</f>
        <v>0</v>
      </c>
      <c r="BL225" s="18" t="s">
        <v>202</v>
      </c>
      <c r="BM225" s="231" t="s">
        <v>6460</v>
      </c>
    </row>
    <row r="226" s="2" customFormat="1">
      <c r="A226" s="39"/>
      <c r="B226" s="40"/>
      <c r="C226" s="41"/>
      <c r="D226" s="233" t="s">
        <v>209</v>
      </c>
      <c r="E226" s="41"/>
      <c r="F226" s="234" t="s">
        <v>649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209</v>
      </c>
      <c r="AU226" s="18" t="s">
        <v>90</v>
      </c>
    </row>
    <row r="227" s="2" customFormat="1">
      <c r="A227" s="39"/>
      <c r="B227" s="40"/>
      <c r="C227" s="41"/>
      <c r="D227" s="251" t="s">
        <v>355</v>
      </c>
      <c r="E227" s="41"/>
      <c r="F227" s="252" t="s">
        <v>650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355</v>
      </c>
      <c r="AU227" s="18" t="s">
        <v>90</v>
      </c>
    </row>
    <row r="228" s="2" customFormat="1" ht="24.15" customHeight="1">
      <c r="A228" s="39"/>
      <c r="B228" s="40"/>
      <c r="C228" s="220" t="s">
        <v>483</v>
      </c>
      <c r="D228" s="220" t="s">
        <v>204</v>
      </c>
      <c r="E228" s="221" t="s">
        <v>660</v>
      </c>
      <c r="F228" s="222" t="s">
        <v>661</v>
      </c>
      <c r="G228" s="223" t="s">
        <v>647</v>
      </c>
      <c r="H228" s="224">
        <v>2</v>
      </c>
      <c r="I228" s="225"/>
      <c r="J228" s="226">
        <f>ROUND(I228*H228,2)</f>
        <v>0</v>
      </c>
      <c r="K228" s="222" t="s">
        <v>352</v>
      </c>
      <c r="L228" s="45"/>
      <c r="M228" s="227" t="s">
        <v>1</v>
      </c>
      <c r="N228" s="228" t="s">
        <v>46</v>
      </c>
      <c r="O228" s="92"/>
      <c r="P228" s="229">
        <f>O228*H228</f>
        <v>0</v>
      </c>
      <c r="Q228" s="229">
        <v>0.013509999999999999</v>
      </c>
      <c r="R228" s="229">
        <f>Q228*H228</f>
        <v>0.027019999999999999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202</v>
      </c>
      <c r="AT228" s="231" t="s">
        <v>204</v>
      </c>
      <c r="AU228" s="231" t="s">
        <v>90</v>
      </c>
      <c r="AY228" s="18" t="s">
        <v>203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88</v>
      </c>
      <c r="BK228" s="232">
        <f>ROUND(I228*H228,2)</f>
        <v>0</v>
      </c>
      <c r="BL228" s="18" t="s">
        <v>202</v>
      </c>
      <c r="BM228" s="231" t="s">
        <v>6461</v>
      </c>
    </row>
    <row r="229" s="2" customFormat="1">
      <c r="A229" s="39"/>
      <c r="B229" s="40"/>
      <c r="C229" s="41"/>
      <c r="D229" s="233" t="s">
        <v>209</v>
      </c>
      <c r="E229" s="41"/>
      <c r="F229" s="234" t="s">
        <v>663</v>
      </c>
      <c r="G229" s="41"/>
      <c r="H229" s="41"/>
      <c r="I229" s="235"/>
      <c r="J229" s="41"/>
      <c r="K229" s="41"/>
      <c r="L229" s="45"/>
      <c r="M229" s="236"/>
      <c r="N229" s="237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209</v>
      </c>
      <c r="AU229" s="18" t="s">
        <v>90</v>
      </c>
    </row>
    <row r="230" s="2" customFormat="1">
      <c r="A230" s="39"/>
      <c r="B230" s="40"/>
      <c r="C230" s="41"/>
      <c r="D230" s="251" t="s">
        <v>355</v>
      </c>
      <c r="E230" s="41"/>
      <c r="F230" s="252" t="s">
        <v>664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355</v>
      </c>
      <c r="AU230" s="18" t="s">
        <v>90</v>
      </c>
    </row>
    <row r="231" s="11" customFormat="1" ht="22.8" customHeight="1">
      <c r="A231" s="11"/>
      <c r="B231" s="206"/>
      <c r="C231" s="207"/>
      <c r="D231" s="208" t="s">
        <v>80</v>
      </c>
      <c r="E231" s="249" t="s">
        <v>215</v>
      </c>
      <c r="F231" s="249" t="s">
        <v>726</v>
      </c>
      <c r="G231" s="207"/>
      <c r="H231" s="207"/>
      <c r="I231" s="210"/>
      <c r="J231" s="250">
        <f>BK231</f>
        <v>0</v>
      </c>
      <c r="K231" s="207"/>
      <c r="L231" s="212"/>
      <c r="M231" s="213"/>
      <c r="N231" s="214"/>
      <c r="O231" s="214"/>
      <c r="P231" s="215">
        <f>SUM(P232:P274)</f>
        <v>0</v>
      </c>
      <c r="Q231" s="214"/>
      <c r="R231" s="215">
        <f>SUM(R232:R274)</f>
        <v>47.601748529999988</v>
      </c>
      <c r="S231" s="214"/>
      <c r="T231" s="216">
        <f>SUM(T232:T274)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17" t="s">
        <v>88</v>
      </c>
      <c r="AT231" s="218" t="s">
        <v>80</v>
      </c>
      <c r="AU231" s="218" t="s">
        <v>88</v>
      </c>
      <c r="AY231" s="217" t="s">
        <v>203</v>
      </c>
      <c r="BK231" s="219">
        <f>SUM(BK232:BK274)</f>
        <v>0</v>
      </c>
    </row>
    <row r="232" s="2" customFormat="1" ht="24.15" customHeight="1">
      <c r="A232" s="39"/>
      <c r="B232" s="40"/>
      <c r="C232" s="220" t="s">
        <v>490</v>
      </c>
      <c r="D232" s="220" t="s">
        <v>204</v>
      </c>
      <c r="E232" s="221" t="s">
        <v>6462</v>
      </c>
      <c r="F232" s="222" t="s">
        <v>6463</v>
      </c>
      <c r="G232" s="223" t="s">
        <v>415</v>
      </c>
      <c r="H232" s="224">
        <v>2.5</v>
      </c>
      <c r="I232" s="225"/>
      <c r="J232" s="226">
        <f>ROUND(I232*H232,2)</f>
        <v>0</v>
      </c>
      <c r="K232" s="222" t="s">
        <v>352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202</v>
      </c>
      <c r="AT232" s="231" t="s">
        <v>204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202</v>
      </c>
      <c r="BM232" s="231" t="s">
        <v>6464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6465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2" customFormat="1">
      <c r="A234" s="39"/>
      <c r="B234" s="40"/>
      <c r="C234" s="41"/>
      <c r="D234" s="251" t="s">
        <v>355</v>
      </c>
      <c r="E234" s="41"/>
      <c r="F234" s="252" t="s">
        <v>6466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355</v>
      </c>
      <c r="AU234" s="18" t="s">
        <v>90</v>
      </c>
    </row>
    <row r="235" s="14" customFormat="1">
      <c r="A235" s="14"/>
      <c r="B235" s="263"/>
      <c r="C235" s="264"/>
      <c r="D235" s="233" t="s">
        <v>357</v>
      </c>
      <c r="E235" s="265" t="s">
        <v>1</v>
      </c>
      <c r="F235" s="266" t="s">
        <v>6467</v>
      </c>
      <c r="G235" s="264"/>
      <c r="H235" s="267">
        <v>2.5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357</v>
      </c>
      <c r="AU235" s="273" t="s">
        <v>90</v>
      </c>
      <c r="AV235" s="14" t="s">
        <v>90</v>
      </c>
      <c r="AW235" s="14" t="s">
        <v>36</v>
      </c>
      <c r="AX235" s="14" t="s">
        <v>81</v>
      </c>
      <c r="AY235" s="273" t="s">
        <v>203</v>
      </c>
    </row>
    <row r="236" s="16" customFormat="1">
      <c r="A236" s="16"/>
      <c r="B236" s="285"/>
      <c r="C236" s="286"/>
      <c r="D236" s="233" t="s">
        <v>357</v>
      </c>
      <c r="E236" s="287" t="s">
        <v>1</v>
      </c>
      <c r="F236" s="288" t="s">
        <v>366</v>
      </c>
      <c r="G236" s="286"/>
      <c r="H236" s="289">
        <v>2.5</v>
      </c>
      <c r="I236" s="290"/>
      <c r="J236" s="286"/>
      <c r="K236" s="286"/>
      <c r="L236" s="291"/>
      <c r="M236" s="292"/>
      <c r="N236" s="293"/>
      <c r="O236" s="293"/>
      <c r="P236" s="293"/>
      <c r="Q236" s="293"/>
      <c r="R236" s="293"/>
      <c r="S236" s="293"/>
      <c r="T236" s="29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95" t="s">
        <v>357</v>
      </c>
      <c r="AU236" s="295" t="s">
        <v>90</v>
      </c>
      <c r="AV236" s="16" t="s">
        <v>202</v>
      </c>
      <c r="AW236" s="16" t="s">
        <v>36</v>
      </c>
      <c r="AX236" s="16" t="s">
        <v>88</v>
      </c>
      <c r="AY236" s="295" t="s">
        <v>203</v>
      </c>
    </row>
    <row r="237" s="2" customFormat="1" ht="24.15" customHeight="1">
      <c r="A237" s="39"/>
      <c r="B237" s="40"/>
      <c r="C237" s="296" t="s">
        <v>7</v>
      </c>
      <c r="D237" s="296" t="s">
        <v>553</v>
      </c>
      <c r="E237" s="297" t="s">
        <v>6468</v>
      </c>
      <c r="F237" s="298" t="s">
        <v>6469</v>
      </c>
      <c r="G237" s="299" t="s">
        <v>415</v>
      </c>
      <c r="H237" s="300">
        <v>2.5249999999999999</v>
      </c>
      <c r="I237" s="301"/>
      <c r="J237" s="302">
        <f>ROUND(I237*H237,2)</f>
        <v>0</v>
      </c>
      <c r="K237" s="298" t="s">
        <v>352</v>
      </c>
      <c r="L237" s="303"/>
      <c r="M237" s="304" t="s">
        <v>1</v>
      </c>
      <c r="N237" s="305" t="s">
        <v>46</v>
      </c>
      <c r="O237" s="92"/>
      <c r="P237" s="229">
        <f>O237*H237</f>
        <v>0</v>
      </c>
      <c r="Q237" s="229">
        <v>0.00035</v>
      </c>
      <c r="R237" s="229">
        <f>Q237*H237</f>
        <v>0.00088374999999999999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239</v>
      </c>
      <c r="AT237" s="231" t="s">
        <v>553</v>
      </c>
      <c r="AU237" s="231" t="s">
        <v>90</v>
      </c>
      <c r="AY237" s="18" t="s">
        <v>203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88</v>
      </c>
      <c r="BK237" s="232">
        <f>ROUND(I237*H237,2)</f>
        <v>0</v>
      </c>
      <c r="BL237" s="18" t="s">
        <v>202</v>
      </c>
      <c r="BM237" s="231" t="s">
        <v>6470</v>
      </c>
    </row>
    <row r="238" s="2" customFormat="1">
      <c r="A238" s="39"/>
      <c r="B238" s="40"/>
      <c r="C238" s="41"/>
      <c r="D238" s="233" t="s">
        <v>209</v>
      </c>
      <c r="E238" s="41"/>
      <c r="F238" s="234" t="s">
        <v>6469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209</v>
      </c>
      <c r="AU238" s="18" t="s">
        <v>90</v>
      </c>
    </row>
    <row r="239" s="14" customFormat="1">
      <c r="A239" s="14"/>
      <c r="B239" s="263"/>
      <c r="C239" s="264"/>
      <c r="D239" s="233" t="s">
        <v>357</v>
      </c>
      <c r="E239" s="265" t="s">
        <v>1</v>
      </c>
      <c r="F239" s="266" t="s">
        <v>6471</v>
      </c>
      <c r="G239" s="264"/>
      <c r="H239" s="267">
        <v>2.5249999999999999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3" t="s">
        <v>357</v>
      </c>
      <c r="AU239" s="273" t="s">
        <v>90</v>
      </c>
      <c r="AV239" s="14" t="s">
        <v>90</v>
      </c>
      <c r="AW239" s="14" t="s">
        <v>36</v>
      </c>
      <c r="AX239" s="14" t="s">
        <v>81</v>
      </c>
      <c r="AY239" s="273" t="s">
        <v>203</v>
      </c>
    </row>
    <row r="240" s="16" customFormat="1">
      <c r="A240" s="16"/>
      <c r="B240" s="285"/>
      <c r="C240" s="286"/>
      <c r="D240" s="233" t="s">
        <v>357</v>
      </c>
      <c r="E240" s="287" t="s">
        <v>1</v>
      </c>
      <c r="F240" s="288" t="s">
        <v>366</v>
      </c>
      <c r="G240" s="286"/>
      <c r="H240" s="289">
        <v>2.5249999999999999</v>
      </c>
      <c r="I240" s="290"/>
      <c r="J240" s="286"/>
      <c r="K240" s="286"/>
      <c r="L240" s="291"/>
      <c r="M240" s="292"/>
      <c r="N240" s="293"/>
      <c r="O240" s="293"/>
      <c r="P240" s="293"/>
      <c r="Q240" s="293"/>
      <c r="R240" s="293"/>
      <c r="S240" s="293"/>
      <c r="T240" s="294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295" t="s">
        <v>357</v>
      </c>
      <c r="AU240" s="295" t="s">
        <v>90</v>
      </c>
      <c r="AV240" s="16" t="s">
        <v>202</v>
      </c>
      <c r="AW240" s="16" t="s">
        <v>36</v>
      </c>
      <c r="AX240" s="16" t="s">
        <v>88</v>
      </c>
      <c r="AY240" s="295" t="s">
        <v>203</v>
      </c>
    </row>
    <row r="241" s="2" customFormat="1" ht="16.5" customHeight="1">
      <c r="A241" s="39"/>
      <c r="B241" s="40"/>
      <c r="C241" s="220" t="s">
        <v>507</v>
      </c>
      <c r="D241" s="220" t="s">
        <v>204</v>
      </c>
      <c r="E241" s="221" t="s">
        <v>6472</v>
      </c>
      <c r="F241" s="222" t="s">
        <v>6473</v>
      </c>
      <c r="G241" s="223" t="s">
        <v>351</v>
      </c>
      <c r="H241" s="224">
        <v>7.7679999999999998</v>
      </c>
      <c r="I241" s="225"/>
      <c r="J241" s="226">
        <f>ROUND(I241*H241,2)</f>
        <v>0</v>
      </c>
      <c r="K241" s="222" t="s">
        <v>352</v>
      </c>
      <c r="L241" s="45"/>
      <c r="M241" s="227" t="s">
        <v>1</v>
      </c>
      <c r="N241" s="228" t="s">
        <v>46</v>
      </c>
      <c r="O241" s="92"/>
      <c r="P241" s="229">
        <f>O241*H241</f>
        <v>0</v>
      </c>
      <c r="Q241" s="229">
        <v>2.5018699999999998</v>
      </c>
      <c r="R241" s="229">
        <f>Q241*H241</f>
        <v>19.434526159999997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202</v>
      </c>
      <c r="AT241" s="231" t="s">
        <v>204</v>
      </c>
      <c r="AU241" s="231" t="s">
        <v>90</v>
      </c>
      <c r="AY241" s="18" t="s">
        <v>203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88</v>
      </c>
      <c r="BK241" s="232">
        <f>ROUND(I241*H241,2)</f>
        <v>0</v>
      </c>
      <c r="BL241" s="18" t="s">
        <v>202</v>
      </c>
      <c r="BM241" s="231" t="s">
        <v>6474</v>
      </c>
    </row>
    <row r="242" s="2" customFormat="1">
      <c r="A242" s="39"/>
      <c r="B242" s="40"/>
      <c r="C242" s="41"/>
      <c r="D242" s="233" t="s">
        <v>209</v>
      </c>
      <c r="E242" s="41"/>
      <c r="F242" s="234" t="s">
        <v>6475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209</v>
      </c>
      <c r="AU242" s="18" t="s">
        <v>90</v>
      </c>
    </row>
    <row r="243" s="2" customFormat="1">
      <c r="A243" s="39"/>
      <c r="B243" s="40"/>
      <c r="C243" s="41"/>
      <c r="D243" s="251" t="s">
        <v>355</v>
      </c>
      <c r="E243" s="41"/>
      <c r="F243" s="252" t="s">
        <v>6476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355</v>
      </c>
      <c r="AU243" s="18" t="s">
        <v>90</v>
      </c>
    </row>
    <row r="244" s="13" customFormat="1">
      <c r="A244" s="13"/>
      <c r="B244" s="253"/>
      <c r="C244" s="254"/>
      <c r="D244" s="233" t="s">
        <v>357</v>
      </c>
      <c r="E244" s="255" t="s">
        <v>1</v>
      </c>
      <c r="F244" s="256" t="s">
        <v>6477</v>
      </c>
      <c r="G244" s="254"/>
      <c r="H244" s="255" t="s">
        <v>1</v>
      </c>
      <c r="I244" s="257"/>
      <c r="J244" s="254"/>
      <c r="K244" s="254"/>
      <c r="L244" s="258"/>
      <c r="M244" s="259"/>
      <c r="N244" s="260"/>
      <c r="O244" s="260"/>
      <c r="P244" s="260"/>
      <c r="Q244" s="260"/>
      <c r="R244" s="260"/>
      <c r="S244" s="260"/>
      <c r="T244" s="26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2" t="s">
        <v>357</v>
      </c>
      <c r="AU244" s="262" t="s">
        <v>90</v>
      </c>
      <c r="AV244" s="13" t="s">
        <v>88</v>
      </c>
      <c r="AW244" s="13" t="s">
        <v>36</v>
      </c>
      <c r="AX244" s="13" t="s">
        <v>81</v>
      </c>
      <c r="AY244" s="262" t="s">
        <v>203</v>
      </c>
    </row>
    <row r="245" s="14" customFormat="1">
      <c r="A245" s="14"/>
      <c r="B245" s="263"/>
      <c r="C245" s="264"/>
      <c r="D245" s="233" t="s">
        <v>357</v>
      </c>
      <c r="E245" s="265" t="s">
        <v>1</v>
      </c>
      <c r="F245" s="266" t="s">
        <v>6478</v>
      </c>
      <c r="G245" s="264"/>
      <c r="H245" s="267">
        <v>7.5279999999999996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357</v>
      </c>
      <c r="AU245" s="273" t="s">
        <v>90</v>
      </c>
      <c r="AV245" s="14" t="s">
        <v>90</v>
      </c>
      <c r="AW245" s="14" t="s">
        <v>36</v>
      </c>
      <c r="AX245" s="14" t="s">
        <v>81</v>
      </c>
      <c r="AY245" s="273" t="s">
        <v>203</v>
      </c>
    </row>
    <row r="246" s="14" customFormat="1">
      <c r="A246" s="14"/>
      <c r="B246" s="263"/>
      <c r="C246" s="264"/>
      <c r="D246" s="233" t="s">
        <v>357</v>
      </c>
      <c r="E246" s="265" t="s">
        <v>1</v>
      </c>
      <c r="F246" s="266" t="s">
        <v>6479</v>
      </c>
      <c r="G246" s="264"/>
      <c r="H246" s="267">
        <v>0.23999999999999999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357</v>
      </c>
      <c r="AU246" s="273" t="s">
        <v>90</v>
      </c>
      <c r="AV246" s="14" t="s">
        <v>90</v>
      </c>
      <c r="AW246" s="14" t="s">
        <v>36</v>
      </c>
      <c r="AX246" s="14" t="s">
        <v>81</v>
      </c>
      <c r="AY246" s="273" t="s">
        <v>203</v>
      </c>
    </row>
    <row r="247" s="16" customFormat="1">
      <c r="A247" s="16"/>
      <c r="B247" s="285"/>
      <c r="C247" s="286"/>
      <c r="D247" s="233" t="s">
        <v>357</v>
      </c>
      <c r="E247" s="287" t="s">
        <v>1</v>
      </c>
      <c r="F247" s="288" t="s">
        <v>366</v>
      </c>
      <c r="G247" s="286"/>
      <c r="H247" s="289">
        <v>7.7679999999999998</v>
      </c>
      <c r="I247" s="290"/>
      <c r="J247" s="286"/>
      <c r="K247" s="286"/>
      <c r="L247" s="291"/>
      <c r="M247" s="292"/>
      <c r="N247" s="293"/>
      <c r="O247" s="293"/>
      <c r="P247" s="293"/>
      <c r="Q247" s="293"/>
      <c r="R247" s="293"/>
      <c r="S247" s="293"/>
      <c r="T247" s="294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95" t="s">
        <v>357</v>
      </c>
      <c r="AU247" s="295" t="s">
        <v>90</v>
      </c>
      <c r="AV247" s="16" t="s">
        <v>202</v>
      </c>
      <c r="AW247" s="16" t="s">
        <v>36</v>
      </c>
      <c r="AX247" s="16" t="s">
        <v>88</v>
      </c>
      <c r="AY247" s="295" t="s">
        <v>203</v>
      </c>
    </row>
    <row r="248" s="2" customFormat="1" ht="24.15" customHeight="1">
      <c r="A248" s="39"/>
      <c r="B248" s="40"/>
      <c r="C248" s="220" t="s">
        <v>515</v>
      </c>
      <c r="D248" s="220" t="s">
        <v>204</v>
      </c>
      <c r="E248" s="221" t="s">
        <v>6480</v>
      </c>
      <c r="F248" s="222" t="s">
        <v>6481</v>
      </c>
      <c r="G248" s="223" t="s">
        <v>351</v>
      </c>
      <c r="H248" s="224">
        <v>10.372999999999999</v>
      </c>
      <c r="I248" s="225"/>
      <c r="J248" s="226">
        <f>ROUND(I248*H248,2)</f>
        <v>0</v>
      </c>
      <c r="K248" s="222" t="s">
        <v>352</v>
      </c>
      <c r="L248" s="45"/>
      <c r="M248" s="227" t="s">
        <v>1</v>
      </c>
      <c r="N248" s="228" t="s">
        <v>46</v>
      </c>
      <c r="O248" s="92"/>
      <c r="P248" s="229">
        <f>O248*H248</f>
        <v>0</v>
      </c>
      <c r="Q248" s="229">
        <v>2.5018699999999998</v>
      </c>
      <c r="R248" s="229">
        <f>Q248*H248</f>
        <v>25.951897509999995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202</v>
      </c>
      <c r="AT248" s="231" t="s">
        <v>204</v>
      </c>
      <c r="AU248" s="231" t="s">
        <v>90</v>
      </c>
      <c r="AY248" s="18" t="s">
        <v>203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202</v>
      </c>
      <c r="BM248" s="231" t="s">
        <v>6482</v>
      </c>
    </row>
    <row r="249" s="2" customFormat="1">
      <c r="A249" s="39"/>
      <c r="B249" s="40"/>
      <c r="C249" s="41"/>
      <c r="D249" s="233" t="s">
        <v>209</v>
      </c>
      <c r="E249" s="41"/>
      <c r="F249" s="234" t="s">
        <v>6483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209</v>
      </c>
      <c r="AU249" s="18" t="s">
        <v>90</v>
      </c>
    </row>
    <row r="250" s="2" customFormat="1">
      <c r="A250" s="39"/>
      <c r="B250" s="40"/>
      <c r="C250" s="41"/>
      <c r="D250" s="251" t="s">
        <v>355</v>
      </c>
      <c r="E250" s="41"/>
      <c r="F250" s="252" t="s">
        <v>6484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355</v>
      </c>
      <c r="AU250" s="18" t="s">
        <v>90</v>
      </c>
    </row>
    <row r="251" s="13" customFormat="1">
      <c r="A251" s="13"/>
      <c r="B251" s="253"/>
      <c r="C251" s="254"/>
      <c r="D251" s="233" t="s">
        <v>357</v>
      </c>
      <c r="E251" s="255" t="s">
        <v>1</v>
      </c>
      <c r="F251" s="256" t="s">
        <v>6485</v>
      </c>
      <c r="G251" s="254"/>
      <c r="H251" s="255" t="s">
        <v>1</v>
      </c>
      <c r="I251" s="257"/>
      <c r="J251" s="254"/>
      <c r="K251" s="254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357</v>
      </c>
      <c r="AU251" s="262" t="s">
        <v>90</v>
      </c>
      <c r="AV251" s="13" t="s">
        <v>88</v>
      </c>
      <c r="AW251" s="13" t="s">
        <v>36</v>
      </c>
      <c r="AX251" s="13" t="s">
        <v>81</v>
      </c>
      <c r="AY251" s="262" t="s">
        <v>203</v>
      </c>
    </row>
    <row r="252" s="14" customFormat="1">
      <c r="A252" s="14"/>
      <c r="B252" s="263"/>
      <c r="C252" s="264"/>
      <c r="D252" s="233" t="s">
        <v>357</v>
      </c>
      <c r="E252" s="265" t="s">
        <v>1</v>
      </c>
      <c r="F252" s="266" t="s">
        <v>6486</v>
      </c>
      <c r="G252" s="264"/>
      <c r="H252" s="267">
        <v>10.298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357</v>
      </c>
      <c r="AU252" s="273" t="s">
        <v>90</v>
      </c>
      <c r="AV252" s="14" t="s">
        <v>90</v>
      </c>
      <c r="AW252" s="14" t="s">
        <v>36</v>
      </c>
      <c r="AX252" s="14" t="s">
        <v>81</v>
      </c>
      <c r="AY252" s="273" t="s">
        <v>203</v>
      </c>
    </row>
    <row r="253" s="14" customFormat="1">
      <c r="A253" s="14"/>
      <c r="B253" s="263"/>
      <c r="C253" s="264"/>
      <c r="D253" s="233" t="s">
        <v>357</v>
      </c>
      <c r="E253" s="265" t="s">
        <v>1</v>
      </c>
      <c r="F253" s="266" t="s">
        <v>6487</v>
      </c>
      <c r="G253" s="264"/>
      <c r="H253" s="267">
        <v>0.074999999999999997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357</v>
      </c>
      <c r="AU253" s="273" t="s">
        <v>90</v>
      </c>
      <c r="AV253" s="14" t="s">
        <v>90</v>
      </c>
      <c r="AW253" s="14" t="s">
        <v>36</v>
      </c>
      <c r="AX253" s="14" t="s">
        <v>81</v>
      </c>
      <c r="AY253" s="273" t="s">
        <v>203</v>
      </c>
    </row>
    <row r="254" s="16" customFormat="1">
      <c r="A254" s="16"/>
      <c r="B254" s="285"/>
      <c r="C254" s="286"/>
      <c r="D254" s="233" t="s">
        <v>357</v>
      </c>
      <c r="E254" s="287" t="s">
        <v>1</v>
      </c>
      <c r="F254" s="288" t="s">
        <v>366</v>
      </c>
      <c r="G254" s="286"/>
      <c r="H254" s="289">
        <v>10.372999999999999</v>
      </c>
      <c r="I254" s="290"/>
      <c r="J254" s="286"/>
      <c r="K254" s="286"/>
      <c r="L254" s="291"/>
      <c r="M254" s="292"/>
      <c r="N254" s="293"/>
      <c r="O254" s="293"/>
      <c r="P254" s="293"/>
      <c r="Q254" s="293"/>
      <c r="R254" s="293"/>
      <c r="S254" s="293"/>
      <c r="T254" s="29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95" t="s">
        <v>357</v>
      </c>
      <c r="AU254" s="295" t="s">
        <v>90</v>
      </c>
      <c r="AV254" s="16" t="s">
        <v>202</v>
      </c>
      <c r="AW254" s="16" t="s">
        <v>36</v>
      </c>
      <c r="AX254" s="16" t="s">
        <v>88</v>
      </c>
      <c r="AY254" s="295" t="s">
        <v>203</v>
      </c>
    </row>
    <row r="255" s="2" customFormat="1" ht="24.15" customHeight="1">
      <c r="A255" s="39"/>
      <c r="B255" s="40"/>
      <c r="C255" s="220" t="s">
        <v>524</v>
      </c>
      <c r="D255" s="220" t="s">
        <v>204</v>
      </c>
      <c r="E255" s="221" t="s">
        <v>6488</v>
      </c>
      <c r="F255" s="222" t="s">
        <v>6489</v>
      </c>
      <c r="G255" s="223" t="s">
        <v>290</v>
      </c>
      <c r="H255" s="224">
        <v>95.930999999999997</v>
      </c>
      <c r="I255" s="225"/>
      <c r="J255" s="226">
        <f>ROUND(I255*H255,2)</f>
        <v>0</v>
      </c>
      <c r="K255" s="222" t="s">
        <v>352</v>
      </c>
      <c r="L255" s="45"/>
      <c r="M255" s="227" t="s">
        <v>1</v>
      </c>
      <c r="N255" s="228" t="s">
        <v>46</v>
      </c>
      <c r="O255" s="92"/>
      <c r="P255" s="229">
        <f>O255*H255</f>
        <v>0</v>
      </c>
      <c r="Q255" s="229">
        <v>0.0033500000000000001</v>
      </c>
      <c r="R255" s="229">
        <f>Q255*H255</f>
        <v>0.32136884999999998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202</v>
      </c>
      <c r="AT255" s="231" t="s">
        <v>204</v>
      </c>
      <c r="AU255" s="231" t="s">
        <v>90</v>
      </c>
      <c r="AY255" s="18" t="s">
        <v>203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88</v>
      </c>
      <c r="BK255" s="232">
        <f>ROUND(I255*H255,2)</f>
        <v>0</v>
      </c>
      <c r="BL255" s="18" t="s">
        <v>202</v>
      </c>
      <c r="BM255" s="231" t="s">
        <v>6490</v>
      </c>
    </row>
    <row r="256" s="2" customFormat="1">
      <c r="A256" s="39"/>
      <c r="B256" s="40"/>
      <c r="C256" s="41"/>
      <c r="D256" s="233" t="s">
        <v>209</v>
      </c>
      <c r="E256" s="41"/>
      <c r="F256" s="234" t="s">
        <v>6491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209</v>
      </c>
      <c r="AU256" s="18" t="s">
        <v>90</v>
      </c>
    </row>
    <row r="257" s="2" customFormat="1">
      <c r="A257" s="39"/>
      <c r="B257" s="40"/>
      <c r="C257" s="41"/>
      <c r="D257" s="251" t="s">
        <v>355</v>
      </c>
      <c r="E257" s="41"/>
      <c r="F257" s="252" t="s">
        <v>6492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355</v>
      </c>
      <c r="AU257" s="18" t="s">
        <v>90</v>
      </c>
    </row>
    <row r="258" s="13" customFormat="1">
      <c r="A258" s="13"/>
      <c r="B258" s="253"/>
      <c r="C258" s="254"/>
      <c r="D258" s="233" t="s">
        <v>357</v>
      </c>
      <c r="E258" s="255" t="s">
        <v>1</v>
      </c>
      <c r="F258" s="256" t="s">
        <v>6477</v>
      </c>
      <c r="G258" s="254"/>
      <c r="H258" s="255" t="s">
        <v>1</v>
      </c>
      <c r="I258" s="257"/>
      <c r="J258" s="254"/>
      <c r="K258" s="254"/>
      <c r="L258" s="258"/>
      <c r="M258" s="259"/>
      <c r="N258" s="260"/>
      <c r="O258" s="260"/>
      <c r="P258" s="260"/>
      <c r="Q258" s="260"/>
      <c r="R258" s="260"/>
      <c r="S258" s="260"/>
      <c r="T258" s="26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2" t="s">
        <v>357</v>
      </c>
      <c r="AU258" s="262" t="s">
        <v>90</v>
      </c>
      <c r="AV258" s="13" t="s">
        <v>88</v>
      </c>
      <c r="AW258" s="13" t="s">
        <v>36</v>
      </c>
      <c r="AX258" s="13" t="s">
        <v>81</v>
      </c>
      <c r="AY258" s="262" t="s">
        <v>203</v>
      </c>
    </row>
    <row r="259" s="14" customFormat="1">
      <c r="A259" s="14"/>
      <c r="B259" s="263"/>
      <c r="C259" s="264"/>
      <c r="D259" s="233" t="s">
        <v>357</v>
      </c>
      <c r="E259" s="265" t="s">
        <v>1</v>
      </c>
      <c r="F259" s="266" t="s">
        <v>6493</v>
      </c>
      <c r="G259" s="264"/>
      <c r="H259" s="267">
        <v>12.545999999999999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3" t="s">
        <v>357</v>
      </c>
      <c r="AU259" s="273" t="s">
        <v>90</v>
      </c>
      <c r="AV259" s="14" t="s">
        <v>90</v>
      </c>
      <c r="AW259" s="14" t="s">
        <v>36</v>
      </c>
      <c r="AX259" s="14" t="s">
        <v>81</v>
      </c>
      <c r="AY259" s="273" t="s">
        <v>203</v>
      </c>
    </row>
    <row r="260" s="14" customFormat="1">
      <c r="A260" s="14"/>
      <c r="B260" s="263"/>
      <c r="C260" s="264"/>
      <c r="D260" s="233" t="s">
        <v>357</v>
      </c>
      <c r="E260" s="265" t="s">
        <v>1</v>
      </c>
      <c r="F260" s="266" t="s">
        <v>6494</v>
      </c>
      <c r="G260" s="264"/>
      <c r="H260" s="267">
        <v>0.40000000000000002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357</v>
      </c>
      <c r="AU260" s="273" t="s">
        <v>90</v>
      </c>
      <c r="AV260" s="14" t="s">
        <v>90</v>
      </c>
      <c r="AW260" s="14" t="s">
        <v>36</v>
      </c>
      <c r="AX260" s="14" t="s">
        <v>81</v>
      </c>
      <c r="AY260" s="273" t="s">
        <v>203</v>
      </c>
    </row>
    <row r="261" s="13" customFormat="1">
      <c r="A261" s="13"/>
      <c r="B261" s="253"/>
      <c r="C261" s="254"/>
      <c r="D261" s="233" t="s">
        <v>357</v>
      </c>
      <c r="E261" s="255" t="s">
        <v>1</v>
      </c>
      <c r="F261" s="256" t="s">
        <v>6485</v>
      </c>
      <c r="G261" s="254"/>
      <c r="H261" s="255" t="s">
        <v>1</v>
      </c>
      <c r="I261" s="257"/>
      <c r="J261" s="254"/>
      <c r="K261" s="254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357</v>
      </c>
      <c r="AU261" s="262" t="s">
        <v>90</v>
      </c>
      <c r="AV261" s="13" t="s">
        <v>88</v>
      </c>
      <c r="AW261" s="13" t="s">
        <v>36</v>
      </c>
      <c r="AX261" s="13" t="s">
        <v>81</v>
      </c>
      <c r="AY261" s="262" t="s">
        <v>203</v>
      </c>
    </row>
    <row r="262" s="14" customFormat="1">
      <c r="A262" s="14"/>
      <c r="B262" s="263"/>
      <c r="C262" s="264"/>
      <c r="D262" s="233" t="s">
        <v>357</v>
      </c>
      <c r="E262" s="265" t="s">
        <v>1</v>
      </c>
      <c r="F262" s="266" t="s">
        <v>6495</v>
      </c>
      <c r="G262" s="264"/>
      <c r="H262" s="267">
        <v>82.385000000000005</v>
      </c>
      <c r="I262" s="268"/>
      <c r="J262" s="264"/>
      <c r="K262" s="264"/>
      <c r="L262" s="269"/>
      <c r="M262" s="270"/>
      <c r="N262" s="271"/>
      <c r="O262" s="271"/>
      <c r="P262" s="271"/>
      <c r="Q262" s="271"/>
      <c r="R262" s="271"/>
      <c r="S262" s="271"/>
      <c r="T262" s="27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3" t="s">
        <v>357</v>
      </c>
      <c r="AU262" s="273" t="s">
        <v>90</v>
      </c>
      <c r="AV262" s="14" t="s">
        <v>90</v>
      </c>
      <c r="AW262" s="14" t="s">
        <v>36</v>
      </c>
      <c r="AX262" s="14" t="s">
        <v>81</v>
      </c>
      <c r="AY262" s="273" t="s">
        <v>203</v>
      </c>
    </row>
    <row r="263" s="14" customFormat="1">
      <c r="A263" s="14"/>
      <c r="B263" s="263"/>
      <c r="C263" s="264"/>
      <c r="D263" s="233" t="s">
        <v>357</v>
      </c>
      <c r="E263" s="265" t="s">
        <v>1</v>
      </c>
      <c r="F263" s="266" t="s">
        <v>6496</v>
      </c>
      <c r="G263" s="264"/>
      <c r="H263" s="267">
        <v>0.59999999999999998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357</v>
      </c>
      <c r="AU263" s="273" t="s">
        <v>90</v>
      </c>
      <c r="AV263" s="14" t="s">
        <v>90</v>
      </c>
      <c r="AW263" s="14" t="s">
        <v>36</v>
      </c>
      <c r="AX263" s="14" t="s">
        <v>81</v>
      </c>
      <c r="AY263" s="273" t="s">
        <v>203</v>
      </c>
    </row>
    <row r="264" s="16" customFormat="1">
      <c r="A264" s="16"/>
      <c r="B264" s="285"/>
      <c r="C264" s="286"/>
      <c r="D264" s="233" t="s">
        <v>357</v>
      </c>
      <c r="E264" s="287" t="s">
        <v>1</v>
      </c>
      <c r="F264" s="288" t="s">
        <v>366</v>
      </c>
      <c r="G264" s="286"/>
      <c r="H264" s="289">
        <v>95.930999999999997</v>
      </c>
      <c r="I264" s="290"/>
      <c r="J264" s="286"/>
      <c r="K264" s="286"/>
      <c r="L264" s="291"/>
      <c r="M264" s="292"/>
      <c r="N264" s="293"/>
      <c r="O264" s="293"/>
      <c r="P264" s="293"/>
      <c r="Q264" s="293"/>
      <c r="R264" s="293"/>
      <c r="S264" s="293"/>
      <c r="T264" s="294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95" t="s">
        <v>357</v>
      </c>
      <c r="AU264" s="295" t="s">
        <v>90</v>
      </c>
      <c r="AV264" s="16" t="s">
        <v>202</v>
      </c>
      <c r="AW264" s="16" t="s">
        <v>36</v>
      </c>
      <c r="AX264" s="16" t="s">
        <v>88</v>
      </c>
      <c r="AY264" s="295" t="s">
        <v>203</v>
      </c>
    </row>
    <row r="265" s="2" customFormat="1" ht="24.15" customHeight="1">
      <c r="A265" s="39"/>
      <c r="B265" s="40"/>
      <c r="C265" s="220" t="s">
        <v>531</v>
      </c>
      <c r="D265" s="220" t="s">
        <v>204</v>
      </c>
      <c r="E265" s="221" t="s">
        <v>6497</v>
      </c>
      <c r="F265" s="222" t="s">
        <v>6498</v>
      </c>
      <c r="G265" s="223" t="s">
        <v>290</v>
      </c>
      <c r="H265" s="224">
        <v>95.930999999999997</v>
      </c>
      <c r="I265" s="225"/>
      <c r="J265" s="226">
        <f>ROUND(I265*H265,2)</f>
        <v>0</v>
      </c>
      <c r="K265" s="222" t="s">
        <v>352</v>
      </c>
      <c r="L265" s="45"/>
      <c r="M265" s="227" t="s">
        <v>1</v>
      </c>
      <c r="N265" s="228" t="s">
        <v>46</v>
      </c>
      <c r="O265" s="92"/>
      <c r="P265" s="229">
        <f>O265*H265</f>
        <v>0</v>
      </c>
      <c r="Q265" s="229">
        <v>0</v>
      </c>
      <c r="R265" s="229">
        <f>Q265*H265</f>
        <v>0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202</v>
      </c>
      <c r="AT265" s="231" t="s">
        <v>204</v>
      </c>
      <c r="AU265" s="231" t="s">
        <v>90</v>
      </c>
      <c r="AY265" s="18" t="s">
        <v>203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202</v>
      </c>
      <c r="BM265" s="231" t="s">
        <v>6499</v>
      </c>
    </row>
    <row r="266" s="2" customFormat="1">
      <c r="A266" s="39"/>
      <c r="B266" s="40"/>
      <c r="C266" s="41"/>
      <c r="D266" s="233" t="s">
        <v>209</v>
      </c>
      <c r="E266" s="41"/>
      <c r="F266" s="234" t="s">
        <v>6500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209</v>
      </c>
      <c r="AU266" s="18" t="s">
        <v>90</v>
      </c>
    </row>
    <row r="267" s="2" customFormat="1">
      <c r="A267" s="39"/>
      <c r="B267" s="40"/>
      <c r="C267" s="41"/>
      <c r="D267" s="251" t="s">
        <v>355</v>
      </c>
      <c r="E267" s="41"/>
      <c r="F267" s="252" t="s">
        <v>6501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355</v>
      </c>
      <c r="AU267" s="18" t="s">
        <v>90</v>
      </c>
    </row>
    <row r="268" s="2" customFormat="1" ht="24.15" customHeight="1">
      <c r="A268" s="39"/>
      <c r="B268" s="40"/>
      <c r="C268" s="220" t="s">
        <v>537</v>
      </c>
      <c r="D268" s="220" t="s">
        <v>204</v>
      </c>
      <c r="E268" s="221" t="s">
        <v>6502</v>
      </c>
      <c r="F268" s="222" t="s">
        <v>6503</v>
      </c>
      <c r="G268" s="223" t="s">
        <v>493</v>
      </c>
      <c r="H268" s="224">
        <v>1.8140000000000001</v>
      </c>
      <c r="I268" s="225"/>
      <c r="J268" s="226">
        <f>ROUND(I268*H268,2)</f>
        <v>0</v>
      </c>
      <c r="K268" s="222" t="s">
        <v>352</v>
      </c>
      <c r="L268" s="45"/>
      <c r="M268" s="227" t="s">
        <v>1</v>
      </c>
      <c r="N268" s="228" t="s">
        <v>46</v>
      </c>
      <c r="O268" s="92"/>
      <c r="P268" s="229">
        <f>O268*H268</f>
        <v>0</v>
      </c>
      <c r="Q268" s="229">
        <v>1.04359</v>
      </c>
      <c r="R268" s="229">
        <f>Q268*H268</f>
        <v>1.8930722600000001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202</v>
      </c>
      <c r="AT268" s="231" t="s">
        <v>204</v>
      </c>
      <c r="AU268" s="231" t="s">
        <v>90</v>
      </c>
      <c r="AY268" s="18" t="s">
        <v>203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88</v>
      </c>
      <c r="BK268" s="232">
        <f>ROUND(I268*H268,2)</f>
        <v>0</v>
      </c>
      <c r="BL268" s="18" t="s">
        <v>202</v>
      </c>
      <c r="BM268" s="231" t="s">
        <v>6504</v>
      </c>
    </row>
    <row r="269" s="2" customFormat="1">
      <c r="A269" s="39"/>
      <c r="B269" s="40"/>
      <c r="C269" s="41"/>
      <c r="D269" s="233" t="s">
        <v>209</v>
      </c>
      <c r="E269" s="41"/>
      <c r="F269" s="234" t="s">
        <v>6505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209</v>
      </c>
      <c r="AU269" s="18" t="s">
        <v>90</v>
      </c>
    </row>
    <row r="270" s="2" customFormat="1">
      <c r="A270" s="39"/>
      <c r="B270" s="40"/>
      <c r="C270" s="41"/>
      <c r="D270" s="251" t="s">
        <v>355</v>
      </c>
      <c r="E270" s="41"/>
      <c r="F270" s="252" t="s">
        <v>6506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355</v>
      </c>
      <c r="AU270" s="18" t="s">
        <v>90</v>
      </c>
    </row>
    <row r="271" s="13" customFormat="1">
      <c r="A271" s="13"/>
      <c r="B271" s="253"/>
      <c r="C271" s="254"/>
      <c r="D271" s="233" t="s">
        <v>357</v>
      </c>
      <c r="E271" s="255" t="s">
        <v>1</v>
      </c>
      <c r="F271" s="256" t="s">
        <v>6507</v>
      </c>
      <c r="G271" s="254"/>
      <c r="H271" s="255" t="s">
        <v>1</v>
      </c>
      <c r="I271" s="257"/>
      <c r="J271" s="254"/>
      <c r="K271" s="254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357</v>
      </c>
      <c r="AU271" s="262" t="s">
        <v>90</v>
      </c>
      <c r="AV271" s="13" t="s">
        <v>88</v>
      </c>
      <c r="AW271" s="13" t="s">
        <v>36</v>
      </c>
      <c r="AX271" s="13" t="s">
        <v>81</v>
      </c>
      <c r="AY271" s="262" t="s">
        <v>203</v>
      </c>
    </row>
    <row r="272" s="14" customFormat="1">
      <c r="A272" s="14"/>
      <c r="B272" s="263"/>
      <c r="C272" s="264"/>
      <c r="D272" s="233" t="s">
        <v>357</v>
      </c>
      <c r="E272" s="265" t="s">
        <v>1</v>
      </c>
      <c r="F272" s="266" t="s">
        <v>6508</v>
      </c>
      <c r="G272" s="264"/>
      <c r="H272" s="267">
        <v>0.77700000000000002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357</v>
      </c>
      <c r="AU272" s="273" t="s">
        <v>90</v>
      </c>
      <c r="AV272" s="14" t="s">
        <v>90</v>
      </c>
      <c r="AW272" s="14" t="s">
        <v>36</v>
      </c>
      <c r="AX272" s="14" t="s">
        <v>81</v>
      </c>
      <c r="AY272" s="273" t="s">
        <v>203</v>
      </c>
    </row>
    <row r="273" s="14" customFormat="1">
      <c r="A273" s="14"/>
      <c r="B273" s="263"/>
      <c r="C273" s="264"/>
      <c r="D273" s="233" t="s">
        <v>357</v>
      </c>
      <c r="E273" s="265" t="s">
        <v>1</v>
      </c>
      <c r="F273" s="266" t="s">
        <v>6509</v>
      </c>
      <c r="G273" s="264"/>
      <c r="H273" s="267">
        <v>1.0369999999999999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3" t="s">
        <v>357</v>
      </c>
      <c r="AU273" s="273" t="s">
        <v>90</v>
      </c>
      <c r="AV273" s="14" t="s">
        <v>90</v>
      </c>
      <c r="AW273" s="14" t="s">
        <v>36</v>
      </c>
      <c r="AX273" s="14" t="s">
        <v>81</v>
      </c>
      <c r="AY273" s="273" t="s">
        <v>203</v>
      </c>
    </row>
    <row r="274" s="16" customFormat="1">
      <c r="A274" s="16"/>
      <c r="B274" s="285"/>
      <c r="C274" s="286"/>
      <c r="D274" s="233" t="s">
        <v>357</v>
      </c>
      <c r="E274" s="287" t="s">
        <v>1</v>
      </c>
      <c r="F274" s="288" t="s">
        <v>366</v>
      </c>
      <c r="G274" s="286"/>
      <c r="H274" s="289">
        <v>1.8140000000000001</v>
      </c>
      <c r="I274" s="290"/>
      <c r="J274" s="286"/>
      <c r="K274" s="286"/>
      <c r="L274" s="291"/>
      <c r="M274" s="292"/>
      <c r="N274" s="293"/>
      <c r="O274" s="293"/>
      <c r="P274" s="293"/>
      <c r="Q274" s="293"/>
      <c r="R274" s="293"/>
      <c r="S274" s="293"/>
      <c r="T274" s="294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95" t="s">
        <v>357</v>
      </c>
      <c r="AU274" s="295" t="s">
        <v>90</v>
      </c>
      <c r="AV274" s="16" t="s">
        <v>202</v>
      </c>
      <c r="AW274" s="16" t="s">
        <v>36</v>
      </c>
      <c r="AX274" s="16" t="s">
        <v>88</v>
      </c>
      <c r="AY274" s="295" t="s">
        <v>203</v>
      </c>
    </row>
    <row r="275" s="11" customFormat="1" ht="22.8" customHeight="1">
      <c r="A275" s="11"/>
      <c r="B275" s="206"/>
      <c r="C275" s="207"/>
      <c r="D275" s="208" t="s">
        <v>80</v>
      </c>
      <c r="E275" s="249" t="s">
        <v>229</v>
      </c>
      <c r="F275" s="249" t="s">
        <v>1197</v>
      </c>
      <c r="G275" s="207"/>
      <c r="H275" s="207"/>
      <c r="I275" s="210"/>
      <c r="J275" s="250">
        <f>BK275</f>
        <v>0</v>
      </c>
      <c r="K275" s="207"/>
      <c r="L275" s="212"/>
      <c r="M275" s="213"/>
      <c r="N275" s="214"/>
      <c r="O275" s="214"/>
      <c r="P275" s="215">
        <f>SUM(P276:P278)</f>
        <v>0</v>
      </c>
      <c r="Q275" s="214"/>
      <c r="R275" s="215">
        <f>SUM(R276:R278)</f>
        <v>0.0054000000000000003</v>
      </c>
      <c r="S275" s="214"/>
      <c r="T275" s="216">
        <f>SUM(T276:T278)</f>
        <v>0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R275" s="217" t="s">
        <v>88</v>
      </c>
      <c r="AT275" s="218" t="s">
        <v>80</v>
      </c>
      <c r="AU275" s="218" t="s">
        <v>88</v>
      </c>
      <c r="AY275" s="217" t="s">
        <v>203</v>
      </c>
      <c r="BK275" s="219">
        <f>SUM(BK276:BK278)</f>
        <v>0</v>
      </c>
    </row>
    <row r="276" s="2" customFormat="1" ht="33" customHeight="1">
      <c r="A276" s="39"/>
      <c r="B276" s="40"/>
      <c r="C276" s="220" t="s">
        <v>543</v>
      </c>
      <c r="D276" s="220" t="s">
        <v>204</v>
      </c>
      <c r="E276" s="221" t="s">
        <v>6510</v>
      </c>
      <c r="F276" s="222" t="s">
        <v>6511</v>
      </c>
      <c r="G276" s="223" t="s">
        <v>415</v>
      </c>
      <c r="H276" s="224">
        <v>15</v>
      </c>
      <c r="I276" s="225"/>
      <c r="J276" s="226">
        <f>ROUND(I276*H276,2)</f>
        <v>0</v>
      </c>
      <c r="K276" s="222" t="s">
        <v>352</v>
      </c>
      <c r="L276" s="45"/>
      <c r="M276" s="227" t="s">
        <v>1</v>
      </c>
      <c r="N276" s="228" t="s">
        <v>46</v>
      </c>
      <c r="O276" s="92"/>
      <c r="P276" s="229">
        <f>O276*H276</f>
        <v>0</v>
      </c>
      <c r="Q276" s="229">
        <v>0.00036000000000000002</v>
      </c>
      <c r="R276" s="229">
        <f>Q276*H276</f>
        <v>0.0054000000000000003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202</v>
      </c>
      <c r="AT276" s="231" t="s">
        <v>204</v>
      </c>
      <c r="AU276" s="231" t="s">
        <v>90</v>
      </c>
      <c r="AY276" s="18" t="s">
        <v>203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88</v>
      </c>
      <c r="BK276" s="232">
        <f>ROUND(I276*H276,2)</f>
        <v>0</v>
      </c>
      <c r="BL276" s="18" t="s">
        <v>202</v>
      </c>
      <c r="BM276" s="231" t="s">
        <v>6512</v>
      </c>
    </row>
    <row r="277" s="2" customFormat="1">
      <c r="A277" s="39"/>
      <c r="B277" s="40"/>
      <c r="C277" s="41"/>
      <c r="D277" s="233" t="s">
        <v>209</v>
      </c>
      <c r="E277" s="41"/>
      <c r="F277" s="234" t="s">
        <v>6513</v>
      </c>
      <c r="G277" s="41"/>
      <c r="H277" s="41"/>
      <c r="I277" s="235"/>
      <c r="J277" s="41"/>
      <c r="K277" s="41"/>
      <c r="L277" s="45"/>
      <c r="M277" s="236"/>
      <c r="N277" s="237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209</v>
      </c>
      <c r="AU277" s="18" t="s">
        <v>90</v>
      </c>
    </row>
    <row r="278" s="2" customFormat="1">
      <c r="A278" s="39"/>
      <c r="B278" s="40"/>
      <c r="C278" s="41"/>
      <c r="D278" s="251" t="s">
        <v>355</v>
      </c>
      <c r="E278" s="41"/>
      <c r="F278" s="252" t="s">
        <v>6514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355</v>
      </c>
      <c r="AU278" s="18" t="s">
        <v>90</v>
      </c>
    </row>
    <row r="279" s="11" customFormat="1" ht="22.8" customHeight="1">
      <c r="A279" s="11"/>
      <c r="B279" s="206"/>
      <c r="C279" s="207"/>
      <c r="D279" s="208" t="s">
        <v>80</v>
      </c>
      <c r="E279" s="249" t="s">
        <v>244</v>
      </c>
      <c r="F279" s="249" t="s">
        <v>1680</v>
      </c>
      <c r="G279" s="207"/>
      <c r="H279" s="207"/>
      <c r="I279" s="210"/>
      <c r="J279" s="250">
        <f>BK279</f>
        <v>0</v>
      </c>
      <c r="K279" s="207"/>
      <c r="L279" s="212"/>
      <c r="M279" s="213"/>
      <c r="N279" s="214"/>
      <c r="O279" s="214"/>
      <c r="P279" s="215">
        <f>SUM(P280:P284)</f>
        <v>0</v>
      </c>
      <c r="Q279" s="214"/>
      <c r="R279" s="215">
        <f>SUM(R280:R284)</f>
        <v>0.0016274</v>
      </c>
      <c r="S279" s="214"/>
      <c r="T279" s="216">
        <f>SUM(T280:T284)</f>
        <v>0</v>
      </c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R279" s="217" t="s">
        <v>88</v>
      </c>
      <c r="AT279" s="218" t="s">
        <v>80</v>
      </c>
      <c r="AU279" s="218" t="s">
        <v>88</v>
      </c>
      <c r="AY279" s="217" t="s">
        <v>203</v>
      </c>
      <c r="BK279" s="219">
        <f>SUM(BK280:BK284)</f>
        <v>0</v>
      </c>
    </row>
    <row r="280" s="2" customFormat="1" ht="24.15" customHeight="1">
      <c r="A280" s="39"/>
      <c r="B280" s="40"/>
      <c r="C280" s="220" t="s">
        <v>552</v>
      </c>
      <c r="D280" s="220" t="s">
        <v>204</v>
      </c>
      <c r="E280" s="221" t="s">
        <v>6515</v>
      </c>
      <c r="F280" s="222" t="s">
        <v>6516</v>
      </c>
      <c r="G280" s="223" t="s">
        <v>290</v>
      </c>
      <c r="H280" s="224">
        <v>1.03</v>
      </c>
      <c r="I280" s="225"/>
      <c r="J280" s="226">
        <f>ROUND(I280*H280,2)</f>
        <v>0</v>
      </c>
      <c r="K280" s="222" t="s">
        <v>1</v>
      </c>
      <c r="L280" s="45"/>
      <c r="M280" s="227" t="s">
        <v>1</v>
      </c>
      <c r="N280" s="228" t="s">
        <v>46</v>
      </c>
      <c r="O280" s="92"/>
      <c r="P280" s="229">
        <f>O280*H280</f>
        <v>0</v>
      </c>
      <c r="Q280" s="229">
        <v>0.00158</v>
      </c>
      <c r="R280" s="229">
        <f>Q280*H280</f>
        <v>0.0016274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202</v>
      </c>
      <c r="AT280" s="231" t="s">
        <v>204</v>
      </c>
      <c r="AU280" s="231" t="s">
        <v>90</v>
      </c>
      <c r="AY280" s="18" t="s">
        <v>203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88</v>
      </c>
      <c r="BK280" s="232">
        <f>ROUND(I280*H280,2)</f>
        <v>0</v>
      </c>
      <c r="BL280" s="18" t="s">
        <v>202</v>
      </c>
      <c r="BM280" s="231" t="s">
        <v>6517</v>
      </c>
    </row>
    <row r="281" s="2" customFormat="1">
      <c r="A281" s="39"/>
      <c r="B281" s="40"/>
      <c r="C281" s="41"/>
      <c r="D281" s="233" t="s">
        <v>209</v>
      </c>
      <c r="E281" s="41"/>
      <c r="F281" s="234" t="s">
        <v>6518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209</v>
      </c>
      <c r="AU281" s="18" t="s">
        <v>90</v>
      </c>
    </row>
    <row r="282" s="14" customFormat="1">
      <c r="A282" s="14"/>
      <c r="B282" s="263"/>
      <c r="C282" s="264"/>
      <c r="D282" s="233" t="s">
        <v>357</v>
      </c>
      <c r="E282" s="265" t="s">
        <v>1</v>
      </c>
      <c r="F282" s="266" t="s">
        <v>6519</v>
      </c>
      <c r="G282" s="264"/>
      <c r="H282" s="267">
        <v>0.47999999999999998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357</v>
      </c>
      <c r="AU282" s="273" t="s">
        <v>90</v>
      </c>
      <c r="AV282" s="14" t="s">
        <v>90</v>
      </c>
      <c r="AW282" s="14" t="s">
        <v>36</v>
      </c>
      <c r="AX282" s="14" t="s">
        <v>81</v>
      </c>
      <c r="AY282" s="273" t="s">
        <v>203</v>
      </c>
    </row>
    <row r="283" s="14" customFormat="1">
      <c r="A283" s="14"/>
      <c r="B283" s="263"/>
      <c r="C283" s="264"/>
      <c r="D283" s="233" t="s">
        <v>357</v>
      </c>
      <c r="E283" s="265" t="s">
        <v>1</v>
      </c>
      <c r="F283" s="266" t="s">
        <v>6520</v>
      </c>
      <c r="G283" s="264"/>
      <c r="H283" s="267">
        <v>0.55000000000000004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3" t="s">
        <v>357</v>
      </c>
      <c r="AU283" s="273" t="s">
        <v>90</v>
      </c>
      <c r="AV283" s="14" t="s">
        <v>90</v>
      </c>
      <c r="AW283" s="14" t="s">
        <v>36</v>
      </c>
      <c r="AX283" s="14" t="s">
        <v>81</v>
      </c>
      <c r="AY283" s="273" t="s">
        <v>203</v>
      </c>
    </row>
    <row r="284" s="16" customFormat="1">
      <c r="A284" s="16"/>
      <c r="B284" s="285"/>
      <c r="C284" s="286"/>
      <c r="D284" s="233" t="s">
        <v>357</v>
      </c>
      <c r="E284" s="287" t="s">
        <v>1</v>
      </c>
      <c r="F284" s="288" t="s">
        <v>366</v>
      </c>
      <c r="G284" s="286"/>
      <c r="H284" s="289">
        <v>1.03</v>
      </c>
      <c r="I284" s="290"/>
      <c r="J284" s="286"/>
      <c r="K284" s="286"/>
      <c r="L284" s="291"/>
      <c r="M284" s="292"/>
      <c r="N284" s="293"/>
      <c r="O284" s="293"/>
      <c r="P284" s="293"/>
      <c r="Q284" s="293"/>
      <c r="R284" s="293"/>
      <c r="S284" s="293"/>
      <c r="T284" s="294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95" t="s">
        <v>357</v>
      </c>
      <c r="AU284" s="295" t="s">
        <v>90</v>
      </c>
      <c r="AV284" s="16" t="s">
        <v>202</v>
      </c>
      <c r="AW284" s="16" t="s">
        <v>36</v>
      </c>
      <c r="AX284" s="16" t="s">
        <v>88</v>
      </c>
      <c r="AY284" s="295" t="s">
        <v>203</v>
      </c>
    </row>
    <row r="285" s="11" customFormat="1" ht="22.8" customHeight="1">
      <c r="A285" s="11"/>
      <c r="B285" s="206"/>
      <c r="C285" s="207"/>
      <c r="D285" s="208" t="s">
        <v>80</v>
      </c>
      <c r="E285" s="249" t="s">
        <v>1816</v>
      </c>
      <c r="F285" s="249" t="s">
        <v>1817</v>
      </c>
      <c r="G285" s="207"/>
      <c r="H285" s="207"/>
      <c r="I285" s="210"/>
      <c r="J285" s="250">
        <f>BK285</f>
        <v>0</v>
      </c>
      <c r="K285" s="207"/>
      <c r="L285" s="212"/>
      <c r="M285" s="213"/>
      <c r="N285" s="214"/>
      <c r="O285" s="214"/>
      <c r="P285" s="215">
        <f>SUM(P286:P288)</f>
        <v>0</v>
      </c>
      <c r="Q285" s="214"/>
      <c r="R285" s="215">
        <f>SUM(R286:R288)</f>
        <v>0</v>
      </c>
      <c r="S285" s="214"/>
      <c r="T285" s="216">
        <f>SUM(T286:T288)</f>
        <v>0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R285" s="217" t="s">
        <v>88</v>
      </c>
      <c r="AT285" s="218" t="s">
        <v>80</v>
      </c>
      <c r="AU285" s="218" t="s">
        <v>88</v>
      </c>
      <c r="AY285" s="217" t="s">
        <v>203</v>
      </c>
      <c r="BK285" s="219">
        <f>SUM(BK286:BK288)</f>
        <v>0</v>
      </c>
    </row>
    <row r="286" s="2" customFormat="1" ht="33" customHeight="1">
      <c r="A286" s="39"/>
      <c r="B286" s="40"/>
      <c r="C286" s="220" t="s">
        <v>558</v>
      </c>
      <c r="D286" s="220" t="s">
        <v>204</v>
      </c>
      <c r="E286" s="221" t="s">
        <v>6521</v>
      </c>
      <c r="F286" s="222" t="s">
        <v>6522</v>
      </c>
      <c r="G286" s="223" t="s">
        <v>493</v>
      </c>
      <c r="H286" s="224">
        <v>64.611999999999995</v>
      </c>
      <c r="I286" s="225"/>
      <c r="J286" s="226">
        <f>ROUND(I286*H286,2)</f>
        <v>0</v>
      </c>
      <c r="K286" s="222" t="s">
        <v>352</v>
      </c>
      <c r="L286" s="45"/>
      <c r="M286" s="227" t="s">
        <v>1</v>
      </c>
      <c r="N286" s="228" t="s">
        <v>46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202</v>
      </c>
      <c r="AT286" s="231" t="s">
        <v>204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202</v>
      </c>
      <c r="BM286" s="231" t="s">
        <v>6523</v>
      </c>
    </row>
    <row r="287" s="2" customFormat="1">
      <c r="A287" s="39"/>
      <c r="B287" s="40"/>
      <c r="C287" s="41"/>
      <c r="D287" s="233" t="s">
        <v>209</v>
      </c>
      <c r="E287" s="41"/>
      <c r="F287" s="234" t="s">
        <v>6524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209</v>
      </c>
      <c r="AU287" s="18" t="s">
        <v>90</v>
      </c>
    </row>
    <row r="288" s="2" customFormat="1">
      <c r="A288" s="39"/>
      <c r="B288" s="40"/>
      <c r="C288" s="41"/>
      <c r="D288" s="251" t="s">
        <v>355</v>
      </c>
      <c r="E288" s="41"/>
      <c r="F288" s="252" t="s">
        <v>6525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355</v>
      </c>
      <c r="AU288" s="18" t="s">
        <v>90</v>
      </c>
    </row>
    <row r="289" s="11" customFormat="1" ht="25.92" customHeight="1">
      <c r="A289" s="11"/>
      <c r="B289" s="206"/>
      <c r="C289" s="207"/>
      <c r="D289" s="208" t="s">
        <v>80</v>
      </c>
      <c r="E289" s="209" t="s">
        <v>1824</v>
      </c>
      <c r="F289" s="209" t="s">
        <v>1825</v>
      </c>
      <c r="G289" s="207"/>
      <c r="H289" s="207"/>
      <c r="I289" s="210"/>
      <c r="J289" s="211">
        <f>BK289</f>
        <v>0</v>
      </c>
      <c r="K289" s="207"/>
      <c r="L289" s="212"/>
      <c r="M289" s="213"/>
      <c r="N289" s="214"/>
      <c r="O289" s="214"/>
      <c r="P289" s="215">
        <f>P290</f>
        <v>0</v>
      </c>
      <c r="Q289" s="214"/>
      <c r="R289" s="215">
        <f>R290</f>
        <v>0</v>
      </c>
      <c r="S289" s="214"/>
      <c r="T289" s="216">
        <f>T290</f>
        <v>0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R289" s="217" t="s">
        <v>90</v>
      </c>
      <c r="AT289" s="218" t="s">
        <v>80</v>
      </c>
      <c r="AU289" s="218" t="s">
        <v>81</v>
      </c>
      <c r="AY289" s="217" t="s">
        <v>203</v>
      </c>
      <c r="BK289" s="219">
        <f>BK290</f>
        <v>0</v>
      </c>
    </row>
    <row r="290" s="11" customFormat="1" ht="22.8" customHeight="1">
      <c r="A290" s="11"/>
      <c r="B290" s="206"/>
      <c r="C290" s="207"/>
      <c r="D290" s="208" t="s">
        <v>80</v>
      </c>
      <c r="E290" s="249" t="s">
        <v>2609</v>
      </c>
      <c r="F290" s="249" t="s">
        <v>2610</v>
      </c>
      <c r="G290" s="207"/>
      <c r="H290" s="207"/>
      <c r="I290" s="210"/>
      <c r="J290" s="250">
        <f>BK290</f>
        <v>0</v>
      </c>
      <c r="K290" s="207"/>
      <c r="L290" s="212"/>
      <c r="M290" s="213"/>
      <c r="N290" s="214"/>
      <c r="O290" s="214"/>
      <c r="P290" s="215">
        <f>SUM(P291:P292)</f>
        <v>0</v>
      </c>
      <c r="Q290" s="214"/>
      <c r="R290" s="215">
        <f>SUM(R291:R292)</f>
        <v>0</v>
      </c>
      <c r="S290" s="214"/>
      <c r="T290" s="216">
        <f>SUM(T291:T292)</f>
        <v>0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R290" s="217" t="s">
        <v>90</v>
      </c>
      <c r="AT290" s="218" t="s">
        <v>80</v>
      </c>
      <c r="AU290" s="218" t="s">
        <v>88</v>
      </c>
      <c r="AY290" s="217" t="s">
        <v>203</v>
      </c>
      <c r="BK290" s="219">
        <f>SUM(BK291:BK292)</f>
        <v>0</v>
      </c>
    </row>
    <row r="291" s="2" customFormat="1" ht="24.15" customHeight="1">
      <c r="A291" s="39"/>
      <c r="B291" s="40"/>
      <c r="C291" s="220" t="s">
        <v>566</v>
      </c>
      <c r="D291" s="220" t="s">
        <v>204</v>
      </c>
      <c r="E291" s="221" t="s">
        <v>6526</v>
      </c>
      <c r="F291" s="222" t="s">
        <v>6527</v>
      </c>
      <c r="G291" s="223" t="s">
        <v>415</v>
      </c>
      <c r="H291" s="224">
        <v>20.91</v>
      </c>
      <c r="I291" s="225"/>
      <c r="J291" s="226">
        <f>ROUND(I291*H291,2)</f>
        <v>0</v>
      </c>
      <c r="K291" s="222" t="s">
        <v>1</v>
      </c>
      <c r="L291" s="45"/>
      <c r="M291" s="227" t="s">
        <v>1</v>
      </c>
      <c r="N291" s="228" t="s">
        <v>46</v>
      </c>
      <c r="O291" s="92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279</v>
      </c>
      <c r="AT291" s="231" t="s">
        <v>204</v>
      </c>
      <c r="AU291" s="231" t="s">
        <v>90</v>
      </c>
      <c r="AY291" s="18" t="s">
        <v>203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88</v>
      </c>
      <c r="BK291" s="232">
        <f>ROUND(I291*H291,2)</f>
        <v>0</v>
      </c>
      <c r="BL291" s="18" t="s">
        <v>279</v>
      </c>
      <c r="BM291" s="231" t="s">
        <v>6528</v>
      </c>
    </row>
    <row r="292" s="2" customFormat="1">
      <c r="A292" s="39"/>
      <c r="B292" s="40"/>
      <c r="C292" s="41"/>
      <c r="D292" s="233" t="s">
        <v>209</v>
      </c>
      <c r="E292" s="41"/>
      <c r="F292" s="234" t="s">
        <v>6527</v>
      </c>
      <c r="G292" s="41"/>
      <c r="H292" s="41"/>
      <c r="I292" s="235"/>
      <c r="J292" s="41"/>
      <c r="K292" s="41"/>
      <c r="L292" s="45"/>
      <c r="M292" s="306"/>
      <c r="N292" s="307"/>
      <c r="O292" s="240"/>
      <c r="P292" s="240"/>
      <c r="Q292" s="240"/>
      <c r="R292" s="240"/>
      <c r="S292" s="240"/>
      <c r="T292" s="308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209</v>
      </c>
      <c r="AU292" s="18" t="s">
        <v>90</v>
      </c>
    </row>
    <row r="293" s="2" customFormat="1" ht="6.96" customHeight="1">
      <c r="A293" s="39"/>
      <c r="B293" s="67"/>
      <c r="C293" s="68"/>
      <c r="D293" s="68"/>
      <c r="E293" s="68"/>
      <c r="F293" s="68"/>
      <c r="G293" s="68"/>
      <c r="H293" s="68"/>
      <c r="I293" s="68"/>
      <c r="J293" s="68"/>
      <c r="K293" s="68"/>
      <c r="L293" s="45"/>
      <c r="M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</sheetData>
  <sheetProtection sheet="1" autoFilter="0" formatColumns="0" formatRows="0" objects="1" scenarios="1" spinCount="100000" saltValue="XSPXxDmQwcozOluL7E7JHMZIc/Hkpk4V4Yb2J2f/qvpj59MIuv2cJMEHa4/C8K7yJU9N33F+lkU1fOijNg+MAw==" hashValue="Xed6SN9Fuydn60Ed/rMNLJcXjHdrGQJYusFX4ewblXHSIkAvzS9iELDB2DZ2a1fmCJIpu0Nw7E1pRud5J2/7IA==" algorithmName="SHA-512" password="CC35"/>
  <autoFilter ref="C128:K2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3"/>
    <hyperlink ref="F140" r:id="rId2" display="https://podminky.urs.cz/item/CS_URS_2023_02/131351103"/>
    <hyperlink ref="F146" r:id="rId3" display="https://podminky.urs.cz/item/CS_URS_2023_02/131451103"/>
    <hyperlink ref="F152" r:id="rId4" display="https://podminky.urs.cz/item/CS_URS_2023_02/162751117"/>
    <hyperlink ref="F158" r:id="rId5" display="https://podminky.urs.cz/item/CS_URS_2023_02/162751119"/>
    <hyperlink ref="F163" r:id="rId6" display="https://podminky.urs.cz/item/CS_URS_2023_02/162751137"/>
    <hyperlink ref="F169" r:id="rId7" display="https://podminky.urs.cz/item/CS_URS_2023_02/162751139"/>
    <hyperlink ref="F174" r:id="rId8" display="https://podminky.urs.cz/item/CS_URS_2023_02/171201231"/>
    <hyperlink ref="F180" r:id="rId9" display="https://podminky.urs.cz/item/CS_URS_2023_02/175151201"/>
    <hyperlink ref="F191" r:id="rId10" display="https://podminky.urs.cz/item/CS_URS_2023_02/181913112"/>
    <hyperlink ref="F197" r:id="rId11" display="https://podminky.urs.cz/item/CS_URS_2023_02/211531111"/>
    <hyperlink ref="F202" r:id="rId12" display="https://podminky.urs.cz/item/CS_URS_2023_02/211971110"/>
    <hyperlink ref="F211" r:id="rId13" display="https://podminky.urs.cz/item/CS_URS_2023_02/212755214"/>
    <hyperlink ref="F214" r:id="rId14" display="https://podminky.urs.cz/item/CS_URS_2023_02/273313511"/>
    <hyperlink ref="F219" r:id="rId15" display="https://podminky.urs.cz/item/CS_URS_2023_02/273351121"/>
    <hyperlink ref="F224" r:id="rId16" display="https://podminky.urs.cz/item/CS_URS_2023_02/273351122"/>
    <hyperlink ref="F227" r:id="rId17" display="https://podminky.urs.cz/item/CS_URS_2023_02/274353121"/>
    <hyperlink ref="F230" r:id="rId18" display="https://podminky.urs.cz/item/CS_URS_2023_02/274353131"/>
    <hyperlink ref="F234" r:id="rId19" display="https://podminky.urs.cz/item/CS_URS_2023_02/311101211"/>
    <hyperlink ref="F243" r:id="rId20" display="https://podminky.urs.cz/item/CS_URS_2023_02/327323127"/>
    <hyperlink ref="F250" r:id="rId21" display="https://podminky.urs.cz/item/CS_URS_2023_02/327324128"/>
    <hyperlink ref="F257" r:id="rId22" display="https://podminky.urs.cz/item/CS_URS_2023_02/327351211"/>
    <hyperlink ref="F267" r:id="rId23" display="https://podminky.urs.cz/item/CS_URS_2023_02/327351221"/>
    <hyperlink ref="F270" r:id="rId24" display="https://podminky.urs.cz/item/CS_URS_2023_02/327361006"/>
    <hyperlink ref="F278" r:id="rId25" display="https://podminky.urs.cz/item/CS_URS_2023_02/624631222"/>
    <hyperlink ref="F288" r:id="rId26" display="https://podminky.urs.cz/item/CS_URS_2023_02/998153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6529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134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6530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ROUND((SUM(BE129:BE272)),  2)</f>
        <v>0</v>
      </c>
      <c r="G35" s="39"/>
      <c r="H35" s="39"/>
      <c r="I35" s="165">
        <v>0.20999999999999999</v>
      </c>
      <c r="J35" s="164">
        <f>ROUND(((SUM(BE129:BE272))*I35),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ROUND((SUM(BF129:BF272)),  2)</f>
        <v>0</v>
      </c>
      <c r="G36" s="39"/>
      <c r="H36" s="39"/>
      <c r="I36" s="165">
        <v>0.14999999999999999</v>
      </c>
      <c r="J36" s="164">
        <f>ROUND(((SUM(BF129:BF272))*I36),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ROUND((SUM(BG129:BG272)),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ROUND((SUM(BH129:BH272)),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ROUND((SUM(BI129:BI272)),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IO-01b - Vnější opěrná stěna OS2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J131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313</v>
      </c>
      <c r="E101" s="246"/>
      <c r="F101" s="246"/>
      <c r="G101" s="246"/>
      <c r="H101" s="246"/>
      <c r="I101" s="246"/>
      <c r="J101" s="247">
        <f>J194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316</v>
      </c>
      <c r="E102" s="246"/>
      <c r="F102" s="246"/>
      <c r="G102" s="246"/>
      <c r="H102" s="246"/>
      <c r="I102" s="246"/>
      <c r="J102" s="247">
        <f>J225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318</v>
      </c>
      <c r="E103" s="246"/>
      <c r="F103" s="246"/>
      <c r="G103" s="246"/>
      <c r="H103" s="246"/>
      <c r="I103" s="246"/>
      <c r="J103" s="247">
        <f>J256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323</v>
      </c>
      <c r="E104" s="246"/>
      <c r="F104" s="246"/>
      <c r="G104" s="246"/>
      <c r="H104" s="246"/>
      <c r="I104" s="246"/>
      <c r="J104" s="247">
        <f>J260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9.92" customHeight="1">
      <c r="A105" s="12"/>
      <c r="B105" s="244"/>
      <c r="C105" s="134"/>
      <c r="D105" s="245" t="s">
        <v>326</v>
      </c>
      <c r="E105" s="246"/>
      <c r="F105" s="246"/>
      <c r="G105" s="246"/>
      <c r="H105" s="246"/>
      <c r="I105" s="246"/>
      <c r="J105" s="247">
        <f>J266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9" customFormat="1" ht="24.96" customHeight="1">
      <c r="A106" s="9"/>
      <c r="B106" s="189"/>
      <c r="C106" s="190"/>
      <c r="D106" s="191" t="s">
        <v>327</v>
      </c>
      <c r="E106" s="192"/>
      <c r="F106" s="192"/>
      <c r="G106" s="192"/>
      <c r="H106" s="192"/>
      <c r="I106" s="192"/>
      <c r="J106" s="193">
        <f>J270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2" customFormat="1" ht="19.92" customHeight="1">
      <c r="A107" s="12"/>
      <c r="B107" s="244"/>
      <c r="C107" s="134"/>
      <c r="D107" s="245" t="s">
        <v>337</v>
      </c>
      <c r="E107" s="246"/>
      <c r="F107" s="246"/>
      <c r="G107" s="246"/>
      <c r="H107" s="246"/>
      <c r="I107" s="246"/>
      <c r="J107" s="247">
        <f>J271</f>
        <v>0</v>
      </c>
      <c r="K107" s="134"/>
      <c r="L107" s="24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188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ZZS Kraje Vysočina – Výjezdová základna Bystřice nad Perštejnem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177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6380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179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IO-01b - Vnější opěrná stěna OS2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Bystřice nad Pernštejnem, ul. Větrná</v>
      </c>
      <c r="G123" s="41"/>
      <c r="H123" s="41"/>
      <c r="I123" s="33" t="s">
        <v>22</v>
      </c>
      <c r="J123" s="80" t="str">
        <f>IF(J14="","",J14)</f>
        <v>7. 12. 2023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E17</f>
        <v>Kraj Vysočina</v>
      </c>
      <c r="G125" s="41"/>
      <c r="H125" s="41"/>
      <c r="I125" s="33" t="s">
        <v>32</v>
      </c>
      <c r="J125" s="37" t="str">
        <f>E23</f>
        <v>PROJEKT CENTRUM NOVA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0" customFormat="1" ht="29.28" customHeight="1">
      <c r="A128" s="195"/>
      <c r="B128" s="196"/>
      <c r="C128" s="197" t="s">
        <v>189</v>
      </c>
      <c r="D128" s="198" t="s">
        <v>66</v>
      </c>
      <c r="E128" s="198" t="s">
        <v>62</v>
      </c>
      <c r="F128" s="198" t="s">
        <v>63</v>
      </c>
      <c r="G128" s="198" t="s">
        <v>190</v>
      </c>
      <c r="H128" s="198" t="s">
        <v>191</v>
      </c>
      <c r="I128" s="198" t="s">
        <v>192</v>
      </c>
      <c r="J128" s="198" t="s">
        <v>184</v>
      </c>
      <c r="K128" s="199" t="s">
        <v>193</v>
      </c>
      <c r="L128" s="200"/>
      <c r="M128" s="101" t="s">
        <v>1</v>
      </c>
      <c r="N128" s="102" t="s">
        <v>45</v>
      </c>
      <c r="O128" s="102" t="s">
        <v>194</v>
      </c>
      <c r="P128" s="102" t="s">
        <v>195</v>
      </c>
      <c r="Q128" s="102" t="s">
        <v>196</v>
      </c>
      <c r="R128" s="102" t="s">
        <v>197</v>
      </c>
      <c r="S128" s="102" t="s">
        <v>198</v>
      </c>
      <c r="T128" s="103" t="s">
        <v>199</v>
      </c>
      <c r="U128" s="195"/>
      <c r="V128" s="195"/>
      <c r="W128" s="195"/>
      <c r="X128" s="195"/>
      <c r="Y128" s="195"/>
      <c r="Z128" s="195"/>
      <c r="AA128" s="195"/>
      <c r="AB128" s="195"/>
      <c r="AC128" s="195"/>
      <c r="AD128" s="195"/>
      <c r="AE128" s="195"/>
    </row>
    <row r="129" s="2" customFormat="1" ht="22.8" customHeight="1">
      <c r="A129" s="39"/>
      <c r="B129" s="40"/>
      <c r="C129" s="108" t="s">
        <v>200</v>
      </c>
      <c r="D129" s="41"/>
      <c r="E129" s="41"/>
      <c r="F129" s="41"/>
      <c r="G129" s="41"/>
      <c r="H129" s="41"/>
      <c r="I129" s="41"/>
      <c r="J129" s="201">
        <f>BK129</f>
        <v>0</v>
      </c>
      <c r="K129" s="41"/>
      <c r="L129" s="45"/>
      <c r="M129" s="104"/>
      <c r="N129" s="202"/>
      <c r="O129" s="105"/>
      <c r="P129" s="203">
        <f>P130+P270</f>
        <v>0</v>
      </c>
      <c r="Q129" s="105"/>
      <c r="R129" s="203">
        <f>R130+R270</f>
        <v>14.66775603</v>
      </c>
      <c r="S129" s="105"/>
      <c r="T129" s="204">
        <f>T130+T270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80</v>
      </c>
      <c r="AU129" s="18" t="s">
        <v>186</v>
      </c>
      <c r="BK129" s="205">
        <f>BK130+BK270</f>
        <v>0</v>
      </c>
    </row>
    <row r="130" s="11" customFormat="1" ht="25.92" customHeight="1">
      <c r="A130" s="11"/>
      <c r="B130" s="206"/>
      <c r="C130" s="207"/>
      <c r="D130" s="208" t="s">
        <v>80</v>
      </c>
      <c r="E130" s="209" t="s">
        <v>345</v>
      </c>
      <c r="F130" s="209" t="s">
        <v>346</v>
      </c>
      <c r="G130" s="207"/>
      <c r="H130" s="207"/>
      <c r="I130" s="210"/>
      <c r="J130" s="211">
        <f>BK130</f>
        <v>0</v>
      </c>
      <c r="K130" s="207"/>
      <c r="L130" s="212"/>
      <c r="M130" s="213"/>
      <c r="N130" s="214"/>
      <c r="O130" s="214"/>
      <c r="P130" s="215">
        <f>P131+P194+P225+P256+P260+P266</f>
        <v>0</v>
      </c>
      <c r="Q130" s="214"/>
      <c r="R130" s="215">
        <f>R131+R194+R225+R256+R260+R266</f>
        <v>14.66775603</v>
      </c>
      <c r="S130" s="214"/>
      <c r="T130" s="216">
        <f>T131+T194+T225+T256+T260+T266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17" t="s">
        <v>88</v>
      </c>
      <c r="AT130" s="218" t="s">
        <v>80</v>
      </c>
      <c r="AU130" s="218" t="s">
        <v>81</v>
      </c>
      <c r="AY130" s="217" t="s">
        <v>203</v>
      </c>
      <c r="BK130" s="219">
        <f>BK131+BK194+BK225+BK256+BK260+BK266</f>
        <v>0</v>
      </c>
    </row>
    <row r="131" s="11" customFormat="1" ht="22.8" customHeight="1">
      <c r="A131" s="11"/>
      <c r="B131" s="206"/>
      <c r="C131" s="207"/>
      <c r="D131" s="208" t="s">
        <v>80</v>
      </c>
      <c r="E131" s="249" t="s">
        <v>88</v>
      </c>
      <c r="F131" s="249" t="s">
        <v>347</v>
      </c>
      <c r="G131" s="207"/>
      <c r="H131" s="207"/>
      <c r="I131" s="210"/>
      <c r="J131" s="250">
        <f>BK131</f>
        <v>0</v>
      </c>
      <c r="K131" s="207"/>
      <c r="L131" s="212"/>
      <c r="M131" s="213"/>
      <c r="N131" s="214"/>
      <c r="O131" s="214"/>
      <c r="P131" s="215">
        <f>SUM(P132:P193)</f>
        <v>0</v>
      </c>
      <c r="Q131" s="214"/>
      <c r="R131" s="215">
        <f>SUM(R132:R193)</f>
        <v>0</v>
      </c>
      <c r="S131" s="214"/>
      <c r="T131" s="216">
        <f>SUM(T132:T193)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17" t="s">
        <v>88</v>
      </c>
      <c r="AT131" s="218" t="s">
        <v>80</v>
      </c>
      <c r="AU131" s="218" t="s">
        <v>88</v>
      </c>
      <c r="AY131" s="217" t="s">
        <v>203</v>
      </c>
      <c r="BK131" s="219">
        <f>SUM(BK132:BK193)</f>
        <v>0</v>
      </c>
    </row>
    <row r="132" s="2" customFormat="1" ht="24.15" customHeight="1">
      <c r="A132" s="39"/>
      <c r="B132" s="40"/>
      <c r="C132" s="220" t="s">
        <v>88</v>
      </c>
      <c r="D132" s="220" t="s">
        <v>204</v>
      </c>
      <c r="E132" s="221" t="s">
        <v>6531</v>
      </c>
      <c r="F132" s="222" t="s">
        <v>6532</v>
      </c>
      <c r="G132" s="223" t="s">
        <v>351</v>
      </c>
      <c r="H132" s="224">
        <v>10.308</v>
      </c>
      <c r="I132" s="225"/>
      <c r="J132" s="226">
        <f>ROUND(I132*H132,2)</f>
        <v>0</v>
      </c>
      <c r="K132" s="222" t="s">
        <v>352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202</v>
      </c>
      <c r="AT132" s="231" t="s">
        <v>204</v>
      </c>
      <c r="AU132" s="231" t="s">
        <v>90</v>
      </c>
      <c r="AY132" s="18" t="s">
        <v>203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202</v>
      </c>
      <c r="BM132" s="231" t="s">
        <v>6533</v>
      </c>
    </row>
    <row r="133" s="2" customFormat="1">
      <c r="A133" s="39"/>
      <c r="B133" s="40"/>
      <c r="C133" s="41"/>
      <c r="D133" s="233" t="s">
        <v>209</v>
      </c>
      <c r="E133" s="41"/>
      <c r="F133" s="234" t="s">
        <v>6534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90</v>
      </c>
    </row>
    <row r="134" s="2" customFormat="1">
      <c r="A134" s="39"/>
      <c r="B134" s="40"/>
      <c r="C134" s="41"/>
      <c r="D134" s="251" t="s">
        <v>355</v>
      </c>
      <c r="E134" s="41"/>
      <c r="F134" s="252" t="s">
        <v>6535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355</v>
      </c>
      <c r="AU134" s="18" t="s">
        <v>90</v>
      </c>
    </row>
    <row r="135" s="13" customFormat="1">
      <c r="A135" s="13"/>
      <c r="B135" s="253"/>
      <c r="C135" s="254"/>
      <c r="D135" s="233" t="s">
        <v>357</v>
      </c>
      <c r="E135" s="255" t="s">
        <v>1</v>
      </c>
      <c r="F135" s="256" t="s">
        <v>359</v>
      </c>
      <c r="G135" s="254"/>
      <c r="H135" s="255" t="s">
        <v>1</v>
      </c>
      <c r="I135" s="257"/>
      <c r="J135" s="254"/>
      <c r="K135" s="254"/>
      <c r="L135" s="258"/>
      <c r="M135" s="259"/>
      <c r="N135" s="260"/>
      <c r="O135" s="260"/>
      <c r="P135" s="260"/>
      <c r="Q135" s="260"/>
      <c r="R135" s="260"/>
      <c r="S135" s="260"/>
      <c r="T135" s="26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2" t="s">
        <v>357</v>
      </c>
      <c r="AU135" s="262" t="s">
        <v>90</v>
      </c>
      <c r="AV135" s="13" t="s">
        <v>88</v>
      </c>
      <c r="AW135" s="13" t="s">
        <v>36</v>
      </c>
      <c r="AX135" s="13" t="s">
        <v>81</v>
      </c>
      <c r="AY135" s="262" t="s">
        <v>203</v>
      </c>
    </row>
    <row r="136" s="14" customFormat="1">
      <c r="A136" s="14"/>
      <c r="B136" s="263"/>
      <c r="C136" s="264"/>
      <c r="D136" s="233" t="s">
        <v>357</v>
      </c>
      <c r="E136" s="265" t="s">
        <v>1</v>
      </c>
      <c r="F136" s="266" t="s">
        <v>6536</v>
      </c>
      <c r="G136" s="264"/>
      <c r="H136" s="267">
        <v>10.308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357</v>
      </c>
      <c r="AU136" s="273" t="s">
        <v>90</v>
      </c>
      <c r="AV136" s="14" t="s">
        <v>90</v>
      </c>
      <c r="AW136" s="14" t="s">
        <v>36</v>
      </c>
      <c r="AX136" s="14" t="s">
        <v>81</v>
      </c>
      <c r="AY136" s="273" t="s">
        <v>203</v>
      </c>
    </row>
    <row r="137" s="16" customFormat="1">
      <c r="A137" s="16"/>
      <c r="B137" s="285"/>
      <c r="C137" s="286"/>
      <c r="D137" s="233" t="s">
        <v>357</v>
      </c>
      <c r="E137" s="287" t="s">
        <v>1</v>
      </c>
      <c r="F137" s="288" t="s">
        <v>366</v>
      </c>
      <c r="G137" s="286"/>
      <c r="H137" s="289">
        <v>10.308</v>
      </c>
      <c r="I137" s="290"/>
      <c r="J137" s="286"/>
      <c r="K137" s="286"/>
      <c r="L137" s="291"/>
      <c r="M137" s="292"/>
      <c r="N137" s="293"/>
      <c r="O137" s="293"/>
      <c r="P137" s="293"/>
      <c r="Q137" s="293"/>
      <c r="R137" s="293"/>
      <c r="S137" s="293"/>
      <c r="T137" s="294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95" t="s">
        <v>357</v>
      </c>
      <c r="AU137" s="295" t="s">
        <v>90</v>
      </c>
      <c r="AV137" s="16" t="s">
        <v>202</v>
      </c>
      <c r="AW137" s="16" t="s">
        <v>36</v>
      </c>
      <c r="AX137" s="16" t="s">
        <v>88</v>
      </c>
      <c r="AY137" s="295" t="s">
        <v>203</v>
      </c>
    </row>
    <row r="138" s="2" customFormat="1" ht="33" customHeight="1">
      <c r="A138" s="39"/>
      <c r="B138" s="40"/>
      <c r="C138" s="220" t="s">
        <v>90</v>
      </c>
      <c r="D138" s="220" t="s">
        <v>204</v>
      </c>
      <c r="E138" s="221" t="s">
        <v>6537</v>
      </c>
      <c r="F138" s="222" t="s">
        <v>6538</v>
      </c>
      <c r="G138" s="223" t="s">
        <v>351</v>
      </c>
      <c r="H138" s="224">
        <v>1.9330000000000001</v>
      </c>
      <c r="I138" s="225"/>
      <c r="J138" s="226">
        <f>ROUND(I138*H138,2)</f>
        <v>0</v>
      </c>
      <c r="K138" s="222" t="s">
        <v>352</v>
      </c>
      <c r="L138" s="45"/>
      <c r="M138" s="227" t="s">
        <v>1</v>
      </c>
      <c r="N138" s="228" t="s">
        <v>46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202</v>
      </c>
      <c r="AT138" s="231" t="s">
        <v>204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202</v>
      </c>
      <c r="BM138" s="231" t="s">
        <v>6539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6540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>
      <c r="A140" s="39"/>
      <c r="B140" s="40"/>
      <c r="C140" s="41"/>
      <c r="D140" s="251" t="s">
        <v>355</v>
      </c>
      <c r="E140" s="41"/>
      <c r="F140" s="252" t="s">
        <v>6541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355</v>
      </c>
      <c r="AU140" s="18" t="s">
        <v>90</v>
      </c>
    </row>
    <row r="141" s="13" customFormat="1">
      <c r="A141" s="13"/>
      <c r="B141" s="253"/>
      <c r="C141" s="254"/>
      <c r="D141" s="233" t="s">
        <v>357</v>
      </c>
      <c r="E141" s="255" t="s">
        <v>1</v>
      </c>
      <c r="F141" s="256" t="s">
        <v>372</v>
      </c>
      <c r="G141" s="254"/>
      <c r="H141" s="255" t="s">
        <v>1</v>
      </c>
      <c r="I141" s="257"/>
      <c r="J141" s="254"/>
      <c r="K141" s="254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357</v>
      </c>
      <c r="AU141" s="262" t="s">
        <v>90</v>
      </c>
      <c r="AV141" s="13" t="s">
        <v>88</v>
      </c>
      <c r="AW141" s="13" t="s">
        <v>36</v>
      </c>
      <c r="AX141" s="13" t="s">
        <v>81</v>
      </c>
      <c r="AY141" s="262" t="s">
        <v>203</v>
      </c>
    </row>
    <row r="142" s="14" customFormat="1">
      <c r="A142" s="14"/>
      <c r="B142" s="263"/>
      <c r="C142" s="264"/>
      <c r="D142" s="233" t="s">
        <v>357</v>
      </c>
      <c r="E142" s="265" t="s">
        <v>1</v>
      </c>
      <c r="F142" s="266" t="s">
        <v>6542</v>
      </c>
      <c r="G142" s="264"/>
      <c r="H142" s="267">
        <v>1.9330000000000001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357</v>
      </c>
      <c r="AU142" s="273" t="s">
        <v>90</v>
      </c>
      <c r="AV142" s="14" t="s">
        <v>90</v>
      </c>
      <c r="AW142" s="14" t="s">
        <v>36</v>
      </c>
      <c r="AX142" s="14" t="s">
        <v>81</v>
      </c>
      <c r="AY142" s="273" t="s">
        <v>203</v>
      </c>
    </row>
    <row r="143" s="16" customFormat="1">
      <c r="A143" s="16"/>
      <c r="B143" s="285"/>
      <c r="C143" s="286"/>
      <c r="D143" s="233" t="s">
        <v>357</v>
      </c>
      <c r="E143" s="287" t="s">
        <v>1</v>
      </c>
      <c r="F143" s="288" t="s">
        <v>366</v>
      </c>
      <c r="G143" s="286"/>
      <c r="H143" s="289">
        <v>1.9330000000000001</v>
      </c>
      <c r="I143" s="290"/>
      <c r="J143" s="286"/>
      <c r="K143" s="286"/>
      <c r="L143" s="291"/>
      <c r="M143" s="292"/>
      <c r="N143" s="293"/>
      <c r="O143" s="293"/>
      <c r="P143" s="293"/>
      <c r="Q143" s="293"/>
      <c r="R143" s="293"/>
      <c r="S143" s="293"/>
      <c r="T143" s="294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95" t="s">
        <v>357</v>
      </c>
      <c r="AU143" s="295" t="s">
        <v>90</v>
      </c>
      <c r="AV143" s="16" t="s">
        <v>202</v>
      </c>
      <c r="AW143" s="16" t="s">
        <v>36</v>
      </c>
      <c r="AX143" s="16" t="s">
        <v>88</v>
      </c>
      <c r="AY143" s="295" t="s">
        <v>203</v>
      </c>
    </row>
    <row r="144" s="2" customFormat="1" ht="33" customHeight="1">
      <c r="A144" s="39"/>
      <c r="B144" s="40"/>
      <c r="C144" s="220" t="s">
        <v>215</v>
      </c>
      <c r="D144" s="220" t="s">
        <v>204</v>
      </c>
      <c r="E144" s="221" t="s">
        <v>6543</v>
      </c>
      <c r="F144" s="222" t="s">
        <v>6544</v>
      </c>
      <c r="G144" s="223" t="s">
        <v>351</v>
      </c>
      <c r="H144" s="224">
        <v>0.64400000000000002</v>
      </c>
      <c r="I144" s="225"/>
      <c r="J144" s="226">
        <f>ROUND(I144*H144,2)</f>
        <v>0</v>
      </c>
      <c r="K144" s="222" t="s">
        <v>352</v>
      </c>
      <c r="L144" s="45"/>
      <c r="M144" s="227" t="s">
        <v>1</v>
      </c>
      <c r="N144" s="228" t="s">
        <v>46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202</v>
      </c>
      <c r="AT144" s="231" t="s">
        <v>204</v>
      </c>
      <c r="AU144" s="231" t="s">
        <v>90</v>
      </c>
      <c r="AY144" s="18" t="s">
        <v>203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88</v>
      </c>
      <c r="BK144" s="232">
        <f>ROUND(I144*H144,2)</f>
        <v>0</v>
      </c>
      <c r="BL144" s="18" t="s">
        <v>202</v>
      </c>
      <c r="BM144" s="231" t="s">
        <v>6545</v>
      </c>
    </row>
    <row r="145" s="2" customFormat="1">
      <c r="A145" s="39"/>
      <c r="B145" s="40"/>
      <c r="C145" s="41"/>
      <c r="D145" s="233" t="s">
        <v>209</v>
      </c>
      <c r="E145" s="41"/>
      <c r="F145" s="234" t="s">
        <v>6546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209</v>
      </c>
      <c r="AU145" s="18" t="s">
        <v>90</v>
      </c>
    </row>
    <row r="146" s="2" customFormat="1">
      <c r="A146" s="39"/>
      <c r="B146" s="40"/>
      <c r="C146" s="41"/>
      <c r="D146" s="251" t="s">
        <v>355</v>
      </c>
      <c r="E146" s="41"/>
      <c r="F146" s="252" t="s">
        <v>6547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355</v>
      </c>
      <c r="AU146" s="18" t="s">
        <v>90</v>
      </c>
    </row>
    <row r="147" s="13" customFormat="1">
      <c r="A147" s="13"/>
      <c r="B147" s="253"/>
      <c r="C147" s="254"/>
      <c r="D147" s="233" t="s">
        <v>357</v>
      </c>
      <c r="E147" s="255" t="s">
        <v>1</v>
      </c>
      <c r="F147" s="256" t="s">
        <v>379</v>
      </c>
      <c r="G147" s="254"/>
      <c r="H147" s="255" t="s">
        <v>1</v>
      </c>
      <c r="I147" s="257"/>
      <c r="J147" s="254"/>
      <c r="K147" s="254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357</v>
      </c>
      <c r="AU147" s="262" t="s">
        <v>90</v>
      </c>
      <c r="AV147" s="13" t="s">
        <v>88</v>
      </c>
      <c r="AW147" s="13" t="s">
        <v>36</v>
      </c>
      <c r="AX147" s="13" t="s">
        <v>81</v>
      </c>
      <c r="AY147" s="262" t="s">
        <v>203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6548</v>
      </c>
      <c r="G148" s="264"/>
      <c r="H148" s="267">
        <v>0.64400000000000002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81</v>
      </c>
      <c r="AY148" s="273" t="s">
        <v>203</v>
      </c>
    </row>
    <row r="149" s="16" customFormat="1">
      <c r="A149" s="16"/>
      <c r="B149" s="285"/>
      <c r="C149" s="286"/>
      <c r="D149" s="233" t="s">
        <v>357</v>
      </c>
      <c r="E149" s="287" t="s">
        <v>1</v>
      </c>
      <c r="F149" s="288" t="s">
        <v>366</v>
      </c>
      <c r="G149" s="286"/>
      <c r="H149" s="289">
        <v>0.64400000000000002</v>
      </c>
      <c r="I149" s="290"/>
      <c r="J149" s="286"/>
      <c r="K149" s="286"/>
      <c r="L149" s="291"/>
      <c r="M149" s="292"/>
      <c r="N149" s="293"/>
      <c r="O149" s="293"/>
      <c r="P149" s="293"/>
      <c r="Q149" s="293"/>
      <c r="R149" s="293"/>
      <c r="S149" s="293"/>
      <c r="T149" s="29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5" t="s">
        <v>357</v>
      </c>
      <c r="AU149" s="295" t="s">
        <v>90</v>
      </c>
      <c r="AV149" s="16" t="s">
        <v>202</v>
      </c>
      <c r="AW149" s="16" t="s">
        <v>36</v>
      </c>
      <c r="AX149" s="16" t="s">
        <v>88</v>
      </c>
      <c r="AY149" s="295" t="s">
        <v>203</v>
      </c>
    </row>
    <row r="150" s="2" customFormat="1" ht="37.8" customHeight="1">
      <c r="A150" s="39"/>
      <c r="B150" s="40"/>
      <c r="C150" s="220" t="s">
        <v>202</v>
      </c>
      <c r="D150" s="220" t="s">
        <v>204</v>
      </c>
      <c r="E150" s="221" t="s">
        <v>457</v>
      </c>
      <c r="F150" s="222" t="s">
        <v>458</v>
      </c>
      <c r="G150" s="223" t="s">
        <v>351</v>
      </c>
      <c r="H150" s="224">
        <v>0.82899999999999996</v>
      </c>
      <c r="I150" s="225"/>
      <c r="J150" s="226">
        <f>ROUND(I150*H150,2)</f>
        <v>0</v>
      </c>
      <c r="K150" s="222" t="s">
        <v>352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202</v>
      </c>
      <c r="AT150" s="231" t="s">
        <v>204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202</v>
      </c>
      <c r="BM150" s="231" t="s">
        <v>6401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460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>
      <c r="A152" s="39"/>
      <c r="B152" s="40"/>
      <c r="C152" s="41"/>
      <c r="D152" s="251" t="s">
        <v>355</v>
      </c>
      <c r="E152" s="41"/>
      <c r="F152" s="252" t="s">
        <v>461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355</v>
      </c>
      <c r="AU152" s="18" t="s">
        <v>90</v>
      </c>
    </row>
    <row r="153" s="14" customFormat="1">
      <c r="A153" s="14"/>
      <c r="B153" s="263"/>
      <c r="C153" s="264"/>
      <c r="D153" s="233" t="s">
        <v>357</v>
      </c>
      <c r="E153" s="265" t="s">
        <v>1</v>
      </c>
      <c r="F153" s="266" t="s">
        <v>6549</v>
      </c>
      <c r="G153" s="264"/>
      <c r="H153" s="267">
        <v>10.308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36</v>
      </c>
      <c r="AX153" s="14" t="s">
        <v>81</v>
      </c>
      <c r="AY153" s="273" t="s">
        <v>203</v>
      </c>
    </row>
    <row r="154" s="14" customFormat="1">
      <c r="A154" s="14"/>
      <c r="B154" s="263"/>
      <c r="C154" s="264"/>
      <c r="D154" s="233" t="s">
        <v>357</v>
      </c>
      <c r="E154" s="265" t="s">
        <v>1</v>
      </c>
      <c r="F154" s="266" t="s">
        <v>6550</v>
      </c>
      <c r="G154" s="264"/>
      <c r="H154" s="267">
        <v>-9.4789999999999992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357</v>
      </c>
      <c r="AU154" s="273" t="s">
        <v>90</v>
      </c>
      <c r="AV154" s="14" t="s">
        <v>90</v>
      </c>
      <c r="AW154" s="14" t="s">
        <v>36</v>
      </c>
      <c r="AX154" s="14" t="s">
        <v>81</v>
      </c>
      <c r="AY154" s="273" t="s">
        <v>203</v>
      </c>
    </row>
    <row r="155" s="16" customFormat="1">
      <c r="A155" s="16"/>
      <c r="B155" s="285"/>
      <c r="C155" s="286"/>
      <c r="D155" s="233" t="s">
        <v>357</v>
      </c>
      <c r="E155" s="287" t="s">
        <v>1</v>
      </c>
      <c r="F155" s="288" t="s">
        <v>366</v>
      </c>
      <c r="G155" s="286"/>
      <c r="H155" s="289">
        <v>0.82900000000000096</v>
      </c>
      <c r="I155" s="290"/>
      <c r="J155" s="286"/>
      <c r="K155" s="286"/>
      <c r="L155" s="291"/>
      <c r="M155" s="292"/>
      <c r="N155" s="293"/>
      <c r="O155" s="293"/>
      <c r="P155" s="293"/>
      <c r="Q155" s="293"/>
      <c r="R155" s="293"/>
      <c r="S155" s="293"/>
      <c r="T155" s="294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95" t="s">
        <v>357</v>
      </c>
      <c r="AU155" s="295" t="s">
        <v>90</v>
      </c>
      <c r="AV155" s="16" t="s">
        <v>202</v>
      </c>
      <c r="AW155" s="16" t="s">
        <v>36</v>
      </c>
      <c r="AX155" s="16" t="s">
        <v>88</v>
      </c>
      <c r="AY155" s="295" t="s">
        <v>203</v>
      </c>
    </row>
    <row r="156" s="2" customFormat="1" ht="37.8" customHeight="1">
      <c r="A156" s="39"/>
      <c r="B156" s="40"/>
      <c r="C156" s="220" t="s">
        <v>224</v>
      </c>
      <c r="D156" s="220" t="s">
        <v>204</v>
      </c>
      <c r="E156" s="221" t="s">
        <v>467</v>
      </c>
      <c r="F156" s="222" t="s">
        <v>468</v>
      </c>
      <c r="G156" s="223" t="s">
        <v>351</v>
      </c>
      <c r="H156" s="224">
        <v>3.3159999999999998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202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202</v>
      </c>
      <c r="BM156" s="231" t="s">
        <v>6404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470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471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5" t="s">
        <v>1</v>
      </c>
      <c r="F159" s="266" t="s">
        <v>6551</v>
      </c>
      <c r="G159" s="264"/>
      <c r="H159" s="267">
        <v>3.3159999999999998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36</v>
      </c>
      <c r="AX159" s="14" t="s">
        <v>81</v>
      </c>
      <c r="AY159" s="273" t="s">
        <v>203</v>
      </c>
    </row>
    <row r="160" s="16" customFormat="1">
      <c r="A160" s="16"/>
      <c r="B160" s="285"/>
      <c r="C160" s="286"/>
      <c r="D160" s="233" t="s">
        <v>357</v>
      </c>
      <c r="E160" s="287" t="s">
        <v>1</v>
      </c>
      <c r="F160" s="288" t="s">
        <v>366</v>
      </c>
      <c r="G160" s="286"/>
      <c r="H160" s="289">
        <v>3.3159999999999998</v>
      </c>
      <c r="I160" s="290"/>
      <c r="J160" s="286"/>
      <c r="K160" s="286"/>
      <c r="L160" s="291"/>
      <c r="M160" s="292"/>
      <c r="N160" s="293"/>
      <c r="O160" s="293"/>
      <c r="P160" s="293"/>
      <c r="Q160" s="293"/>
      <c r="R160" s="293"/>
      <c r="S160" s="293"/>
      <c r="T160" s="294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95" t="s">
        <v>357</v>
      </c>
      <c r="AU160" s="295" t="s">
        <v>90</v>
      </c>
      <c r="AV160" s="16" t="s">
        <v>202</v>
      </c>
      <c r="AW160" s="16" t="s">
        <v>36</v>
      </c>
      <c r="AX160" s="16" t="s">
        <v>88</v>
      </c>
      <c r="AY160" s="295" t="s">
        <v>203</v>
      </c>
    </row>
    <row r="161" s="2" customFormat="1" ht="37.8" customHeight="1">
      <c r="A161" s="39"/>
      <c r="B161" s="40"/>
      <c r="C161" s="220" t="s">
        <v>229</v>
      </c>
      <c r="D161" s="220" t="s">
        <v>204</v>
      </c>
      <c r="E161" s="221" t="s">
        <v>474</v>
      </c>
      <c r="F161" s="222" t="s">
        <v>475</v>
      </c>
      <c r="G161" s="223" t="s">
        <v>351</v>
      </c>
      <c r="H161" s="224">
        <v>2.577</v>
      </c>
      <c r="I161" s="225"/>
      <c r="J161" s="226">
        <f>ROUND(I161*H161,2)</f>
        <v>0</v>
      </c>
      <c r="K161" s="222" t="s">
        <v>352</v>
      </c>
      <c r="L161" s="45"/>
      <c r="M161" s="227" t="s">
        <v>1</v>
      </c>
      <c r="N161" s="228" t="s">
        <v>46</v>
      </c>
      <c r="O161" s="92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202</v>
      </c>
      <c r="AT161" s="231" t="s">
        <v>204</v>
      </c>
      <c r="AU161" s="231" t="s">
        <v>90</v>
      </c>
      <c r="AY161" s="18" t="s">
        <v>203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88</v>
      </c>
      <c r="BK161" s="232">
        <f>ROUND(I161*H161,2)</f>
        <v>0</v>
      </c>
      <c r="BL161" s="18" t="s">
        <v>202</v>
      </c>
      <c r="BM161" s="231" t="s">
        <v>6406</v>
      </c>
    </row>
    <row r="162" s="2" customFormat="1">
      <c r="A162" s="39"/>
      <c r="B162" s="40"/>
      <c r="C162" s="41"/>
      <c r="D162" s="233" t="s">
        <v>209</v>
      </c>
      <c r="E162" s="41"/>
      <c r="F162" s="234" t="s">
        <v>477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209</v>
      </c>
      <c r="AU162" s="18" t="s">
        <v>90</v>
      </c>
    </row>
    <row r="163" s="2" customFormat="1">
      <c r="A163" s="39"/>
      <c r="B163" s="40"/>
      <c r="C163" s="41"/>
      <c r="D163" s="251" t="s">
        <v>355</v>
      </c>
      <c r="E163" s="41"/>
      <c r="F163" s="252" t="s">
        <v>478</v>
      </c>
      <c r="G163" s="41"/>
      <c r="H163" s="41"/>
      <c r="I163" s="235"/>
      <c r="J163" s="41"/>
      <c r="K163" s="41"/>
      <c r="L163" s="45"/>
      <c r="M163" s="236"/>
      <c r="N163" s="237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355</v>
      </c>
      <c r="AU163" s="18" t="s">
        <v>90</v>
      </c>
    </row>
    <row r="164" s="14" customFormat="1">
      <c r="A164" s="14"/>
      <c r="B164" s="263"/>
      <c r="C164" s="264"/>
      <c r="D164" s="233" t="s">
        <v>357</v>
      </c>
      <c r="E164" s="265" t="s">
        <v>1</v>
      </c>
      <c r="F164" s="266" t="s">
        <v>6552</v>
      </c>
      <c r="G164" s="264"/>
      <c r="H164" s="267">
        <v>1.9330000000000001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357</v>
      </c>
      <c r="AU164" s="273" t="s">
        <v>90</v>
      </c>
      <c r="AV164" s="14" t="s">
        <v>90</v>
      </c>
      <c r="AW164" s="14" t="s">
        <v>36</v>
      </c>
      <c r="AX164" s="14" t="s">
        <v>81</v>
      </c>
      <c r="AY164" s="273" t="s">
        <v>203</v>
      </c>
    </row>
    <row r="165" s="14" customFormat="1">
      <c r="A165" s="14"/>
      <c r="B165" s="263"/>
      <c r="C165" s="264"/>
      <c r="D165" s="233" t="s">
        <v>357</v>
      </c>
      <c r="E165" s="265" t="s">
        <v>1</v>
      </c>
      <c r="F165" s="266" t="s">
        <v>6553</v>
      </c>
      <c r="G165" s="264"/>
      <c r="H165" s="267">
        <v>0.64400000000000002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3" t="s">
        <v>357</v>
      </c>
      <c r="AU165" s="273" t="s">
        <v>90</v>
      </c>
      <c r="AV165" s="14" t="s">
        <v>90</v>
      </c>
      <c r="AW165" s="14" t="s">
        <v>36</v>
      </c>
      <c r="AX165" s="14" t="s">
        <v>81</v>
      </c>
      <c r="AY165" s="273" t="s">
        <v>203</v>
      </c>
    </row>
    <row r="166" s="16" customFormat="1">
      <c r="A166" s="16"/>
      <c r="B166" s="285"/>
      <c r="C166" s="286"/>
      <c r="D166" s="233" t="s">
        <v>357</v>
      </c>
      <c r="E166" s="287" t="s">
        <v>1</v>
      </c>
      <c r="F166" s="288" t="s">
        <v>366</v>
      </c>
      <c r="G166" s="286"/>
      <c r="H166" s="289">
        <v>2.577</v>
      </c>
      <c r="I166" s="290"/>
      <c r="J166" s="286"/>
      <c r="K166" s="286"/>
      <c r="L166" s="291"/>
      <c r="M166" s="292"/>
      <c r="N166" s="293"/>
      <c r="O166" s="293"/>
      <c r="P166" s="293"/>
      <c r="Q166" s="293"/>
      <c r="R166" s="293"/>
      <c r="S166" s="293"/>
      <c r="T166" s="294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95" t="s">
        <v>357</v>
      </c>
      <c r="AU166" s="295" t="s">
        <v>90</v>
      </c>
      <c r="AV166" s="16" t="s">
        <v>202</v>
      </c>
      <c r="AW166" s="16" t="s">
        <v>36</v>
      </c>
      <c r="AX166" s="16" t="s">
        <v>88</v>
      </c>
      <c r="AY166" s="295" t="s">
        <v>203</v>
      </c>
    </row>
    <row r="167" s="2" customFormat="1" ht="37.8" customHeight="1">
      <c r="A167" s="39"/>
      <c r="B167" s="40"/>
      <c r="C167" s="220" t="s">
        <v>234</v>
      </c>
      <c r="D167" s="220" t="s">
        <v>204</v>
      </c>
      <c r="E167" s="221" t="s">
        <v>484</v>
      </c>
      <c r="F167" s="222" t="s">
        <v>485</v>
      </c>
      <c r="G167" s="223" t="s">
        <v>351</v>
      </c>
      <c r="H167" s="224">
        <v>10.308</v>
      </c>
      <c r="I167" s="225"/>
      <c r="J167" s="226">
        <f>ROUND(I167*H167,2)</f>
        <v>0</v>
      </c>
      <c r="K167" s="222" t="s">
        <v>352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202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202</v>
      </c>
      <c r="BM167" s="231" t="s">
        <v>6409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487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488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14" customFormat="1">
      <c r="A170" s="14"/>
      <c r="B170" s="263"/>
      <c r="C170" s="264"/>
      <c r="D170" s="233" t="s">
        <v>357</v>
      </c>
      <c r="E170" s="265" t="s">
        <v>1</v>
      </c>
      <c r="F170" s="266" t="s">
        <v>6554</v>
      </c>
      <c r="G170" s="264"/>
      <c r="H170" s="267">
        <v>10.308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357</v>
      </c>
      <c r="AU170" s="273" t="s">
        <v>90</v>
      </c>
      <c r="AV170" s="14" t="s">
        <v>90</v>
      </c>
      <c r="AW170" s="14" t="s">
        <v>36</v>
      </c>
      <c r="AX170" s="14" t="s">
        <v>81</v>
      </c>
      <c r="AY170" s="273" t="s">
        <v>203</v>
      </c>
    </row>
    <row r="171" s="16" customFormat="1">
      <c r="A171" s="16"/>
      <c r="B171" s="285"/>
      <c r="C171" s="286"/>
      <c r="D171" s="233" t="s">
        <v>357</v>
      </c>
      <c r="E171" s="287" t="s">
        <v>1</v>
      </c>
      <c r="F171" s="288" t="s">
        <v>366</v>
      </c>
      <c r="G171" s="286"/>
      <c r="H171" s="289">
        <v>10.308</v>
      </c>
      <c r="I171" s="290"/>
      <c r="J171" s="286"/>
      <c r="K171" s="286"/>
      <c r="L171" s="291"/>
      <c r="M171" s="292"/>
      <c r="N171" s="293"/>
      <c r="O171" s="293"/>
      <c r="P171" s="293"/>
      <c r="Q171" s="293"/>
      <c r="R171" s="293"/>
      <c r="S171" s="293"/>
      <c r="T171" s="294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95" t="s">
        <v>357</v>
      </c>
      <c r="AU171" s="295" t="s">
        <v>90</v>
      </c>
      <c r="AV171" s="16" t="s">
        <v>202</v>
      </c>
      <c r="AW171" s="16" t="s">
        <v>36</v>
      </c>
      <c r="AX171" s="16" t="s">
        <v>88</v>
      </c>
      <c r="AY171" s="295" t="s">
        <v>203</v>
      </c>
    </row>
    <row r="172" s="2" customFormat="1" ht="33" customHeight="1">
      <c r="A172" s="39"/>
      <c r="B172" s="40"/>
      <c r="C172" s="220" t="s">
        <v>239</v>
      </c>
      <c r="D172" s="220" t="s">
        <v>204</v>
      </c>
      <c r="E172" s="221" t="s">
        <v>491</v>
      </c>
      <c r="F172" s="222" t="s">
        <v>492</v>
      </c>
      <c r="G172" s="223" t="s">
        <v>493</v>
      </c>
      <c r="H172" s="224">
        <v>7.1529999999999996</v>
      </c>
      <c r="I172" s="225"/>
      <c r="J172" s="226">
        <f>ROUND(I172*H172,2)</f>
        <v>0</v>
      </c>
      <c r="K172" s="222" t="s">
        <v>352</v>
      </c>
      <c r="L172" s="45"/>
      <c r="M172" s="227" t="s">
        <v>1</v>
      </c>
      <c r="N172" s="228" t="s">
        <v>46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202</v>
      </c>
      <c r="AT172" s="231" t="s">
        <v>204</v>
      </c>
      <c r="AU172" s="231" t="s">
        <v>90</v>
      </c>
      <c r="AY172" s="18" t="s">
        <v>203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202</v>
      </c>
      <c r="BM172" s="231" t="s">
        <v>6411</v>
      </c>
    </row>
    <row r="173" s="2" customFormat="1">
      <c r="A173" s="39"/>
      <c r="B173" s="40"/>
      <c r="C173" s="41"/>
      <c r="D173" s="233" t="s">
        <v>209</v>
      </c>
      <c r="E173" s="41"/>
      <c r="F173" s="234" t="s">
        <v>495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209</v>
      </c>
      <c r="AU173" s="18" t="s">
        <v>90</v>
      </c>
    </row>
    <row r="174" s="2" customFormat="1">
      <c r="A174" s="39"/>
      <c r="B174" s="40"/>
      <c r="C174" s="41"/>
      <c r="D174" s="251" t="s">
        <v>355</v>
      </c>
      <c r="E174" s="41"/>
      <c r="F174" s="252" t="s">
        <v>496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355</v>
      </c>
      <c r="AU174" s="18" t="s">
        <v>90</v>
      </c>
    </row>
    <row r="175" s="14" customFormat="1">
      <c r="A175" s="14"/>
      <c r="B175" s="263"/>
      <c r="C175" s="264"/>
      <c r="D175" s="233" t="s">
        <v>357</v>
      </c>
      <c r="E175" s="265" t="s">
        <v>1</v>
      </c>
      <c r="F175" s="266" t="s">
        <v>6555</v>
      </c>
      <c r="G175" s="264"/>
      <c r="H175" s="267">
        <v>1.7410000000000001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357</v>
      </c>
      <c r="AU175" s="273" t="s">
        <v>90</v>
      </c>
      <c r="AV175" s="14" t="s">
        <v>90</v>
      </c>
      <c r="AW175" s="14" t="s">
        <v>36</v>
      </c>
      <c r="AX175" s="14" t="s">
        <v>81</v>
      </c>
      <c r="AY175" s="273" t="s">
        <v>203</v>
      </c>
    </row>
    <row r="176" s="14" customFormat="1">
      <c r="A176" s="14"/>
      <c r="B176" s="263"/>
      <c r="C176" s="264"/>
      <c r="D176" s="233" t="s">
        <v>357</v>
      </c>
      <c r="E176" s="265" t="s">
        <v>1</v>
      </c>
      <c r="F176" s="266" t="s">
        <v>6556</v>
      </c>
      <c r="G176" s="264"/>
      <c r="H176" s="267">
        <v>5.4119999999999999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357</v>
      </c>
      <c r="AU176" s="273" t="s">
        <v>90</v>
      </c>
      <c r="AV176" s="14" t="s">
        <v>90</v>
      </c>
      <c r="AW176" s="14" t="s">
        <v>36</v>
      </c>
      <c r="AX176" s="14" t="s">
        <v>81</v>
      </c>
      <c r="AY176" s="273" t="s">
        <v>203</v>
      </c>
    </row>
    <row r="177" s="16" customFormat="1">
      <c r="A177" s="16"/>
      <c r="B177" s="285"/>
      <c r="C177" s="286"/>
      <c r="D177" s="233" t="s">
        <v>357</v>
      </c>
      <c r="E177" s="287" t="s">
        <v>1</v>
      </c>
      <c r="F177" s="288" t="s">
        <v>366</v>
      </c>
      <c r="G177" s="286"/>
      <c r="H177" s="289">
        <v>7.1529999999999996</v>
      </c>
      <c r="I177" s="290"/>
      <c r="J177" s="286"/>
      <c r="K177" s="286"/>
      <c r="L177" s="291"/>
      <c r="M177" s="292"/>
      <c r="N177" s="293"/>
      <c r="O177" s="293"/>
      <c r="P177" s="293"/>
      <c r="Q177" s="293"/>
      <c r="R177" s="293"/>
      <c r="S177" s="293"/>
      <c r="T177" s="29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95" t="s">
        <v>357</v>
      </c>
      <c r="AU177" s="295" t="s">
        <v>90</v>
      </c>
      <c r="AV177" s="16" t="s">
        <v>202</v>
      </c>
      <c r="AW177" s="16" t="s">
        <v>36</v>
      </c>
      <c r="AX177" s="16" t="s">
        <v>88</v>
      </c>
      <c r="AY177" s="295" t="s">
        <v>203</v>
      </c>
    </row>
    <row r="178" s="2" customFormat="1" ht="24.15" customHeight="1">
      <c r="A178" s="39"/>
      <c r="B178" s="40"/>
      <c r="C178" s="220" t="s">
        <v>244</v>
      </c>
      <c r="D178" s="220" t="s">
        <v>204</v>
      </c>
      <c r="E178" s="221" t="s">
        <v>6557</v>
      </c>
      <c r="F178" s="222" t="s">
        <v>6558</v>
      </c>
      <c r="G178" s="223" t="s">
        <v>351</v>
      </c>
      <c r="H178" s="224">
        <v>9.4789999999999992</v>
      </c>
      <c r="I178" s="225"/>
      <c r="J178" s="226">
        <f>ROUND(I178*H178,2)</f>
        <v>0</v>
      </c>
      <c r="K178" s="222" t="s">
        <v>352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202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202</v>
      </c>
      <c r="BM178" s="231" t="s">
        <v>6559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6560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6561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14" customFormat="1">
      <c r="A181" s="14"/>
      <c r="B181" s="263"/>
      <c r="C181" s="264"/>
      <c r="D181" s="233" t="s">
        <v>357</v>
      </c>
      <c r="E181" s="265" t="s">
        <v>1</v>
      </c>
      <c r="F181" s="266" t="s">
        <v>6562</v>
      </c>
      <c r="G181" s="264"/>
      <c r="H181" s="267">
        <v>12.885999999999999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3" t="s">
        <v>357</v>
      </c>
      <c r="AU181" s="273" t="s">
        <v>90</v>
      </c>
      <c r="AV181" s="14" t="s">
        <v>90</v>
      </c>
      <c r="AW181" s="14" t="s">
        <v>36</v>
      </c>
      <c r="AX181" s="14" t="s">
        <v>81</v>
      </c>
      <c r="AY181" s="273" t="s">
        <v>203</v>
      </c>
    </row>
    <row r="182" s="13" customFormat="1">
      <c r="A182" s="13"/>
      <c r="B182" s="253"/>
      <c r="C182" s="254"/>
      <c r="D182" s="233" t="s">
        <v>357</v>
      </c>
      <c r="E182" s="255" t="s">
        <v>1</v>
      </c>
      <c r="F182" s="256" t="s">
        <v>6420</v>
      </c>
      <c r="G182" s="254"/>
      <c r="H182" s="255" t="s">
        <v>1</v>
      </c>
      <c r="I182" s="257"/>
      <c r="J182" s="254"/>
      <c r="K182" s="254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357</v>
      </c>
      <c r="AU182" s="262" t="s">
        <v>90</v>
      </c>
      <c r="AV182" s="13" t="s">
        <v>88</v>
      </c>
      <c r="AW182" s="13" t="s">
        <v>36</v>
      </c>
      <c r="AX182" s="13" t="s">
        <v>81</v>
      </c>
      <c r="AY182" s="262" t="s">
        <v>203</v>
      </c>
    </row>
    <row r="183" s="14" customFormat="1">
      <c r="A183" s="14"/>
      <c r="B183" s="263"/>
      <c r="C183" s="264"/>
      <c r="D183" s="233" t="s">
        <v>357</v>
      </c>
      <c r="E183" s="265" t="s">
        <v>1</v>
      </c>
      <c r="F183" s="266" t="s">
        <v>6563</v>
      </c>
      <c r="G183" s="264"/>
      <c r="H183" s="267">
        <v>-0.57799999999999996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90</v>
      </c>
      <c r="AV183" s="14" t="s">
        <v>90</v>
      </c>
      <c r="AW183" s="14" t="s">
        <v>36</v>
      </c>
      <c r="AX183" s="14" t="s">
        <v>81</v>
      </c>
      <c r="AY183" s="273" t="s">
        <v>203</v>
      </c>
    </row>
    <row r="184" s="13" customFormat="1">
      <c r="A184" s="13"/>
      <c r="B184" s="253"/>
      <c r="C184" s="254"/>
      <c r="D184" s="233" t="s">
        <v>357</v>
      </c>
      <c r="E184" s="255" t="s">
        <v>1</v>
      </c>
      <c r="F184" s="256" t="s">
        <v>6422</v>
      </c>
      <c r="G184" s="254"/>
      <c r="H184" s="255" t="s">
        <v>1</v>
      </c>
      <c r="I184" s="257"/>
      <c r="J184" s="254"/>
      <c r="K184" s="254"/>
      <c r="L184" s="258"/>
      <c r="M184" s="259"/>
      <c r="N184" s="260"/>
      <c r="O184" s="260"/>
      <c r="P184" s="260"/>
      <c r="Q184" s="260"/>
      <c r="R184" s="260"/>
      <c r="S184" s="260"/>
      <c r="T184" s="26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2" t="s">
        <v>357</v>
      </c>
      <c r="AU184" s="262" t="s">
        <v>90</v>
      </c>
      <c r="AV184" s="13" t="s">
        <v>88</v>
      </c>
      <c r="AW184" s="13" t="s">
        <v>36</v>
      </c>
      <c r="AX184" s="13" t="s">
        <v>81</v>
      </c>
      <c r="AY184" s="262" t="s">
        <v>203</v>
      </c>
    </row>
    <row r="185" s="14" customFormat="1">
      <c r="A185" s="14"/>
      <c r="B185" s="263"/>
      <c r="C185" s="264"/>
      <c r="D185" s="233" t="s">
        <v>357</v>
      </c>
      <c r="E185" s="265" t="s">
        <v>1</v>
      </c>
      <c r="F185" s="266" t="s">
        <v>6564</v>
      </c>
      <c r="G185" s="264"/>
      <c r="H185" s="267">
        <v>-1.4870000000000001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3" t="s">
        <v>357</v>
      </c>
      <c r="AU185" s="273" t="s">
        <v>90</v>
      </c>
      <c r="AV185" s="14" t="s">
        <v>90</v>
      </c>
      <c r="AW185" s="14" t="s">
        <v>36</v>
      </c>
      <c r="AX185" s="14" t="s">
        <v>81</v>
      </c>
      <c r="AY185" s="273" t="s">
        <v>203</v>
      </c>
    </row>
    <row r="186" s="13" customFormat="1">
      <c r="A186" s="13"/>
      <c r="B186" s="253"/>
      <c r="C186" s="254"/>
      <c r="D186" s="233" t="s">
        <v>357</v>
      </c>
      <c r="E186" s="255" t="s">
        <v>1</v>
      </c>
      <c r="F186" s="256" t="s">
        <v>6424</v>
      </c>
      <c r="G186" s="254"/>
      <c r="H186" s="255" t="s">
        <v>1</v>
      </c>
      <c r="I186" s="257"/>
      <c r="J186" s="254"/>
      <c r="K186" s="254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357</v>
      </c>
      <c r="AU186" s="262" t="s">
        <v>90</v>
      </c>
      <c r="AV186" s="13" t="s">
        <v>88</v>
      </c>
      <c r="AW186" s="13" t="s">
        <v>36</v>
      </c>
      <c r="AX186" s="13" t="s">
        <v>81</v>
      </c>
      <c r="AY186" s="262" t="s">
        <v>203</v>
      </c>
    </row>
    <row r="187" s="14" customFormat="1">
      <c r="A187" s="14"/>
      <c r="B187" s="263"/>
      <c r="C187" s="264"/>
      <c r="D187" s="233" t="s">
        <v>357</v>
      </c>
      <c r="E187" s="265" t="s">
        <v>1</v>
      </c>
      <c r="F187" s="266" t="s">
        <v>6565</v>
      </c>
      <c r="G187" s="264"/>
      <c r="H187" s="267">
        <v>-1.3420000000000001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36</v>
      </c>
      <c r="AX187" s="14" t="s">
        <v>81</v>
      </c>
      <c r="AY187" s="273" t="s">
        <v>203</v>
      </c>
    </row>
    <row r="188" s="16" customFormat="1">
      <c r="A188" s="16"/>
      <c r="B188" s="285"/>
      <c r="C188" s="286"/>
      <c r="D188" s="233" t="s">
        <v>357</v>
      </c>
      <c r="E188" s="287" t="s">
        <v>1</v>
      </c>
      <c r="F188" s="288" t="s">
        <v>366</v>
      </c>
      <c r="G188" s="286"/>
      <c r="H188" s="289">
        <v>9.4789999999999992</v>
      </c>
      <c r="I188" s="290"/>
      <c r="J188" s="286"/>
      <c r="K188" s="286"/>
      <c r="L188" s="291"/>
      <c r="M188" s="292"/>
      <c r="N188" s="293"/>
      <c r="O188" s="293"/>
      <c r="P188" s="293"/>
      <c r="Q188" s="293"/>
      <c r="R188" s="293"/>
      <c r="S188" s="293"/>
      <c r="T188" s="294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95" t="s">
        <v>357</v>
      </c>
      <c r="AU188" s="295" t="s">
        <v>90</v>
      </c>
      <c r="AV188" s="16" t="s">
        <v>202</v>
      </c>
      <c r="AW188" s="16" t="s">
        <v>36</v>
      </c>
      <c r="AX188" s="16" t="s">
        <v>88</v>
      </c>
      <c r="AY188" s="295" t="s">
        <v>203</v>
      </c>
    </row>
    <row r="189" s="2" customFormat="1" ht="24.15" customHeight="1">
      <c r="A189" s="39"/>
      <c r="B189" s="40"/>
      <c r="C189" s="220" t="s">
        <v>249</v>
      </c>
      <c r="D189" s="220" t="s">
        <v>204</v>
      </c>
      <c r="E189" s="221" t="s">
        <v>6426</v>
      </c>
      <c r="F189" s="222" t="s">
        <v>6427</v>
      </c>
      <c r="G189" s="223" t="s">
        <v>290</v>
      </c>
      <c r="H189" s="224">
        <v>5.782</v>
      </c>
      <c r="I189" s="225"/>
      <c r="J189" s="226">
        <f>ROUND(I189*H189,2)</f>
        <v>0</v>
      </c>
      <c r="K189" s="222" t="s">
        <v>352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202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202</v>
      </c>
      <c r="BM189" s="231" t="s">
        <v>6428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6429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6430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14" customFormat="1">
      <c r="A192" s="14"/>
      <c r="B192" s="263"/>
      <c r="C192" s="264"/>
      <c r="D192" s="233" t="s">
        <v>357</v>
      </c>
      <c r="E192" s="265" t="s">
        <v>1</v>
      </c>
      <c r="F192" s="266" t="s">
        <v>6566</v>
      </c>
      <c r="G192" s="264"/>
      <c r="H192" s="267">
        <v>5.782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357</v>
      </c>
      <c r="AU192" s="273" t="s">
        <v>90</v>
      </c>
      <c r="AV192" s="14" t="s">
        <v>90</v>
      </c>
      <c r="AW192" s="14" t="s">
        <v>36</v>
      </c>
      <c r="AX192" s="14" t="s">
        <v>81</v>
      </c>
      <c r="AY192" s="273" t="s">
        <v>203</v>
      </c>
    </row>
    <row r="193" s="16" customFormat="1">
      <c r="A193" s="16"/>
      <c r="B193" s="285"/>
      <c r="C193" s="286"/>
      <c r="D193" s="233" t="s">
        <v>357</v>
      </c>
      <c r="E193" s="287" t="s">
        <v>1</v>
      </c>
      <c r="F193" s="288" t="s">
        <v>366</v>
      </c>
      <c r="G193" s="286"/>
      <c r="H193" s="289">
        <v>5.782</v>
      </c>
      <c r="I193" s="290"/>
      <c r="J193" s="286"/>
      <c r="K193" s="286"/>
      <c r="L193" s="291"/>
      <c r="M193" s="292"/>
      <c r="N193" s="293"/>
      <c r="O193" s="293"/>
      <c r="P193" s="293"/>
      <c r="Q193" s="293"/>
      <c r="R193" s="293"/>
      <c r="S193" s="293"/>
      <c r="T193" s="29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95" t="s">
        <v>357</v>
      </c>
      <c r="AU193" s="295" t="s">
        <v>90</v>
      </c>
      <c r="AV193" s="16" t="s">
        <v>202</v>
      </c>
      <c r="AW193" s="16" t="s">
        <v>36</v>
      </c>
      <c r="AX193" s="16" t="s">
        <v>88</v>
      </c>
      <c r="AY193" s="295" t="s">
        <v>203</v>
      </c>
    </row>
    <row r="194" s="11" customFormat="1" ht="22.8" customHeight="1">
      <c r="A194" s="11"/>
      <c r="B194" s="206"/>
      <c r="C194" s="207"/>
      <c r="D194" s="208" t="s">
        <v>80</v>
      </c>
      <c r="E194" s="249" t="s">
        <v>90</v>
      </c>
      <c r="F194" s="249" t="s">
        <v>522</v>
      </c>
      <c r="G194" s="207"/>
      <c r="H194" s="207"/>
      <c r="I194" s="210"/>
      <c r="J194" s="250">
        <f>BK194</f>
        <v>0</v>
      </c>
      <c r="K194" s="207"/>
      <c r="L194" s="212"/>
      <c r="M194" s="213"/>
      <c r="N194" s="214"/>
      <c r="O194" s="214"/>
      <c r="P194" s="215">
        <f>SUM(P195:P224)</f>
        <v>0</v>
      </c>
      <c r="Q194" s="214"/>
      <c r="R194" s="215">
        <f>SUM(R195:R224)</f>
        <v>5.4225297799999987</v>
      </c>
      <c r="S194" s="214"/>
      <c r="T194" s="216">
        <f>SUM(T195:T224)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17" t="s">
        <v>88</v>
      </c>
      <c r="AT194" s="218" t="s">
        <v>80</v>
      </c>
      <c r="AU194" s="218" t="s">
        <v>88</v>
      </c>
      <c r="AY194" s="217" t="s">
        <v>203</v>
      </c>
      <c r="BK194" s="219">
        <f>SUM(BK195:BK224)</f>
        <v>0</v>
      </c>
    </row>
    <row r="195" s="2" customFormat="1" ht="33" customHeight="1">
      <c r="A195" s="39"/>
      <c r="B195" s="40"/>
      <c r="C195" s="220" t="s">
        <v>254</v>
      </c>
      <c r="D195" s="220" t="s">
        <v>204</v>
      </c>
      <c r="E195" s="221" t="s">
        <v>6432</v>
      </c>
      <c r="F195" s="222" t="s">
        <v>6433</v>
      </c>
      <c r="G195" s="223" t="s">
        <v>351</v>
      </c>
      <c r="H195" s="224">
        <v>2.5</v>
      </c>
      <c r="I195" s="225"/>
      <c r="J195" s="226">
        <f>ROUND(I195*H195,2)</f>
        <v>0</v>
      </c>
      <c r="K195" s="222" t="s">
        <v>352</v>
      </c>
      <c r="L195" s="45"/>
      <c r="M195" s="227" t="s">
        <v>1</v>
      </c>
      <c r="N195" s="228" t="s">
        <v>46</v>
      </c>
      <c r="O195" s="92"/>
      <c r="P195" s="229">
        <f>O195*H195</f>
        <v>0</v>
      </c>
      <c r="Q195" s="229">
        <v>1.6299999999999999</v>
      </c>
      <c r="R195" s="229">
        <f>Q195*H195</f>
        <v>4.0749999999999993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202</v>
      </c>
      <c r="AT195" s="231" t="s">
        <v>204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202</v>
      </c>
      <c r="BM195" s="231" t="s">
        <v>6567</v>
      </c>
    </row>
    <row r="196" s="2" customFormat="1">
      <c r="A196" s="39"/>
      <c r="B196" s="40"/>
      <c r="C196" s="41"/>
      <c r="D196" s="233" t="s">
        <v>209</v>
      </c>
      <c r="E196" s="41"/>
      <c r="F196" s="234" t="s">
        <v>6435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209</v>
      </c>
      <c r="AU196" s="18" t="s">
        <v>90</v>
      </c>
    </row>
    <row r="197" s="2" customFormat="1">
      <c r="A197" s="39"/>
      <c r="B197" s="40"/>
      <c r="C197" s="41"/>
      <c r="D197" s="251" t="s">
        <v>355</v>
      </c>
      <c r="E197" s="41"/>
      <c r="F197" s="252" t="s">
        <v>6436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355</v>
      </c>
      <c r="AU197" s="18" t="s">
        <v>90</v>
      </c>
    </row>
    <row r="198" s="14" customFormat="1">
      <c r="A198" s="14"/>
      <c r="B198" s="263"/>
      <c r="C198" s="264"/>
      <c r="D198" s="233" t="s">
        <v>357</v>
      </c>
      <c r="E198" s="265" t="s">
        <v>1</v>
      </c>
      <c r="F198" s="266" t="s">
        <v>6568</v>
      </c>
      <c r="G198" s="264"/>
      <c r="H198" s="267">
        <v>2.5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357</v>
      </c>
      <c r="AU198" s="273" t="s">
        <v>90</v>
      </c>
      <c r="AV198" s="14" t="s">
        <v>90</v>
      </c>
      <c r="AW198" s="14" t="s">
        <v>36</v>
      </c>
      <c r="AX198" s="14" t="s">
        <v>81</v>
      </c>
      <c r="AY198" s="273" t="s">
        <v>203</v>
      </c>
    </row>
    <row r="199" s="16" customFormat="1">
      <c r="A199" s="16"/>
      <c r="B199" s="285"/>
      <c r="C199" s="286"/>
      <c r="D199" s="233" t="s">
        <v>357</v>
      </c>
      <c r="E199" s="287" t="s">
        <v>1</v>
      </c>
      <c r="F199" s="288" t="s">
        <v>366</v>
      </c>
      <c r="G199" s="286"/>
      <c r="H199" s="289">
        <v>2.5</v>
      </c>
      <c r="I199" s="290"/>
      <c r="J199" s="286"/>
      <c r="K199" s="286"/>
      <c r="L199" s="291"/>
      <c r="M199" s="292"/>
      <c r="N199" s="293"/>
      <c r="O199" s="293"/>
      <c r="P199" s="293"/>
      <c r="Q199" s="293"/>
      <c r="R199" s="293"/>
      <c r="S199" s="293"/>
      <c r="T199" s="29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95" t="s">
        <v>357</v>
      </c>
      <c r="AU199" s="295" t="s">
        <v>90</v>
      </c>
      <c r="AV199" s="16" t="s">
        <v>202</v>
      </c>
      <c r="AW199" s="16" t="s">
        <v>36</v>
      </c>
      <c r="AX199" s="16" t="s">
        <v>88</v>
      </c>
      <c r="AY199" s="295" t="s">
        <v>203</v>
      </c>
    </row>
    <row r="200" s="2" customFormat="1" ht="24.15" customHeight="1">
      <c r="A200" s="39"/>
      <c r="B200" s="40"/>
      <c r="C200" s="220" t="s">
        <v>259</v>
      </c>
      <c r="D200" s="220" t="s">
        <v>204</v>
      </c>
      <c r="E200" s="221" t="s">
        <v>6438</v>
      </c>
      <c r="F200" s="222" t="s">
        <v>6439</v>
      </c>
      <c r="G200" s="223" t="s">
        <v>290</v>
      </c>
      <c r="H200" s="224">
        <v>20</v>
      </c>
      <c r="I200" s="225"/>
      <c r="J200" s="226">
        <f>ROUND(I200*H200,2)</f>
        <v>0</v>
      </c>
      <c r="K200" s="222" t="s">
        <v>352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0.00017000000000000001</v>
      </c>
      <c r="R200" s="229">
        <f>Q200*H200</f>
        <v>0.0034000000000000002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202</v>
      </c>
      <c r="AT200" s="231" t="s">
        <v>204</v>
      </c>
      <c r="AU200" s="231" t="s">
        <v>90</v>
      </c>
      <c r="AY200" s="18" t="s">
        <v>203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202</v>
      </c>
      <c r="BM200" s="231" t="s">
        <v>6569</v>
      </c>
    </row>
    <row r="201" s="2" customFormat="1">
      <c r="A201" s="39"/>
      <c r="B201" s="40"/>
      <c r="C201" s="41"/>
      <c r="D201" s="233" t="s">
        <v>209</v>
      </c>
      <c r="E201" s="41"/>
      <c r="F201" s="234" t="s">
        <v>6441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209</v>
      </c>
      <c r="AU201" s="18" t="s">
        <v>90</v>
      </c>
    </row>
    <row r="202" s="2" customFormat="1">
      <c r="A202" s="39"/>
      <c r="B202" s="40"/>
      <c r="C202" s="41"/>
      <c r="D202" s="251" t="s">
        <v>355</v>
      </c>
      <c r="E202" s="41"/>
      <c r="F202" s="252" t="s">
        <v>6442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355</v>
      </c>
      <c r="AU202" s="18" t="s">
        <v>90</v>
      </c>
    </row>
    <row r="203" s="14" customFormat="1">
      <c r="A203" s="14"/>
      <c r="B203" s="263"/>
      <c r="C203" s="264"/>
      <c r="D203" s="233" t="s">
        <v>357</v>
      </c>
      <c r="E203" s="265" t="s">
        <v>1</v>
      </c>
      <c r="F203" s="266" t="s">
        <v>6570</v>
      </c>
      <c r="G203" s="264"/>
      <c r="H203" s="267">
        <v>20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357</v>
      </c>
      <c r="AU203" s="273" t="s">
        <v>90</v>
      </c>
      <c r="AV203" s="14" t="s">
        <v>90</v>
      </c>
      <c r="AW203" s="14" t="s">
        <v>36</v>
      </c>
      <c r="AX203" s="14" t="s">
        <v>81</v>
      </c>
      <c r="AY203" s="273" t="s">
        <v>203</v>
      </c>
    </row>
    <row r="204" s="16" customFormat="1">
      <c r="A204" s="16"/>
      <c r="B204" s="285"/>
      <c r="C204" s="286"/>
      <c r="D204" s="233" t="s">
        <v>357</v>
      </c>
      <c r="E204" s="287" t="s">
        <v>1</v>
      </c>
      <c r="F204" s="288" t="s">
        <v>366</v>
      </c>
      <c r="G204" s="286"/>
      <c r="H204" s="289">
        <v>20</v>
      </c>
      <c r="I204" s="290"/>
      <c r="J204" s="286"/>
      <c r="K204" s="286"/>
      <c r="L204" s="291"/>
      <c r="M204" s="292"/>
      <c r="N204" s="293"/>
      <c r="O204" s="293"/>
      <c r="P204" s="293"/>
      <c r="Q204" s="293"/>
      <c r="R204" s="293"/>
      <c r="S204" s="293"/>
      <c r="T204" s="294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95" t="s">
        <v>357</v>
      </c>
      <c r="AU204" s="295" t="s">
        <v>90</v>
      </c>
      <c r="AV204" s="16" t="s">
        <v>202</v>
      </c>
      <c r="AW204" s="16" t="s">
        <v>36</v>
      </c>
      <c r="AX204" s="16" t="s">
        <v>88</v>
      </c>
      <c r="AY204" s="295" t="s">
        <v>203</v>
      </c>
    </row>
    <row r="205" s="2" customFormat="1" ht="24.15" customHeight="1">
      <c r="A205" s="39"/>
      <c r="B205" s="40"/>
      <c r="C205" s="296" t="s">
        <v>264</v>
      </c>
      <c r="D205" s="296" t="s">
        <v>553</v>
      </c>
      <c r="E205" s="297" t="s">
        <v>554</v>
      </c>
      <c r="F205" s="298" t="s">
        <v>555</v>
      </c>
      <c r="G205" s="299" t="s">
        <v>290</v>
      </c>
      <c r="H205" s="300">
        <v>24</v>
      </c>
      <c r="I205" s="301"/>
      <c r="J205" s="302">
        <f>ROUND(I205*H205,2)</f>
        <v>0</v>
      </c>
      <c r="K205" s="298" t="s">
        <v>352</v>
      </c>
      <c r="L205" s="303"/>
      <c r="M205" s="304" t="s">
        <v>1</v>
      </c>
      <c r="N205" s="305" t="s">
        <v>46</v>
      </c>
      <c r="O205" s="92"/>
      <c r="P205" s="229">
        <f>O205*H205</f>
        <v>0</v>
      </c>
      <c r="Q205" s="229">
        <v>0.00029999999999999997</v>
      </c>
      <c r="R205" s="229">
        <f>Q205*H205</f>
        <v>0.0071999999999999998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239</v>
      </c>
      <c r="AT205" s="231" t="s">
        <v>553</v>
      </c>
      <c r="AU205" s="231" t="s">
        <v>90</v>
      </c>
      <c r="AY205" s="18" t="s">
        <v>203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202</v>
      </c>
      <c r="BM205" s="231" t="s">
        <v>6571</v>
      </c>
    </row>
    <row r="206" s="2" customFormat="1">
      <c r="A206" s="39"/>
      <c r="B206" s="40"/>
      <c r="C206" s="41"/>
      <c r="D206" s="233" t="s">
        <v>209</v>
      </c>
      <c r="E206" s="41"/>
      <c r="F206" s="234" t="s">
        <v>555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209</v>
      </c>
      <c r="AU206" s="18" t="s">
        <v>90</v>
      </c>
    </row>
    <row r="207" s="14" customFormat="1">
      <c r="A207" s="14"/>
      <c r="B207" s="263"/>
      <c r="C207" s="264"/>
      <c r="D207" s="233" t="s">
        <v>357</v>
      </c>
      <c r="E207" s="265" t="s">
        <v>1</v>
      </c>
      <c r="F207" s="266" t="s">
        <v>6572</v>
      </c>
      <c r="G207" s="264"/>
      <c r="H207" s="267">
        <v>24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3" t="s">
        <v>357</v>
      </c>
      <c r="AU207" s="273" t="s">
        <v>90</v>
      </c>
      <c r="AV207" s="14" t="s">
        <v>90</v>
      </c>
      <c r="AW207" s="14" t="s">
        <v>36</v>
      </c>
      <c r="AX207" s="14" t="s">
        <v>81</v>
      </c>
      <c r="AY207" s="273" t="s">
        <v>203</v>
      </c>
    </row>
    <row r="208" s="16" customFormat="1">
      <c r="A208" s="16"/>
      <c r="B208" s="285"/>
      <c r="C208" s="286"/>
      <c r="D208" s="233" t="s">
        <v>357</v>
      </c>
      <c r="E208" s="287" t="s">
        <v>1</v>
      </c>
      <c r="F208" s="288" t="s">
        <v>366</v>
      </c>
      <c r="G208" s="286"/>
      <c r="H208" s="289">
        <v>24</v>
      </c>
      <c r="I208" s="290"/>
      <c r="J208" s="286"/>
      <c r="K208" s="286"/>
      <c r="L208" s="291"/>
      <c r="M208" s="292"/>
      <c r="N208" s="293"/>
      <c r="O208" s="293"/>
      <c r="P208" s="293"/>
      <c r="Q208" s="293"/>
      <c r="R208" s="293"/>
      <c r="S208" s="293"/>
      <c r="T208" s="29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95" t="s">
        <v>357</v>
      </c>
      <c r="AU208" s="295" t="s">
        <v>90</v>
      </c>
      <c r="AV208" s="16" t="s">
        <v>202</v>
      </c>
      <c r="AW208" s="16" t="s">
        <v>36</v>
      </c>
      <c r="AX208" s="16" t="s">
        <v>88</v>
      </c>
      <c r="AY208" s="295" t="s">
        <v>203</v>
      </c>
    </row>
    <row r="209" s="2" customFormat="1" ht="24.15" customHeight="1">
      <c r="A209" s="39"/>
      <c r="B209" s="40"/>
      <c r="C209" s="220" t="s">
        <v>269</v>
      </c>
      <c r="D209" s="220" t="s">
        <v>204</v>
      </c>
      <c r="E209" s="221" t="s">
        <v>6446</v>
      </c>
      <c r="F209" s="222" t="s">
        <v>6447</v>
      </c>
      <c r="G209" s="223" t="s">
        <v>415</v>
      </c>
      <c r="H209" s="224">
        <v>10</v>
      </c>
      <c r="I209" s="225"/>
      <c r="J209" s="226">
        <f>ROUND(I209*H209,2)</f>
        <v>0</v>
      </c>
      <c r="K209" s="222" t="s">
        <v>352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0.00048999999999999998</v>
      </c>
      <c r="R209" s="229">
        <f>Q209*H209</f>
        <v>0.0048999999999999998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202</v>
      </c>
      <c r="AT209" s="231" t="s">
        <v>204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202</v>
      </c>
      <c r="BM209" s="231" t="s">
        <v>6573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6449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2" customFormat="1">
      <c r="A211" s="39"/>
      <c r="B211" s="40"/>
      <c r="C211" s="41"/>
      <c r="D211" s="251" t="s">
        <v>355</v>
      </c>
      <c r="E211" s="41"/>
      <c r="F211" s="252" t="s">
        <v>6450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355</v>
      </c>
      <c r="AU211" s="18" t="s">
        <v>90</v>
      </c>
    </row>
    <row r="212" s="2" customFormat="1" ht="16.5" customHeight="1">
      <c r="A212" s="39"/>
      <c r="B212" s="40"/>
      <c r="C212" s="220" t="s">
        <v>8</v>
      </c>
      <c r="D212" s="220" t="s">
        <v>204</v>
      </c>
      <c r="E212" s="221" t="s">
        <v>6451</v>
      </c>
      <c r="F212" s="222" t="s">
        <v>6452</v>
      </c>
      <c r="G212" s="223" t="s">
        <v>351</v>
      </c>
      <c r="H212" s="224">
        <v>0.57799999999999996</v>
      </c>
      <c r="I212" s="225"/>
      <c r="J212" s="226">
        <f>ROUND(I212*H212,2)</f>
        <v>0</v>
      </c>
      <c r="K212" s="222" t="s">
        <v>352</v>
      </c>
      <c r="L212" s="45"/>
      <c r="M212" s="227" t="s">
        <v>1</v>
      </c>
      <c r="N212" s="228" t="s">
        <v>46</v>
      </c>
      <c r="O212" s="92"/>
      <c r="P212" s="229">
        <f>O212*H212</f>
        <v>0</v>
      </c>
      <c r="Q212" s="229">
        <v>2.3010199999999998</v>
      </c>
      <c r="R212" s="229">
        <f>Q212*H212</f>
        <v>1.3299895599999998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202</v>
      </c>
      <c r="AT212" s="231" t="s">
        <v>204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202</v>
      </c>
      <c r="BM212" s="231" t="s">
        <v>6453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6454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2" customFormat="1">
      <c r="A214" s="39"/>
      <c r="B214" s="40"/>
      <c r="C214" s="41"/>
      <c r="D214" s="251" t="s">
        <v>355</v>
      </c>
      <c r="E214" s="41"/>
      <c r="F214" s="252" t="s">
        <v>6455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355</v>
      </c>
      <c r="AU214" s="18" t="s">
        <v>90</v>
      </c>
    </row>
    <row r="215" s="14" customFormat="1">
      <c r="A215" s="14"/>
      <c r="B215" s="263"/>
      <c r="C215" s="264"/>
      <c r="D215" s="233" t="s">
        <v>357</v>
      </c>
      <c r="E215" s="265" t="s">
        <v>1</v>
      </c>
      <c r="F215" s="266" t="s">
        <v>6574</v>
      </c>
      <c r="G215" s="264"/>
      <c r="H215" s="267">
        <v>0.57799999999999996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3" t="s">
        <v>357</v>
      </c>
      <c r="AU215" s="273" t="s">
        <v>90</v>
      </c>
      <c r="AV215" s="14" t="s">
        <v>90</v>
      </c>
      <c r="AW215" s="14" t="s">
        <v>36</v>
      </c>
      <c r="AX215" s="14" t="s">
        <v>81</v>
      </c>
      <c r="AY215" s="273" t="s">
        <v>203</v>
      </c>
    </row>
    <row r="216" s="16" customFormat="1">
      <c r="A216" s="16"/>
      <c r="B216" s="285"/>
      <c r="C216" s="286"/>
      <c r="D216" s="233" t="s">
        <v>357</v>
      </c>
      <c r="E216" s="287" t="s">
        <v>1</v>
      </c>
      <c r="F216" s="288" t="s">
        <v>366</v>
      </c>
      <c r="G216" s="286"/>
      <c r="H216" s="289">
        <v>0.57799999999999996</v>
      </c>
      <c r="I216" s="290"/>
      <c r="J216" s="286"/>
      <c r="K216" s="286"/>
      <c r="L216" s="291"/>
      <c r="M216" s="292"/>
      <c r="N216" s="293"/>
      <c r="O216" s="293"/>
      <c r="P216" s="293"/>
      <c r="Q216" s="293"/>
      <c r="R216" s="293"/>
      <c r="S216" s="293"/>
      <c r="T216" s="294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5" t="s">
        <v>357</v>
      </c>
      <c r="AU216" s="295" t="s">
        <v>90</v>
      </c>
      <c r="AV216" s="16" t="s">
        <v>202</v>
      </c>
      <c r="AW216" s="16" t="s">
        <v>36</v>
      </c>
      <c r="AX216" s="16" t="s">
        <v>88</v>
      </c>
      <c r="AY216" s="295" t="s">
        <v>203</v>
      </c>
    </row>
    <row r="217" s="2" customFormat="1" ht="16.5" customHeight="1">
      <c r="A217" s="39"/>
      <c r="B217" s="40"/>
      <c r="C217" s="220" t="s">
        <v>279</v>
      </c>
      <c r="D217" s="220" t="s">
        <v>204</v>
      </c>
      <c r="E217" s="221" t="s">
        <v>582</v>
      </c>
      <c r="F217" s="222" t="s">
        <v>583</v>
      </c>
      <c r="G217" s="223" t="s">
        <v>290</v>
      </c>
      <c r="H217" s="224">
        <v>0.82599999999999996</v>
      </c>
      <c r="I217" s="225"/>
      <c r="J217" s="226">
        <f>ROUND(I217*H217,2)</f>
        <v>0</v>
      </c>
      <c r="K217" s="222" t="s">
        <v>352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0.00247</v>
      </c>
      <c r="R217" s="229">
        <f>Q217*H217</f>
        <v>0.0020402199999999997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202</v>
      </c>
      <c r="AT217" s="231" t="s">
        <v>204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202</v>
      </c>
      <c r="BM217" s="231" t="s">
        <v>6457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585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2" customFormat="1">
      <c r="A219" s="39"/>
      <c r="B219" s="40"/>
      <c r="C219" s="41"/>
      <c r="D219" s="251" t="s">
        <v>355</v>
      </c>
      <c r="E219" s="41"/>
      <c r="F219" s="252" t="s">
        <v>586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355</v>
      </c>
      <c r="AU219" s="18" t="s">
        <v>90</v>
      </c>
    </row>
    <row r="220" s="14" customFormat="1">
      <c r="A220" s="14"/>
      <c r="B220" s="263"/>
      <c r="C220" s="264"/>
      <c r="D220" s="233" t="s">
        <v>357</v>
      </c>
      <c r="E220" s="265" t="s">
        <v>1</v>
      </c>
      <c r="F220" s="266" t="s">
        <v>6575</v>
      </c>
      <c r="G220" s="264"/>
      <c r="H220" s="267">
        <v>0.82599999999999996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357</v>
      </c>
      <c r="AU220" s="273" t="s">
        <v>90</v>
      </c>
      <c r="AV220" s="14" t="s">
        <v>90</v>
      </c>
      <c r="AW220" s="14" t="s">
        <v>36</v>
      </c>
      <c r="AX220" s="14" t="s">
        <v>81</v>
      </c>
      <c r="AY220" s="273" t="s">
        <v>203</v>
      </c>
    </row>
    <row r="221" s="16" customFormat="1">
      <c r="A221" s="16"/>
      <c r="B221" s="285"/>
      <c r="C221" s="286"/>
      <c r="D221" s="233" t="s">
        <v>357</v>
      </c>
      <c r="E221" s="287" t="s">
        <v>1</v>
      </c>
      <c r="F221" s="288" t="s">
        <v>366</v>
      </c>
      <c r="G221" s="286"/>
      <c r="H221" s="289">
        <v>0.82599999999999996</v>
      </c>
      <c r="I221" s="290"/>
      <c r="J221" s="286"/>
      <c r="K221" s="286"/>
      <c r="L221" s="291"/>
      <c r="M221" s="292"/>
      <c r="N221" s="293"/>
      <c r="O221" s="293"/>
      <c r="P221" s="293"/>
      <c r="Q221" s="293"/>
      <c r="R221" s="293"/>
      <c r="S221" s="293"/>
      <c r="T221" s="294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95" t="s">
        <v>357</v>
      </c>
      <c r="AU221" s="295" t="s">
        <v>90</v>
      </c>
      <c r="AV221" s="16" t="s">
        <v>202</v>
      </c>
      <c r="AW221" s="16" t="s">
        <v>36</v>
      </c>
      <c r="AX221" s="16" t="s">
        <v>88</v>
      </c>
      <c r="AY221" s="295" t="s">
        <v>203</v>
      </c>
    </row>
    <row r="222" s="2" customFormat="1" ht="16.5" customHeight="1">
      <c r="A222" s="39"/>
      <c r="B222" s="40"/>
      <c r="C222" s="220" t="s">
        <v>284</v>
      </c>
      <c r="D222" s="220" t="s">
        <v>204</v>
      </c>
      <c r="E222" s="221" t="s">
        <v>590</v>
      </c>
      <c r="F222" s="222" t="s">
        <v>591</v>
      </c>
      <c r="G222" s="223" t="s">
        <v>290</v>
      </c>
      <c r="H222" s="224">
        <v>0.82599999999999996</v>
      </c>
      <c r="I222" s="225"/>
      <c r="J222" s="226">
        <f>ROUND(I222*H222,2)</f>
        <v>0</v>
      </c>
      <c r="K222" s="222" t="s">
        <v>352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202</v>
      </c>
      <c r="AT222" s="231" t="s">
        <v>204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202</v>
      </c>
      <c r="BM222" s="231" t="s">
        <v>6459</v>
      </c>
    </row>
    <row r="223" s="2" customFormat="1">
      <c r="A223" s="39"/>
      <c r="B223" s="40"/>
      <c r="C223" s="41"/>
      <c r="D223" s="233" t="s">
        <v>209</v>
      </c>
      <c r="E223" s="41"/>
      <c r="F223" s="234" t="s">
        <v>593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209</v>
      </c>
      <c r="AU223" s="18" t="s">
        <v>90</v>
      </c>
    </row>
    <row r="224" s="2" customFormat="1">
      <c r="A224" s="39"/>
      <c r="B224" s="40"/>
      <c r="C224" s="41"/>
      <c r="D224" s="251" t="s">
        <v>355</v>
      </c>
      <c r="E224" s="41"/>
      <c r="F224" s="252" t="s">
        <v>594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355</v>
      </c>
      <c r="AU224" s="18" t="s">
        <v>90</v>
      </c>
    </row>
    <row r="225" s="11" customFormat="1" ht="22.8" customHeight="1">
      <c r="A225" s="11"/>
      <c r="B225" s="206"/>
      <c r="C225" s="207"/>
      <c r="D225" s="208" t="s">
        <v>80</v>
      </c>
      <c r="E225" s="249" t="s">
        <v>215</v>
      </c>
      <c r="F225" s="249" t="s">
        <v>726</v>
      </c>
      <c r="G225" s="207"/>
      <c r="H225" s="207"/>
      <c r="I225" s="210"/>
      <c r="J225" s="250">
        <f>BK225</f>
        <v>0</v>
      </c>
      <c r="K225" s="207"/>
      <c r="L225" s="212"/>
      <c r="M225" s="213"/>
      <c r="N225" s="214"/>
      <c r="O225" s="214"/>
      <c r="P225" s="215">
        <f>SUM(P226:P255)</f>
        <v>0</v>
      </c>
      <c r="Q225" s="214"/>
      <c r="R225" s="215">
        <f>SUM(R226:R255)</f>
        <v>9.2392404499999987</v>
      </c>
      <c r="S225" s="214"/>
      <c r="T225" s="216">
        <f>SUM(T226:T255)</f>
        <v>0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17" t="s">
        <v>88</v>
      </c>
      <c r="AT225" s="218" t="s">
        <v>80</v>
      </c>
      <c r="AU225" s="218" t="s">
        <v>88</v>
      </c>
      <c r="AY225" s="217" t="s">
        <v>203</v>
      </c>
      <c r="BK225" s="219">
        <f>SUM(BK226:BK255)</f>
        <v>0</v>
      </c>
    </row>
    <row r="226" s="2" customFormat="1" ht="16.5" customHeight="1">
      <c r="A226" s="39"/>
      <c r="B226" s="40"/>
      <c r="C226" s="220" t="s">
        <v>473</v>
      </c>
      <c r="D226" s="220" t="s">
        <v>204</v>
      </c>
      <c r="E226" s="221" t="s">
        <v>6472</v>
      </c>
      <c r="F226" s="222" t="s">
        <v>6473</v>
      </c>
      <c r="G226" s="223" t="s">
        <v>351</v>
      </c>
      <c r="H226" s="224">
        <v>1.4870000000000001</v>
      </c>
      <c r="I226" s="225"/>
      <c r="J226" s="226">
        <f>ROUND(I226*H226,2)</f>
        <v>0</v>
      </c>
      <c r="K226" s="222" t="s">
        <v>352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2.5018699999999998</v>
      </c>
      <c r="R226" s="229">
        <f>Q226*H226</f>
        <v>3.7202806900000001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202</v>
      </c>
      <c r="AT226" s="231" t="s">
        <v>204</v>
      </c>
      <c r="AU226" s="231" t="s">
        <v>90</v>
      </c>
      <c r="AY226" s="18" t="s">
        <v>203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202</v>
      </c>
      <c r="BM226" s="231" t="s">
        <v>6474</v>
      </c>
    </row>
    <row r="227" s="2" customFormat="1">
      <c r="A227" s="39"/>
      <c r="B227" s="40"/>
      <c r="C227" s="41"/>
      <c r="D227" s="233" t="s">
        <v>209</v>
      </c>
      <c r="E227" s="41"/>
      <c r="F227" s="234" t="s">
        <v>6475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209</v>
      </c>
      <c r="AU227" s="18" t="s">
        <v>90</v>
      </c>
    </row>
    <row r="228" s="2" customFormat="1">
      <c r="A228" s="39"/>
      <c r="B228" s="40"/>
      <c r="C228" s="41"/>
      <c r="D228" s="251" t="s">
        <v>355</v>
      </c>
      <c r="E228" s="41"/>
      <c r="F228" s="252" t="s">
        <v>6476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355</v>
      </c>
      <c r="AU228" s="18" t="s">
        <v>90</v>
      </c>
    </row>
    <row r="229" s="13" customFormat="1">
      <c r="A229" s="13"/>
      <c r="B229" s="253"/>
      <c r="C229" s="254"/>
      <c r="D229" s="233" t="s">
        <v>357</v>
      </c>
      <c r="E229" s="255" t="s">
        <v>1</v>
      </c>
      <c r="F229" s="256" t="s">
        <v>6477</v>
      </c>
      <c r="G229" s="254"/>
      <c r="H229" s="255" t="s">
        <v>1</v>
      </c>
      <c r="I229" s="257"/>
      <c r="J229" s="254"/>
      <c r="K229" s="254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357</v>
      </c>
      <c r="AU229" s="262" t="s">
        <v>90</v>
      </c>
      <c r="AV229" s="13" t="s">
        <v>88</v>
      </c>
      <c r="AW229" s="13" t="s">
        <v>36</v>
      </c>
      <c r="AX229" s="13" t="s">
        <v>81</v>
      </c>
      <c r="AY229" s="262" t="s">
        <v>203</v>
      </c>
    </row>
    <row r="230" s="14" customFormat="1">
      <c r="A230" s="14"/>
      <c r="B230" s="263"/>
      <c r="C230" s="264"/>
      <c r="D230" s="233" t="s">
        <v>357</v>
      </c>
      <c r="E230" s="265" t="s">
        <v>1</v>
      </c>
      <c r="F230" s="266" t="s">
        <v>6576</v>
      </c>
      <c r="G230" s="264"/>
      <c r="H230" s="267">
        <v>1.4870000000000001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357</v>
      </c>
      <c r="AU230" s="273" t="s">
        <v>90</v>
      </c>
      <c r="AV230" s="14" t="s">
        <v>90</v>
      </c>
      <c r="AW230" s="14" t="s">
        <v>36</v>
      </c>
      <c r="AX230" s="14" t="s">
        <v>81</v>
      </c>
      <c r="AY230" s="273" t="s">
        <v>203</v>
      </c>
    </row>
    <row r="231" s="16" customFormat="1">
      <c r="A231" s="16"/>
      <c r="B231" s="285"/>
      <c r="C231" s="286"/>
      <c r="D231" s="233" t="s">
        <v>357</v>
      </c>
      <c r="E231" s="287" t="s">
        <v>1</v>
      </c>
      <c r="F231" s="288" t="s">
        <v>366</v>
      </c>
      <c r="G231" s="286"/>
      <c r="H231" s="289">
        <v>1.4870000000000001</v>
      </c>
      <c r="I231" s="290"/>
      <c r="J231" s="286"/>
      <c r="K231" s="286"/>
      <c r="L231" s="291"/>
      <c r="M231" s="292"/>
      <c r="N231" s="293"/>
      <c r="O231" s="293"/>
      <c r="P231" s="293"/>
      <c r="Q231" s="293"/>
      <c r="R231" s="293"/>
      <c r="S231" s="293"/>
      <c r="T231" s="294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295" t="s">
        <v>357</v>
      </c>
      <c r="AU231" s="295" t="s">
        <v>90</v>
      </c>
      <c r="AV231" s="16" t="s">
        <v>202</v>
      </c>
      <c r="AW231" s="16" t="s">
        <v>36</v>
      </c>
      <c r="AX231" s="16" t="s">
        <v>88</v>
      </c>
      <c r="AY231" s="295" t="s">
        <v>203</v>
      </c>
    </row>
    <row r="232" s="2" customFormat="1" ht="24.15" customHeight="1">
      <c r="A232" s="39"/>
      <c r="B232" s="40"/>
      <c r="C232" s="220" t="s">
        <v>483</v>
      </c>
      <c r="D232" s="220" t="s">
        <v>204</v>
      </c>
      <c r="E232" s="221" t="s">
        <v>6480</v>
      </c>
      <c r="F232" s="222" t="s">
        <v>6481</v>
      </c>
      <c r="G232" s="223" t="s">
        <v>351</v>
      </c>
      <c r="H232" s="224">
        <v>2.0339999999999998</v>
      </c>
      <c r="I232" s="225"/>
      <c r="J232" s="226">
        <f>ROUND(I232*H232,2)</f>
        <v>0</v>
      </c>
      <c r="K232" s="222" t="s">
        <v>352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2.5018699999999998</v>
      </c>
      <c r="R232" s="229">
        <f>Q232*H232</f>
        <v>5.0888035799999995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202</v>
      </c>
      <c r="AT232" s="231" t="s">
        <v>204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202</v>
      </c>
      <c r="BM232" s="231" t="s">
        <v>6482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6483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2" customFormat="1">
      <c r="A234" s="39"/>
      <c r="B234" s="40"/>
      <c r="C234" s="41"/>
      <c r="D234" s="251" t="s">
        <v>355</v>
      </c>
      <c r="E234" s="41"/>
      <c r="F234" s="252" t="s">
        <v>6484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355</v>
      </c>
      <c r="AU234" s="18" t="s">
        <v>90</v>
      </c>
    </row>
    <row r="235" s="13" customFormat="1">
      <c r="A235" s="13"/>
      <c r="B235" s="253"/>
      <c r="C235" s="254"/>
      <c r="D235" s="233" t="s">
        <v>357</v>
      </c>
      <c r="E235" s="255" t="s">
        <v>1</v>
      </c>
      <c r="F235" s="256" t="s">
        <v>6485</v>
      </c>
      <c r="G235" s="254"/>
      <c r="H235" s="255" t="s">
        <v>1</v>
      </c>
      <c r="I235" s="257"/>
      <c r="J235" s="254"/>
      <c r="K235" s="254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357</v>
      </c>
      <c r="AU235" s="262" t="s">
        <v>90</v>
      </c>
      <c r="AV235" s="13" t="s">
        <v>88</v>
      </c>
      <c r="AW235" s="13" t="s">
        <v>36</v>
      </c>
      <c r="AX235" s="13" t="s">
        <v>81</v>
      </c>
      <c r="AY235" s="262" t="s">
        <v>203</v>
      </c>
    </row>
    <row r="236" s="14" customFormat="1">
      <c r="A236" s="14"/>
      <c r="B236" s="263"/>
      <c r="C236" s="264"/>
      <c r="D236" s="233" t="s">
        <v>357</v>
      </c>
      <c r="E236" s="265" t="s">
        <v>1</v>
      </c>
      <c r="F236" s="266" t="s">
        <v>6577</v>
      </c>
      <c r="G236" s="264"/>
      <c r="H236" s="267">
        <v>2.0339999999999998</v>
      </c>
      <c r="I236" s="268"/>
      <c r="J236" s="264"/>
      <c r="K236" s="264"/>
      <c r="L236" s="269"/>
      <c r="M236" s="270"/>
      <c r="N236" s="271"/>
      <c r="O236" s="271"/>
      <c r="P236" s="271"/>
      <c r="Q236" s="271"/>
      <c r="R236" s="271"/>
      <c r="S236" s="271"/>
      <c r="T236" s="27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3" t="s">
        <v>357</v>
      </c>
      <c r="AU236" s="273" t="s">
        <v>90</v>
      </c>
      <c r="AV236" s="14" t="s">
        <v>90</v>
      </c>
      <c r="AW236" s="14" t="s">
        <v>36</v>
      </c>
      <c r="AX236" s="14" t="s">
        <v>81</v>
      </c>
      <c r="AY236" s="273" t="s">
        <v>203</v>
      </c>
    </row>
    <row r="237" s="16" customFormat="1">
      <c r="A237" s="16"/>
      <c r="B237" s="285"/>
      <c r="C237" s="286"/>
      <c r="D237" s="233" t="s">
        <v>357</v>
      </c>
      <c r="E237" s="287" t="s">
        <v>1</v>
      </c>
      <c r="F237" s="288" t="s">
        <v>366</v>
      </c>
      <c r="G237" s="286"/>
      <c r="H237" s="289">
        <v>2.0339999999999998</v>
      </c>
      <c r="I237" s="290"/>
      <c r="J237" s="286"/>
      <c r="K237" s="286"/>
      <c r="L237" s="291"/>
      <c r="M237" s="292"/>
      <c r="N237" s="293"/>
      <c r="O237" s="293"/>
      <c r="P237" s="293"/>
      <c r="Q237" s="293"/>
      <c r="R237" s="293"/>
      <c r="S237" s="293"/>
      <c r="T237" s="294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95" t="s">
        <v>357</v>
      </c>
      <c r="AU237" s="295" t="s">
        <v>90</v>
      </c>
      <c r="AV237" s="16" t="s">
        <v>202</v>
      </c>
      <c r="AW237" s="16" t="s">
        <v>36</v>
      </c>
      <c r="AX237" s="16" t="s">
        <v>88</v>
      </c>
      <c r="AY237" s="295" t="s">
        <v>203</v>
      </c>
    </row>
    <row r="238" s="2" customFormat="1" ht="24.15" customHeight="1">
      <c r="A238" s="39"/>
      <c r="B238" s="40"/>
      <c r="C238" s="220" t="s">
        <v>490</v>
      </c>
      <c r="D238" s="220" t="s">
        <v>204</v>
      </c>
      <c r="E238" s="221" t="s">
        <v>6488</v>
      </c>
      <c r="F238" s="222" t="s">
        <v>6489</v>
      </c>
      <c r="G238" s="223" t="s">
        <v>290</v>
      </c>
      <c r="H238" s="224">
        <v>18.75</v>
      </c>
      <c r="I238" s="225"/>
      <c r="J238" s="226">
        <f>ROUND(I238*H238,2)</f>
        <v>0</v>
      </c>
      <c r="K238" s="222" t="s">
        <v>352</v>
      </c>
      <c r="L238" s="45"/>
      <c r="M238" s="227" t="s">
        <v>1</v>
      </c>
      <c r="N238" s="228" t="s">
        <v>46</v>
      </c>
      <c r="O238" s="92"/>
      <c r="P238" s="229">
        <f>O238*H238</f>
        <v>0</v>
      </c>
      <c r="Q238" s="229">
        <v>0.0033500000000000001</v>
      </c>
      <c r="R238" s="229">
        <f>Q238*H238</f>
        <v>0.062812500000000007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202</v>
      </c>
      <c r="AT238" s="231" t="s">
        <v>204</v>
      </c>
      <c r="AU238" s="231" t="s">
        <v>90</v>
      </c>
      <c r="AY238" s="18" t="s">
        <v>203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88</v>
      </c>
      <c r="BK238" s="232">
        <f>ROUND(I238*H238,2)</f>
        <v>0</v>
      </c>
      <c r="BL238" s="18" t="s">
        <v>202</v>
      </c>
      <c r="BM238" s="231" t="s">
        <v>6490</v>
      </c>
    </row>
    <row r="239" s="2" customFormat="1">
      <c r="A239" s="39"/>
      <c r="B239" s="40"/>
      <c r="C239" s="41"/>
      <c r="D239" s="233" t="s">
        <v>209</v>
      </c>
      <c r="E239" s="41"/>
      <c r="F239" s="234" t="s">
        <v>6491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209</v>
      </c>
      <c r="AU239" s="18" t="s">
        <v>90</v>
      </c>
    </row>
    <row r="240" s="2" customFormat="1">
      <c r="A240" s="39"/>
      <c r="B240" s="40"/>
      <c r="C240" s="41"/>
      <c r="D240" s="251" t="s">
        <v>355</v>
      </c>
      <c r="E240" s="41"/>
      <c r="F240" s="252" t="s">
        <v>6492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355</v>
      </c>
      <c r="AU240" s="18" t="s">
        <v>90</v>
      </c>
    </row>
    <row r="241" s="13" customFormat="1">
      <c r="A241" s="13"/>
      <c r="B241" s="253"/>
      <c r="C241" s="254"/>
      <c r="D241" s="233" t="s">
        <v>357</v>
      </c>
      <c r="E241" s="255" t="s">
        <v>1</v>
      </c>
      <c r="F241" s="256" t="s">
        <v>6477</v>
      </c>
      <c r="G241" s="254"/>
      <c r="H241" s="255" t="s">
        <v>1</v>
      </c>
      <c r="I241" s="257"/>
      <c r="J241" s="254"/>
      <c r="K241" s="254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357</v>
      </c>
      <c r="AU241" s="262" t="s">
        <v>90</v>
      </c>
      <c r="AV241" s="13" t="s">
        <v>88</v>
      </c>
      <c r="AW241" s="13" t="s">
        <v>36</v>
      </c>
      <c r="AX241" s="13" t="s">
        <v>81</v>
      </c>
      <c r="AY241" s="262" t="s">
        <v>203</v>
      </c>
    </row>
    <row r="242" s="14" customFormat="1">
      <c r="A242" s="14"/>
      <c r="B242" s="263"/>
      <c r="C242" s="264"/>
      <c r="D242" s="233" t="s">
        <v>357</v>
      </c>
      <c r="E242" s="265" t="s">
        <v>1</v>
      </c>
      <c r="F242" s="266" t="s">
        <v>6578</v>
      </c>
      <c r="G242" s="264"/>
      <c r="H242" s="267">
        <v>2.4780000000000002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357</v>
      </c>
      <c r="AU242" s="273" t="s">
        <v>90</v>
      </c>
      <c r="AV242" s="14" t="s">
        <v>90</v>
      </c>
      <c r="AW242" s="14" t="s">
        <v>36</v>
      </c>
      <c r="AX242" s="14" t="s">
        <v>81</v>
      </c>
      <c r="AY242" s="273" t="s">
        <v>203</v>
      </c>
    </row>
    <row r="243" s="13" customFormat="1">
      <c r="A243" s="13"/>
      <c r="B243" s="253"/>
      <c r="C243" s="254"/>
      <c r="D243" s="233" t="s">
        <v>357</v>
      </c>
      <c r="E243" s="255" t="s">
        <v>1</v>
      </c>
      <c r="F243" s="256" t="s">
        <v>6485</v>
      </c>
      <c r="G243" s="254"/>
      <c r="H243" s="255" t="s">
        <v>1</v>
      </c>
      <c r="I243" s="257"/>
      <c r="J243" s="254"/>
      <c r="K243" s="254"/>
      <c r="L243" s="258"/>
      <c r="M243" s="259"/>
      <c r="N243" s="260"/>
      <c r="O243" s="260"/>
      <c r="P243" s="260"/>
      <c r="Q243" s="260"/>
      <c r="R243" s="260"/>
      <c r="S243" s="260"/>
      <c r="T243" s="26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2" t="s">
        <v>357</v>
      </c>
      <c r="AU243" s="262" t="s">
        <v>90</v>
      </c>
      <c r="AV243" s="13" t="s">
        <v>88</v>
      </c>
      <c r="AW243" s="13" t="s">
        <v>36</v>
      </c>
      <c r="AX243" s="13" t="s">
        <v>81</v>
      </c>
      <c r="AY243" s="262" t="s">
        <v>203</v>
      </c>
    </row>
    <row r="244" s="14" customFormat="1">
      <c r="A244" s="14"/>
      <c r="B244" s="263"/>
      <c r="C244" s="264"/>
      <c r="D244" s="233" t="s">
        <v>357</v>
      </c>
      <c r="E244" s="265" t="s">
        <v>1</v>
      </c>
      <c r="F244" s="266" t="s">
        <v>6579</v>
      </c>
      <c r="G244" s="264"/>
      <c r="H244" s="267">
        <v>16.271999999999998</v>
      </c>
      <c r="I244" s="268"/>
      <c r="J244" s="264"/>
      <c r="K244" s="264"/>
      <c r="L244" s="269"/>
      <c r="M244" s="270"/>
      <c r="N244" s="271"/>
      <c r="O244" s="271"/>
      <c r="P244" s="271"/>
      <c r="Q244" s="271"/>
      <c r="R244" s="271"/>
      <c r="S244" s="271"/>
      <c r="T244" s="27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3" t="s">
        <v>357</v>
      </c>
      <c r="AU244" s="273" t="s">
        <v>90</v>
      </c>
      <c r="AV244" s="14" t="s">
        <v>90</v>
      </c>
      <c r="AW244" s="14" t="s">
        <v>36</v>
      </c>
      <c r="AX244" s="14" t="s">
        <v>81</v>
      </c>
      <c r="AY244" s="273" t="s">
        <v>203</v>
      </c>
    </row>
    <row r="245" s="16" customFormat="1">
      <c r="A245" s="16"/>
      <c r="B245" s="285"/>
      <c r="C245" s="286"/>
      <c r="D245" s="233" t="s">
        <v>357</v>
      </c>
      <c r="E245" s="287" t="s">
        <v>1</v>
      </c>
      <c r="F245" s="288" t="s">
        <v>366</v>
      </c>
      <c r="G245" s="286"/>
      <c r="H245" s="289">
        <v>18.75</v>
      </c>
      <c r="I245" s="290"/>
      <c r="J245" s="286"/>
      <c r="K245" s="286"/>
      <c r="L245" s="291"/>
      <c r="M245" s="292"/>
      <c r="N245" s="293"/>
      <c r="O245" s="293"/>
      <c r="P245" s="293"/>
      <c r="Q245" s="293"/>
      <c r="R245" s="293"/>
      <c r="S245" s="293"/>
      <c r="T245" s="294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95" t="s">
        <v>357</v>
      </c>
      <c r="AU245" s="295" t="s">
        <v>90</v>
      </c>
      <c r="AV245" s="16" t="s">
        <v>202</v>
      </c>
      <c r="AW245" s="16" t="s">
        <v>36</v>
      </c>
      <c r="AX245" s="16" t="s">
        <v>88</v>
      </c>
      <c r="AY245" s="295" t="s">
        <v>203</v>
      </c>
    </row>
    <row r="246" s="2" customFormat="1" ht="24.15" customHeight="1">
      <c r="A246" s="39"/>
      <c r="B246" s="40"/>
      <c r="C246" s="220" t="s">
        <v>7</v>
      </c>
      <c r="D246" s="220" t="s">
        <v>204</v>
      </c>
      <c r="E246" s="221" t="s">
        <v>6497</v>
      </c>
      <c r="F246" s="222" t="s">
        <v>6498</v>
      </c>
      <c r="G246" s="223" t="s">
        <v>290</v>
      </c>
      <c r="H246" s="224">
        <v>18.75</v>
      </c>
      <c r="I246" s="225"/>
      <c r="J246" s="226">
        <f>ROUND(I246*H246,2)</f>
        <v>0</v>
      </c>
      <c r="K246" s="222" t="s">
        <v>352</v>
      </c>
      <c r="L246" s="45"/>
      <c r="M246" s="227" t="s">
        <v>1</v>
      </c>
      <c r="N246" s="228" t="s">
        <v>46</v>
      </c>
      <c r="O246" s="92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202</v>
      </c>
      <c r="AT246" s="231" t="s">
        <v>204</v>
      </c>
      <c r="AU246" s="231" t="s">
        <v>90</v>
      </c>
      <c r="AY246" s="18" t="s">
        <v>203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88</v>
      </c>
      <c r="BK246" s="232">
        <f>ROUND(I246*H246,2)</f>
        <v>0</v>
      </c>
      <c r="BL246" s="18" t="s">
        <v>202</v>
      </c>
      <c r="BM246" s="231" t="s">
        <v>6499</v>
      </c>
    </row>
    <row r="247" s="2" customFormat="1">
      <c r="A247" s="39"/>
      <c r="B247" s="40"/>
      <c r="C247" s="41"/>
      <c r="D247" s="233" t="s">
        <v>209</v>
      </c>
      <c r="E247" s="41"/>
      <c r="F247" s="234" t="s">
        <v>6500</v>
      </c>
      <c r="G247" s="41"/>
      <c r="H247" s="41"/>
      <c r="I247" s="235"/>
      <c r="J247" s="41"/>
      <c r="K247" s="41"/>
      <c r="L247" s="45"/>
      <c r="M247" s="236"/>
      <c r="N247" s="237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209</v>
      </c>
      <c r="AU247" s="18" t="s">
        <v>90</v>
      </c>
    </row>
    <row r="248" s="2" customFormat="1">
      <c r="A248" s="39"/>
      <c r="B248" s="40"/>
      <c r="C248" s="41"/>
      <c r="D248" s="251" t="s">
        <v>355</v>
      </c>
      <c r="E248" s="41"/>
      <c r="F248" s="252" t="s">
        <v>6501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355</v>
      </c>
      <c r="AU248" s="18" t="s">
        <v>90</v>
      </c>
    </row>
    <row r="249" s="2" customFormat="1" ht="24.15" customHeight="1">
      <c r="A249" s="39"/>
      <c r="B249" s="40"/>
      <c r="C249" s="220" t="s">
        <v>507</v>
      </c>
      <c r="D249" s="220" t="s">
        <v>204</v>
      </c>
      <c r="E249" s="221" t="s">
        <v>6502</v>
      </c>
      <c r="F249" s="222" t="s">
        <v>6503</v>
      </c>
      <c r="G249" s="223" t="s">
        <v>493</v>
      </c>
      <c r="H249" s="224">
        <v>0.35199999999999998</v>
      </c>
      <c r="I249" s="225"/>
      <c r="J249" s="226">
        <f>ROUND(I249*H249,2)</f>
        <v>0</v>
      </c>
      <c r="K249" s="222" t="s">
        <v>352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1.04359</v>
      </c>
      <c r="R249" s="229">
        <f>Q249*H249</f>
        <v>0.36734368000000001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202</v>
      </c>
      <c r="AT249" s="231" t="s">
        <v>204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202</v>
      </c>
      <c r="BM249" s="231" t="s">
        <v>6504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6505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>
      <c r="A251" s="39"/>
      <c r="B251" s="40"/>
      <c r="C251" s="41"/>
      <c r="D251" s="251" t="s">
        <v>355</v>
      </c>
      <c r="E251" s="41"/>
      <c r="F251" s="252" t="s">
        <v>6506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355</v>
      </c>
      <c r="AU251" s="18" t="s">
        <v>90</v>
      </c>
    </row>
    <row r="252" s="13" customFormat="1">
      <c r="A252" s="13"/>
      <c r="B252" s="253"/>
      <c r="C252" s="254"/>
      <c r="D252" s="233" t="s">
        <v>357</v>
      </c>
      <c r="E252" s="255" t="s">
        <v>1</v>
      </c>
      <c r="F252" s="256" t="s">
        <v>6507</v>
      </c>
      <c r="G252" s="254"/>
      <c r="H252" s="255" t="s">
        <v>1</v>
      </c>
      <c r="I252" s="257"/>
      <c r="J252" s="254"/>
      <c r="K252" s="254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357</v>
      </c>
      <c r="AU252" s="262" t="s">
        <v>90</v>
      </c>
      <c r="AV252" s="13" t="s">
        <v>88</v>
      </c>
      <c r="AW252" s="13" t="s">
        <v>36</v>
      </c>
      <c r="AX252" s="13" t="s">
        <v>81</v>
      </c>
      <c r="AY252" s="262" t="s">
        <v>203</v>
      </c>
    </row>
    <row r="253" s="14" customFormat="1">
      <c r="A253" s="14"/>
      <c r="B253" s="263"/>
      <c r="C253" s="264"/>
      <c r="D253" s="233" t="s">
        <v>357</v>
      </c>
      <c r="E253" s="265" t="s">
        <v>1</v>
      </c>
      <c r="F253" s="266" t="s">
        <v>6580</v>
      </c>
      <c r="G253" s="264"/>
      <c r="H253" s="267">
        <v>0.14899999999999999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3" t="s">
        <v>357</v>
      </c>
      <c r="AU253" s="273" t="s">
        <v>90</v>
      </c>
      <c r="AV253" s="14" t="s">
        <v>90</v>
      </c>
      <c r="AW253" s="14" t="s">
        <v>36</v>
      </c>
      <c r="AX253" s="14" t="s">
        <v>81</v>
      </c>
      <c r="AY253" s="273" t="s">
        <v>203</v>
      </c>
    </row>
    <row r="254" s="14" customFormat="1">
      <c r="A254" s="14"/>
      <c r="B254" s="263"/>
      <c r="C254" s="264"/>
      <c r="D254" s="233" t="s">
        <v>357</v>
      </c>
      <c r="E254" s="265" t="s">
        <v>1</v>
      </c>
      <c r="F254" s="266" t="s">
        <v>6581</v>
      </c>
      <c r="G254" s="264"/>
      <c r="H254" s="267">
        <v>0.20300000000000001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3" t="s">
        <v>357</v>
      </c>
      <c r="AU254" s="273" t="s">
        <v>90</v>
      </c>
      <c r="AV254" s="14" t="s">
        <v>90</v>
      </c>
      <c r="AW254" s="14" t="s">
        <v>36</v>
      </c>
      <c r="AX254" s="14" t="s">
        <v>81</v>
      </c>
      <c r="AY254" s="273" t="s">
        <v>203</v>
      </c>
    </row>
    <row r="255" s="16" customFormat="1">
      <c r="A255" s="16"/>
      <c r="B255" s="285"/>
      <c r="C255" s="286"/>
      <c r="D255" s="233" t="s">
        <v>357</v>
      </c>
      <c r="E255" s="287" t="s">
        <v>1</v>
      </c>
      <c r="F255" s="288" t="s">
        <v>366</v>
      </c>
      <c r="G255" s="286"/>
      <c r="H255" s="289">
        <v>0.35199999999999998</v>
      </c>
      <c r="I255" s="290"/>
      <c r="J255" s="286"/>
      <c r="K255" s="286"/>
      <c r="L255" s="291"/>
      <c r="M255" s="292"/>
      <c r="N255" s="293"/>
      <c r="O255" s="293"/>
      <c r="P255" s="293"/>
      <c r="Q255" s="293"/>
      <c r="R255" s="293"/>
      <c r="S255" s="293"/>
      <c r="T255" s="294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5" t="s">
        <v>357</v>
      </c>
      <c r="AU255" s="295" t="s">
        <v>90</v>
      </c>
      <c r="AV255" s="16" t="s">
        <v>202</v>
      </c>
      <c r="AW255" s="16" t="s">
        <v>36</v>
      </c>
      <c r="AX255" s="16" t="s">
        <v>88</v>
      </c>
      <c r="AY255" s="295" t="s">
        <v>203</v>
      </c>
    </row>
    <row r="256" s="11" customFormat="1" ht="22.8" customHeight="1">
      <c r="A256" s="11"/>
      <c r="B256" s="206"/>
      <c r="C256" s="207"/>
      <c r="D256" s="208" t="s">
        <v>80</v>
      </c>
      <c r="E256" s="249" t="s">
        <v>229</v>
      </c>
      <c r="F256" s="249" t="s">
        <v>1197</v>
      </c>
      <c r="G256" s="207"/>
      <c r="H256" s="207"/>
      <c r="I256" s="210"/>
      <c r="J256" s="250">
        <f>BK256</f>
        <v>0</v>
      </c>
      <c r="K256" s="207"/>
      <c r="L256" s="212"/>
      <c r="M256" s="213"/>
      <c r="N256" s="214"/>
      <c r="O256" s="214"/>
      <c r="P256" s="215">
        <f>SUM(P257:P259)</f>
        <v>0</v>
      </c>
      <c r="Q256" s="214"/>
      <c r="R256" s="215">
        <f>SUM(R257:R259)</f>
        <v>0.0036000000000000003</v>
      </c>
      <c r="S256" s="214"/>
      <c r="T256" s="216">
        <f>SUM(T257:T259)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17" t="s">
        <v>88</v>
      </c>
      <c r="AT256" s="218" t="s">
        <v>80</v>
      </c>
      <c r="AU256" s="218" t="s">
        <v>88</v>
      </c>
      <c r="AY256" s="217" t="s">
        <v>203</v>
      </c>
      <c r="BK256" s="219">
        <f>SUM(BK257:BK259)</f>
        <v>0</v>
      </c>
    </row>
    <row r="257" s="2" customFormat="1" ht="33" customHeight="1">
      <c r="A257" s="39"/>
      <c r="B257" s="40"/>
      <c r="C257" s="220" t="s">
        <v>515</v>
      </c>
      <c r="D257" s="220" t="s">
        <v>204</v>
      </c>
      <c r="E257" s="221" t="s">
        <v>6510</v>
      </c>
      <c r="F257" s="222" t="s">
        <v>6511</v>
      </c>
      <c r="G257" s="223" t="s">
        <v>415</v>
      </c>
      <c r="H257" s="224">
        <v>10</v>
      </c>
      <c r="I257" s="225"/>
      <c r="J257" s="226">
        <f>ROUND(I257*H257,2)</f>
        <v>0</v>
      </c>
      <c r="K257" s="222" t="s">
        <v>352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0.00036000000000000002</v>
      </c>
      <c r="R257" s="229">
        <f>Q257*H257</f>
        <v>0.0036000000000000003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202</v>
      </c>
      <c r="AT257" s="231" t="s">
        <v>204</v>
      </c>
      <c r="AU257" s="231" t="s">
        <v>90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202</v>
      </c>
      <c r="BM257" s="231" t="s">
        <v>6582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6513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90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6514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90</v>
      </c>
    </row>
    <row r="260" s="11" customFormat="1" ht="22.8" customHeight="1">
      <c r="A260" s="11"/>
      <c r="B260" s="206"/>
      <c r="C260" s="207"/>
      <c r="D260" s="208" t="s">
        <v>80</v>
      </c>
      <c r="E260" s="249" t="s">
        <v>244</v>
      </c>
      <c r="F260" s="249" t="s">
        <v>1680</v>
      </c>
      <c r="G260" s="207"/>
      <c r="H260" s="207"/>
      <c r="I260" s="210"/>
      <c r="J260" s="250">
        <f>BK260</f>
        <v>0</v>
      </c>
      <c r="K260" s="207"/>
      <c r="L260" s="212"/>
      <c r="M260" s="213"/>
      <c r="N260" s="214"/>
      <c r="O260" s="214"/>
      <c r="P260" s="215">
        <f>SUM(P261:P265)</f>
        <v>0</v>
      </c>
      <c r="Q260" s="214"/>
      <c r="R260" s="215">
        <f>SUM(R261:R265)</f>
        <v>0.0023858</v>
      </c>
      <c r="S260" s="214"/>
      <c r="T260" s="216">
        <f>SUM(T261:T265)</f>
        <v>0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R260" s="217" t="s">
        <v>88</v>
      </c>
      <c r="AT260" s="218" t="s">
        <v>80</v>
      </c>
      <c r="AU260" s="218" t="s">
        <v>88</v>
      </c>
      <c r="AY260" s="217" t="s">
        <v>203</v>
      </c>
      <c r="BK260" s="219">
        <f>SUM(BK261:BK265)</f>
        <v>0</v>
      </c>
    </row>
    <row r="261" s="2" customFormat="1" ht="24.15" customHeight="1">
      <c r="A261" s="39"/>
      <c r="B261" s="40"/>
      <c r="C261" s="220" t="s">
        <v>524</v>
      </c>
      <c r="D261" s="220" t="s">
        <v>204</v>
      </c>
      <c r="E261" s="221" t="s">
        <v>6515</v>
      </c>
      <c r="F261" s="222" t="s">
        <v>6516</v>
      </c>
      <c r="G261" s="223" t="s">
        <v>290</v>
      </c>
      <c r="H261" s="224">
        <v>1.51</v>
      </c>
      <c r="I261" s="225"/>
      <c r="J261" s="226">
        <f>ROUND(I261*H261,2)</f>
        <v>0</v>
      </c>
      <c r="K261" s="222" t="s">
        <v>1</v>
      </c>
      <c r="L261" s="45"/>
      <c r="M261" s="227" t="s">
        <v>1</v>
      </c>
      <c r="N261" s="228" t="s">
        <v>46</v>
      </c>
      <c r="O261" s="92"/>
      <c r="P261" s="229">
        <f>O261*H261</f>
        <v>0</v>
      </c>
      <c r="Q261" s="229">
        <v>0.00158</v>
      </c>
      <c r="R261" s="229">
        <f>Q261*H261</f>
        <v>0.0023858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202</v>
      </c>
      <c r="AT261" s="231" t="s">
        <v>204</v>
      </c>
      <c r="AU261" s="231" t="s">
        <v>90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202</v>
      </c>
      <c r="BM261" s="231" t="s">
        <v>6517</v>
      </c>
    </row>
    <row r="262" s="2" customFormat="1">
      <c r="A262" s="39"/>
      <c r="B262" s="40"/>
      <c r="C262" s="41"/>
      <c r="D262" s="233" t="s">
        <v>209</v>
      </c>
      <c r="E262" s="41"/>
      <c r="F262" s="234" t="s">
        <v>6518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209</v>
      </c>
      <c r="AU262" s="18" t="s">
        <v>90</v>
      </c>
    </row>
    <row r="263" s="14" customFormat="1">
      <c r="A263" s="14"/>
      <c r="B263" s="263"/>
      <c r="C263" s="264"/>
      <c r="D263" s="233" t="s">
        <v>357</v>
      </c>
      <c r="E263" s="265" t="s">
        <v>1</v>
      </c>
      <c r="F263" s="266" t="s">
        <v>6583</v>
      </c>
      <c r="G263" s="264"/>
      <c r="H263" s="267">
        <v>0.95999999999999996</v>
      </c>
      <c r="I263" s="268"/>
      <c r="J263" s="264"/>
      <c r="K263" s="264"/>
      <c r="L263" s="269"/>
      <c r="M263" s="270"/>
      <c r="N263" s="271"/>
      <c r="O263" s="271"/>
      <c r="P263" s="271"/>
      <c r="Q263" s="271"/>
      <c r="R263" s="271"/>
      <c r="S263" s="271"/>
      <c r="T263" s="27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3" t="s">
        <v>357</v>
      </c>
      <c r="AU263" s="273" t="s">
        <v>90</v>
      </c>
      <c r="AV263" s="14" t="s">
        <v>90</v>
      </c>
      <c r="AW263" s="14" t="s">
        <v>36</v>
      </c>
      <c r="AX263" s="14" t="s">
        <v>81</v>
      </c>
      <c r="AY263" s="273" t="s">
        <v>203</v>
      </c>
    </row>
    <row r="264" s="14" customFormat="1">
      <c r="A264" s="14"/>
      <c r="B264" s="263"/>
      <c r="C264" s="264"/>
      <c r="D264" s="233" t="s">
        <v>357</v>
      </c>
      <c r="E264" s="265" t="s">
        <v>1</v>
      </c>
      <c r="F264" s="266" t="s">
        <v>6520</v>
      </c>
      <c r="G264" s="264"/>
      <c r="H264" s="267">
        <v>0.55000000000000004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357</v>
      </c>
      <c r="AU264" s="273" t="s">
        <v>90</v>
      </c>
      <c r="AV264" s="14" t="s">
        <v>90</v>
      </c>
      <c r="AW264" s="14" t="s">
        <v>36</v>
      </c>
      <c r="AX264" s="14" t="s">
        <v>81</v>
      </c>
      <c r="AY264" s="273" t="s">
        <v>203</v>
      </c>
    </row>
    <row r="265" s="16" customFormat="1">
      <c r="A265" s="16"/>
      <c r="B265" s="285"/>
      <c r="C265" s="286"/>
      <c r="D265" s="233" t="s">
        <v>357</v>
      </c>
      <c r="E265" s="287" t="s">
        <v>1</v>
      </c>
      <c r="F265" s="288" t="s">
        <v>366</v>
      </c>
      <c r="G265" s="286"/>
      <c r="H265" s="289">
        <v>1.51</v>
      </c>
      <c r="I265" s="290"/>
      <c r="J265" s="286"/>
      <c r="K265" s="286"/>
      <c r="L265" s="291"/>
      <c r="M265" s="292"/>
      <c r="N265" s="293"/>
      <c r="O265" s="293"/>
      <c r="P265" s="293"/>
      <c r="Q265" s="293"/>
      <c r="R265" s="293"/>
      <c r="S265" s="293"/>
      <c r="T265" s="294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95" t="s">
        <v>357</v>
      </c>
      <c r="AU265" s="295" t="s">
        <v>90</v>
      </c>
      <c r="AV265" s="16" t="s">
        <v>202</v>
      </c>
      <c r="AW265" s="16" t="s">
        <v>36</v>
      </c>
      <c r="AX265" s="16" t="s">
        <v>88</v>
      </c>
      <c r="AY265" s="295" t="s">
        <v>203</v>
      </c>
    </row>
    <row r="266" s="11" customFormat="1" ht="22.8" customHeight="1">
      <c r="A266" s="11"/>
      <c r="B266" s="206"/>
      <c r="C266" s="207"/>
      <c r="D266" s="208" t="s">
        <v>80</v>
      </c>
      <c r="E266" s="249" t="s">
        <v>1816</v>
      </c>
      <c r="F266" s="249" t="s">
        <v>1817</v>
      </c>
      <c r="G266" s="207"/>
      <c r="H266" s="207"/>
      <c r="I266" s="210"/>
      <c r="J266" s="250">
        <f>BK266</f>
        <v>0</v>
      </c>
      <c r="K266" s="207"/>
      <c r="L266" s="212"/>
      <c r="M266" s="213"/>
      <c r="N266" s="214"/>
      <c r="O266" s="214"/>
      <c r="P266" s="215">
        <f>SUM(P267:P269)</f>
        <v>0</v>
      </c>
      <c r="Q266" s="214"/>
      <c r="R266" s="215">
        <f>SUM(R267:R269)</f>
        <v>0</v>
      </c>
      <c r="S266" s="214"/>
      <c r="T266" s="216">
        <f>SUM(T267:T269)</f>
        <v>0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R266" s="217" t="s">
        <v>88</v>
      </c>
      <c r="AT266" s="218" t="s">
        <v>80</v>
      </c>
      <c r="AU266" s="218" t="s">
        <v>88</v>
      </c>
      <c r="AY266" s="217" t="s">
        <v>203</v>
      </c>
      <c r="BK266" s="219">
        <f>SUM(BK267:BK269)</f>
        <v>0</v>
      </c>
    </row>
    <row r="267" s="2" customFormat="1" ht="33" customHeight="1">
      <c r="A267" s="39"/>
      <c r="B267" s="40"/>
      <c r="C267" s="220" t="s">
        <v>531</v>
      </c>
      <c r="D267" s="220" t="s">
        <v>204</v>
      </c>
      <c r="E267" s="221" t="s">
        <v>6521</v>
      </c>
      <c r="F267" s="222" t="s">
        <v>6522</v>
      </c>
      <c r="G267" s="223" t="s">
        <v>493</v>
      </c>
      <c r="H267" s="224">
        <v>14.667999999999999</v>
      </c>
      <c r="I267" s="225"/>
      <c r="J267" s="226">
        <f>ROUND(I267*H267,2)</f>
        <v>0</v>
      </c>
      <c r="K267" s="222" t="s">
        <v>352</v>
      </c>
      <c r="L267" s="45"/>
      <c r="M267" s="227" t="s">
        <v>1</v>
      </c>
      <c r="N267" s="228" t="s">
        <v>46</v>
      </c>
      <c r="O267" s="92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202</v>
      </c>
      <c r="AT267" s="231" t="s">
        <v>204</v>
      </c>
      <c r="AU267" s="231" t="s">
        <v>90</v>
      </c>
      <c r="AY267" s="18" t="s">
        <v>203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88</v>
      </c>
      <c r="BK267" s="232">
        <f>ROUND(I267*H267,2)</f>
        <v>0</v>
      </c>
      <c r="BL267" s="18" t="s">
        <v>202</v>
      </c>
      <c r="BM267" s="231" t="s">
        <v>6523</v>
      </c>
    </row>
    <row r="268" s="2" customFormat="1">
      <c r="A268" s="39"/>
      <c r="B268" s="40"/>
      <c r="C268" s="41"/>
      <c r="D268" s="233" t="s">
        <v>209</v>
      </c>
      <c r="E268" s="41"/>
      <c r="F268" s="234" t="s">
        <v>6524</v>
      </c>
      <c r="G268" s="41"/>
      <c r="H268" s="41"/>
      <c r="I268" s="235"/>
      <c r="J268" s="41"/>
      <c r="K268" s="41"/>
      <c r="L268" s="45"/>
      <c r="M268" s="236"/>
      <c r="N268" s="237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209</v>
      </c>
      <c r="AU268" s="18" t="s">
        <v>90</v>
      </c>
    </row>
    <row r="269" s="2" customFormat="1">
      <c r="A269" s="39"/>
      <c r="B269" s="40"/>
      <c r="C269" s="41"/>
      <c r="D269" s="251" t="s">
        <v>355</v>
      </c>
      <c r="E269" s="41"/>
      <c r="F269" s="252" t="s">
        <v>6525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355</v>
      </c>
      <c r="AU269" s="18" t="s">
        <v>90</v>
      </c>
    </row>
    <row r="270" s="11" customFormat="1" ht="25.92" customHeight="1">
      <c r="A270" s="11"/>
      <c r="B270" s="206"/>
      <c r="C270" s="207"/>
      <c r="D270" s="208" t="s">
        <v>80</v>
      </c>
      <c r="E270" s="209" t="s">
        <v>1824</v>
      </c>
      <c r="F270" s="209" t="s">
        <v>1825</v>
      </c>
      <c r="G270" s="207"/>
      <c r="H270" s="207"/>
      <c r="I270" s="210"/>
      <c r="J270" s="211">
        <f>BK270</f>
        <v>0</v>
      </c>
      <c r="K270" s="207"/>
      <c r="L270" s="212"/>
      <c r="M270" s="213"/>
      <c r="N270" s="214"/>
      <c r="O270" s="214"/>
      <c r="P270" s="215">
        <f>P271</f>
        <v>0</v>
      </c>
      <c r="Q270" s="214"/>
      <c r="R270" s="215">
        <f>R271</f>
        <v>0</v>
      </c>
      <c r="S270" s="214"/>
      <c r="T270" s="216">
        <f>T271</f>
        <v>0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R270" s="217" t="s">
        <v>90</v>
      </c>
      <c r="AT270" s="218" t="s">
        <v>80</v>
      </c>
      <c r="AU270" s="218" t="s">
        <v>81</v>
      </c>
      <c r="AY270" s="217" t="s">
        <v>203</v>
      </c>
      <c r="BK270" s="219">
        <f>BK271</f>
        <v>0</v>
      </c>
    </row>
    <row r="271" s="11" customFormat="1" ht="22.8" customHeight="1">
      <c r="A271" s="11"/>
      <c r="B271" s="206"/>
      <c r="C271" s="207"/>
      <c r="D271" s="208" t="s">
        <v>80</v>
      </c>
      <c r="E271" s="249" t="s">
        <v>2609</v>
      </c>
      <c r="F271" s="249" t="s">
        <v>2610</v>
      </c>
      <c r="G271" s="207"/>
      <c r="H271" s="207"/>
      <c r="I271" s="210"/>
      <c r="J271" s="250">
        <f>BK271</f>
        <v>0</v>
      </c>
      <c r="K271" s="207"/>
      <c r="L271" s="212"/>
      <c r="M271" s="213"/>
      <c r="N271" s="214"/>
      <c r="O271" s="214"/>
      <c r="P271" s="215">
        <f>P272</f>
        <v>0</v>
      </c>
      <c r="Q271" s="214"/>
      <c r="R271" s="215">
        <f>R272</f>
        <v>0</v>
      </c>
      <c r="S271" s="214"/>
      <c r="T271" s="216">
        <f>T272</f>
        <v>0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R271" s="217" t="s">
        <v>90</v>
      </c>
      <c r="AT271" s="218" t="s">
        <v>80</v>
      </c>
      <c r="AU271" s="218" t="s">
        <v>88</v>
      </c>
      <c r="AY271" s="217" t="s">
        <v>203</v>
      </c>
      <c r="BK271" s="219">
        <f>BK272</f>
        <v>0</v>
      </c>
    </row>
    <row r="272" s="2" customFormat="1" ht="24.15" customHeight="1">
      <c r="A272" s="39"/>
      <c r="B272" s="40"/>
      <c r="C272" s="220" t="s">
        <v>537</v>
      </c>
      <c r="D272" s="220" t="s">
        <v>204</v>
      </c>
      <c r="E272" s="221" t="s">
        <v>6526</v>
      </c>
      <c r="F272" s="222" t="s">
        <v>6584</v>
      </c>
      <c r="G272" s="223" t="s">
        <v>415</v>
      </c>
      <c r="H272" s="224">
        <v>4</v>
      </c>
      <c r="I272" s="225"/>
      <c r="J272" s="226">
        <f>ROUND(I272*H272,2)</f>
        <v>0</v>
      </c>
      <c r="K272" s="222" t="s">
        <v>1</v>
      </c>
      <c r="L272" s="45"/>
      <c r="M272" s="238" t="s">
        <v>1</v>
      </c>
      <c r="N272" s="239" t="s">
        <v>46</v>
      </c>
      <c r="O272" s="240"/>
      <c r="P272" s="241">
        <f>O272*H272</f>
        <v>0</v>
      </c>
      <c r="Q272" s="241">
        <v>0</v>
      </c>
      <c r="R272" s="241">
        <f>Q272*H272</f>
        <v>0</v>
      </c>
      <c r="S272" s="241">
        <v>0</v>
      </c>
      <c r="T272" s="242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279</v>
      </c>
      <c r="AT272" s="231" t="s">
        <v>204</v>
      </c>
      <c r="AU272" s="231" t="s">
        <v>90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279</v>
      </c>
      <c r="BM272" s="231" t="s">
        <v>6528</v>
      </c>
    </row>
    <row r="273" s="2" customFormat="1" ht="6.96" customHeight="1">
      <c r="A273" s="39"/>
      <c r="B273" s="67"/>
      <c r="C273" s="68"/>
      <c r="D273" s="68"/>
      <c r="E273" s="68"/>
      <c r="F273" s="68"/>
      <c r="G273" s="68"/>
      <c r="H273" s="68"/>
      <c r="I273" s="68"/>
      <c r="J273" s="68"/>
      <c r="K273" s="68"/>
      <c r="L273" s="45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sheetProtection sheet="1" autoFilter="0" formatColumns="0" formatRows="0" objects="1" scenarios="1" spinCount="100000" saltValue="ot9FSreUQKSfhnnevI9QQMI+2EAFZunuOUsrXe+0StB5w5XnELR7mSPJnkeJliEh6cRBuDFvTS88lhUI+Pf06g==" hashValue="q8323ydK4BpWKVcWoD4RVcYlPO7NtHpSPDHfEtXzggURTjgnUd5DscKpteX3LG+q/m3dHJkxXpe0iZdpgpBN3g==" algorithmName="SHA-512" password="CC35"/>
  <autoFilter ref="C128:K2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0"/>
    <hyperlink ref="F140" r:id="rId2" display="https://podminky.urs.cz/item/CS_URS_2023_02/131351100"/>
    <hyperlink ref="F146" r:id="rId3" display="https://podminky.urs.cz/item/CS_URS_2023_02/131451100"/>
    <hyperlink ref="F152" r:id="rId4" display="https://podminky.urs.cz/item/CS_URS_2023_02/162751117"/>
    <hyperlink ref="F158" r:id="rId5" display="https://podminky.urs.cz/item/CS_URS_2023_02/162751119"/>
    <hyperlink ref="F163" r:id="rId6" display="https://podminky.urs.cz/item/CS_URS_2023_02/162751137"/>
    <hyperlink ref="F169" r:id="rId7" display="https://podminky.urs.cz/item/CS_URS_2023_02/162751139"/>
    <hyperlink ref="F174" r:id="rId8" display="https://podminky.urs.cz/item/CS_URS_2023_02/171201231"/>
    <hyperlink ref="F180" r:id="rId9" display="https://podminky.urs.cz/item/CS_URS_2023_02/175111201"/>
    <hyperlink ref="F191" r:id="rId10" display="https://podminky.urs.cz/item/CS_URS_2023_02/181913112"/>
    <hyperlink ref="F197" r:id="rId11" display="https://podminky.urs.cz/item/CS_URS_2023_02/211531111"/>
    <hyperlink ref="F202" r:id="rId12" display="https://podminky.urs.cz/item/CS_URS_2023_02/211971110"/>
    <hyperlink ref="F211" r:id="rId13" display="https://podminky.urs.cz/item/CS_URS_2023_02/212755214"/>
    <hyperlink ref="F214" r:id="rId14" display="https://podminky.urs.cz/item/CS_URS_2023_02/273313511"/>
    <hyperlink ref="F219" r:id="rId15" display="https://podminky.urs.cz/item/CS_URS_2023_02/273351121"/>
    <hyperlink ref="F224" r:id="rId16" display="https://podminky.urs.cz/item/CS_URS_2023_02/273351122"/>
    <hyperlink ref="F228" r:id="rId17" display="https://podminky.urs.cz/item/CS_URS_2023_02/327323127"/>
    <hyperlink ref="F234" r:id="rId18" display="https://podminky.urs.cz/item/CS_URS_2023_02/327324128"/>
    <hyperlink ref="F240" r:id="rId19" display="https://podminky.urs.cz/item/CS_URS_2023_02/327351211"/>
    <hyperlink ref="F248" r:id="rId20" display="https://podminky.urs.cz/item/CS_URS_2023_02/327351221"/>
    <hyperlink ref="F251" r:id="rId21" display="https://podminky.urs.cz/item/CS_URS_2023_02/327361006"/>
    <hyperlink ref="F259" r:id="rId22" display="https://podminky.urs.cz/item/CS_URS_2023_02/624631222"/>
    <hyperlink ref="F269" r:id="rId23" display="https://podminky.urs.cz/item/CS_URS_2023_02/9981531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6380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6585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141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86.5" customHeight="1">
      <c r="A29" s="155"/>
      <c r="B29" s="156"/>
      <c r="C29" s="155"/>
      <c r="D29" s="155"/>
      <c r="E29" s="157" t="s">
        <v>6586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ROUND((SUM(BE132:BE386)),  2)</f>
        <v>0</v>
      </c>
      <c r="G35" s="39"/>
      <c r="H35" s="39"/>
      <c r="I35" s="165">
        <v>0.20999999999999999</v>
      </c>
      <c r="J35" s="164">
        <f>ROUND(((SUM(BE132:BE386))*I35),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ROUND((SUM(BF132:BF386)),  2)</f>
        <v>0</v>
      </c>
      <c r="G36" s="39"/>
      <c r="H36" s="39"/>
      <c r="I36" s="165">
        <v>0.14999999999999999</v>
      </c>
      <c r="J36" s="164">
        <f>ROUND(((SUM(BF132:BF386))*I36),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ROUND((SUM(BG132:BG386)),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ROUND((SUM(BH132:BH386)),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ROUND((SUM(BI132:BI386)),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6380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IO-01c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J134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4.88" customHeight="1">
      <c r="A101" s="12"/>
      <c r="B101" s="244"/>
      <c r="C101" s="134"/>
      <c r="D101" s="245" t="s">
        <v>6587</v>
      </c>
      <c r="E101" s="246"/>
      <c r="F101" s="246"/>
      <c r="G101" s="246"/>
      <c r="H101" s="246"/>
      <c r="I101" s="246"/>
      <c r="J101" s="247">
        <f>J135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4.88" customHeight="1">
      <c r="A102" s="12"/>
      <c r="B102" s="244"/>
      <c r="C102" s="134"/>
      <c r="D102" s="245" t="s">
        <v>309</v>
      </c>
      <c r="E102" s="246"/>
      <c r="F102" s="246"/>
      <c r="G102" s="246"/>
      <c r="H102" s="246"/>
      <c r="I102" s="246"/>
      <c r="J102" s="247">
        <f>J163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6588</v>
      </c>
      <c r="E103" s="246"/>
      <c r="F103" s="246"/>
      <c r="G103" s="246"/>
      <c r="H103" s="246"/>
      <c r="I103" s="246"/>
      <c r="J103" s="247">
        <f>J209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4.88" customHeight="1">
      <c r="A104" s="12"/>
      <c r="B104" s="244"/>
      <c r="C104" s="134"/>
      <c r="D104" s="245" t="s">
        <v>6589</v>
      </c>
      <c r="E104" s="246"/>
      <c r="F104" s="246"/>
      <c r="G104" s="246"/>
      <c r="H104" s="246"/>
      <c r="I104" s="246"/>
      <c r="J104" s="247">
        <f>J210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12" customFormat="1" ht="14.88" customHeight="1">
      <c r="A105" s="12"/>
      <c r="B105" s="244"/>
      <c r="C105" s="134"/>
      <c r="D105" s="245" t="s">
        <v>6590</v>
      </c>
      <c r="E105" s="246"/>
      <c r="F105" s="246"/>
      <c r="G105" s="246"/>
      <c r="H105" s="246"/>
      <c r="I105" s="246"/>
      <c r="J105" s="247">
        <f>J229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12" customFormat="1" ht="14.88" customHeight="1">
      <c r="A106" s="12"/>
      <c r="B106" s="244"/>
      <c r="C106" s="134"/>
      <c r="D106" s="245" t="s">
        <v>6591</v>
      </c>
      <c r="E106" s="246"/>
      <c r="F106" s="246"/>
      <c r="G106" s="246"/>
      <c r="H106" s="246"/>
      <c r="I106" s="246"/>
      <c r="J106" s="247">
        <f>J248</f>
        <v>0</v>
      </c>
      <c r="K106" s="134"/>
      <c r="L106" s="248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s="12" customFormat="1" ht="14.88" customHeight="1">
      <c r="A107" s="12"/>
      <c r="B107" s="244"/>
      <c r="C107" s="134"/>
      <c r="D107" s="245" t="s">
        <v>6592</v>
      </c>
      <c r="E107" s="246"/>
      <c r="F107" s="246"/>
      <c r="G107" s="246"/>
      <c r="H107" s="246"/>
      <c r="I107" s="246"/>
      <c r="J107" s="247">
        <f>J263</f>
        <v>0</v>
      </c>
      <c r="K107" s="134"/>
      <c r="L107" s="248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s="12" customFormat="1" ht="19.92" customHeight="1">
      <c r="A108" s="12"/>
      <c r="B108" s="244"/>
      <c r="C108" s="134"/>
      <c r="D108" s="245" t="s">
        <v>323</v>
      </c>
      <c r="E108" s="246"/>
      <c r="F108" s="246"/>
      <c r="G108" s="246"/>
      <c r="H108" s="246"/>
      <c r="I108" s="246"/>
      <c r="J108" s="247">
        <f>J277</f>
        <v>0</v>
      </c>
      <c r="K108" s="134"/>
      <c r="L108" s="248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</row>
    <row r="109" s="12" customFormat="1" ht="19.92" customHeight="1">
      <c r="A109" s="12"/>
      <c r="B109" s="244"/>
      <c r="C109" s="134"/>
      <c r="D109" s="245" t="s">
        <v>6593</v>
      </c>
      <c r="E109" s="246"/>
      <c r="F109" s="246"/>
      <c r="G109" s="246"/>
      <c r="H109" s="246"/>
      <c r="I109" s="246"/>
      <c r="J109" s="247">
        <f>J339</f>
        <v>0</v>
      </c>
      <c r="K109" s="134"/>
      <c r="L109" s="248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s="12" customFormat="1" ht="19.92" customHeight="1">
      <c r="A110" s="12"/>
      <c r="B110" s="244"/>
      <c r="C110" s="134"/>
      <c r="D110" s="245" t="s">
        <v>326</v>
      </c>
      <c r="E110" s="246"/>
      <c r="F110" s="246"/>
      <c r="G110" s="246"/>
      <c r="H110" s="246"/>
      <c r="I110" s="246"/>
      <c r="J110" s="247">
        <f>J377</f>
        <v>0</v>
      </c>
      <c r="K110" s="134"/>
      <c r="L110" s="248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188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ZZS Kraje Vysočina – Výjezdová základna Bystřice nad Perštejnem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177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4" t="s">
        <v>6380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179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IO-01c - Zpevněné plochy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Bystřice nad Pernštejnem, ul. Větrná</v>
      </c>
      <c r="G126" s="41"/>
      <c r="H126" s="41"/>
      <c r="I126" s="33" t="s">
        <v>22</v>
      </c>
      <c r="J126" s="80" t="str">
        <f>IF(J14="","",J14)</f>
        <v>7. 12. 2023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24</v>
      </c>
      <c r="D128" s="41"/>
      <c r="E128" s="41"/>
      <c r="F128" s="28" t="str">
        <f>E17</f>
        <v>Kraj Vysočina</v>
      </c>
      <c r="G128" s="41"/>
      <c r="H128" s="41"/>
      <c r="I128" s="33" t="s">
        <v>32</v>
      </c>
      <c r="J128" s="37" t="str">
        <f>E23</f>
        <v>PROJEKT CENTRUM NOVA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0" customFormat="1" ht="29.28" customHeight="1">
      <c r="A131" s="195"/>
      <c r="B131" s="196"/>
      <c r="C131" s="197" t="s">
        <v>189</v>
      </c>
      <c r="D131" s="198" t="s">
        <v>66</v>
      </c>
      <c r="E131" s="198" t="s">
        <v>62</v>
      </c>
      <c r="F131" s="198" t="s">
        <v>63</v>
      </c>
      <c r="G131" s="198" t="s">
        <v>190</v>
      </c>
      <c r="H131" s="198" t="s">
        <v>191</v>
      </c>
      <c r="I131" s="198" t="s">
        <v>192</v>
      </c>
      <c r="J131" s="198" t="s">
        <v>184</v>
      </c>
      <c r="K131" s="199" t="s">
        <v>193</v>
      </c>
      <c r="L131" s="200"/>
      <c r="M131" s="101" t="s">
        <v>1</v>
      </c>
      <c r="N131" s="102" t="s">
        <v>45</v>
      </c>
      <c r="O131" s="102" t="s">
        <v>194</v>
      </c>
      <c r="P131" s="102" t="s">
        <v>195</v>
      </c>
      <c r="Q131" s="102" t="s">
        <v>196</v>
      </c>
      <c r="R131" s="102" t="s">
        <v>197</v>
      </c>
      <c r="S131" s="102" t="s">
        <v>198</v>
      </c>
      <c r="T131" s="103" t="s">
        <v>199</v>
      </c>
      <c r="U131" s="195"/>
      <c r="V131" s="195"/>
      <c r="W131" s="195"/>
      <c r="X131" s="195"/>
      <c r="Y131" s="195"/>
      <c r="Z131" s="195"/>
      <c r="AA131" s="195"/>
      <c r="AB131" s="195"/>
      <c r="AC131" s="195"/>
      <c r="AD131" s="195"/>
      <c r="AE131" s="195"/>
    </row>
    <row r="132" s="2" customFormat="1" ht="22.8" customHeight="1">
      <c r="A132" s="39"/>
      <c r="B132" s="40"/>
      <c r="C132" s="108" t="s">
        <v>200</v>
      </c>
      <c r="D132" s="41"/>
      <c r="E132" s="41"/>
      <c r="F132" s="41"/>
      <c r="G132" s="41"/>
      <c r="H132" s="41"/>
      <c r="I132" s="41"/>
      <c r="J132" s="201">
        <f>BK132</f>
        <v>0</v>
      </c>
      <c r="K132" s="41"/>
      <c r="L132" s="45"/>
      <c r="M132" s="104"/>
      <c r="N132" s="202"/>
      <c r="O132" s="105"/>
      <c r="P132" s="203">
        <f>P133</f>
        <v>0</v>
      </c>
      <c r="Q132" s="105"/>
      <c r="R132" s="203">
        <f>R133</f>
        <v>408.23872679999999</v>
      </c>
      <c r="S132" s="105"/>
      <c r="T132" s="204">
        <f>T133</f>
        <v>232.64399999999998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80</v>
      </c>
      <c r="AU132" s="18" t="s">
        <v>186</v>
      </c>
      <c r="BK132" s="205">
        <f>BK133</f>
        <v>0</v>
      </c>
    </row>
    <row r="133" s="11" customFormat="1" ht="25.92" customHeight="1">
      <c r="A133" s="11"/>
      <c r="B133" s="206"/>
      <c r="C133" s="207"/>
      <c r="D133" s="208" t="s">
        <v>80</v>
      </c>
      <c r="E133" s="209" t="s">
        <v>345</v>
      </c>
      <c r="F133" s="209" t="s">
        <v>346</v>
      </c>
      <c r="G133" s="207"/>
      <c r="H133" s="207"/>
      <c r="I133" s="210"/>
      <c r="J133" s="211">
        <f>BK133</f>
        <v>0</v>
      </c>
      <c r="K133" s="207"/>
      <c r="L133" s="212"/>
      <c r="M133" s="213"/>
      <c r="N133" s="214"/>
      <c r="O133" s="214"/>
      <c r="P133" s="215">
        <f>P134+P209+P277+P339+P377</f>
        <v>0</v>
      </c>
      <c r="Q133" s="214"/>
      <c r="R133" s="215">
        <f>R134+R209+R277+R339+R377</f>
        <v>408.23872679999999</v>
      </c>
      <c r="S133" s="214"/>
      <c r="T133" s="216">
        <f>T134+T209+T277+T339+T377</f>
        <v>232.64399999999998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R133" s="217" t="s">
        <v>88</v>
      </c>
      <c r="AT133" s="218" t="s">
        <v>80</v>
      </c>
      <c r="AU133" s="218" t="s">
        <v>81</v>
      </c>
      <c r="AY133" s="217" t="s">
        <v>203</v>
      </c>
      <c r="BK133" s="219">
        <f>BK134+BK209+BK277+BK339+BK377</f>
        <v>0</v>
      </c>
    </row>
    <row r="134" s="11" customFormat="1" ht="22.8" customHeight="1">
      <c r="A134" s="11"/>
      <c r="B134" s="206"/>
      <c r="C134" s="207"/>
      <c r="D134" s="208" t="s">
        <v>80</v>
      </c>
      <c r="E134" s="249" t="s">
        <v>88</v>
      </c>
      <c r="F134" s="249" t="s">
        <v>347</v>
      </c>
      <c r="G134" s="207"/>
      <c r="H134" s="207"/>
      <c r="I134" s="210"/>
      <c r="J134" s="250">
        <f>BK134</f>
        <v>0</v>
      </c>
      <c r="K134" s="207"/>
      <c r="L134" s="212"/>
      <c r="M134" s="213"/>
      <c r="N134" s="214"/>
      <c r="O134" s="214"/>
      <c r="P134" s="215">
        <f>P135+P163</f>
        <v>0</v>
      </c>
      <c r="Q134" s="214"/>
      <c r="R134" s="215">
        <f>R135+R163</f>
        <v>0</v>
      </c>
      <c r="S134" s="214"/>
      <c r="T134" s="216">
        <f>T135+T163</f>
        <v>232.47999999999999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17" t="s">
        <v>88</v>
      </c>
      <c r="AT134" s="218" t="s">
        <v>80</v>
      </c>
      <c r="AU134" s="218" t="s">
        <v>88</v>
      </c>
      <c r="AY134" s="217" t="s">
        <v>203</v>
      </c>
      <c r="BK134" s="219">
        <f>BK135+BK163</f>
        <v>0</v>
      </c>
    </row>
    <row r="135" s="11" customFormat="1" ht="20.88" customHeight="1">
      <c r="A135" s="11"/>
      <c r="B135" s="206"/>
      <c r="C135" s="207"/>
      <c r="D135" s="208" t="s">
        <v>80</v>
      </c>
      <c r="E135" s="249" t="s">
        <v>254</v>
      </c>
      <c r="F135" s="249" t="s">
        <v>6594</v>
      </c>
      <c r="G135" s="207"/>
      <c r="H135" s="207"/>
      <c r="I135" s="210"/>
      <c r="J135" s="250">
        <f>BK135</f>
        <v>0</v>
      </c>
      <c r="K135" s="207"/>
      <c r="L135" s="212"/>
      <c r="M135" s="213"/>
      <c r="N135" s="214"/>
      <c r="O135" s="214"/>
      <c r="P135" s="215">
        <f>SUM(P136:P162)</f>
        <v>0</v>
      </c>
      <c r="Q135" s="214"/>
      <c r="R135" s="215">
        <f>SUM(R136:R162)</f>
        <v>0</v>
      </c>
      <c r="S135" s="214"/>
      <c r="T135" s="216">
        <f>SUM(T136:T162)</f>
        <v>232.47999999999999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17" t="s">
        <v>88</v>
      </c>
      <c r="AT135" s="218" t="s">
        <v>80</v>
      </c>
      <c r="AU135" s="218" t="s">
        <v>90</v>
      </c>
      <c r="AY135" s="217" t="s">
        <v>203</v>
      </c>
      <c r="BK135" s="219">
        <f>SUM(BK136:BK162)</f>
        <v>0</v>
      </c>
    </row>
    <row r="136" s="2" customFormat="1" ht="24.15" customHeight="1">
      <c r="A136" s="39"/>
      <c r="B136" s="40"/>
      <c r="C136" s="220" t="s">
        <v>88</v>
      </c>
      <c r="D136" s="220" t="s">
        <v>204</v>
      </c>
      <c r="E136" s="221" t="s">
        <v>6595</v>
      </c>
      <c r="F136" s="222" t="s">
        <v>6596</v>
      </c>
      <c r="G136" s="223" t="s">
        <v>290</v>
      </c>
      <c r="H136" s="224">
        <v>135</v>
      </c>
      <c r="I136" s="225"/>
      <c r="J136" s="226">
        <f>ROUND(I136*H136,2)</f>
        <v>0</v>
      </c>
      <c r="K136" s="222" t="s">
        <v>352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0.316</v>
      </c>
      <c r="T136" s="230">
        <f>S136*H136</f>
        <v>42.660000000000004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202</v>
      </c>
      <c r="AT136" s="231" t="s">
        <v>204</v>
      </c>
      <c r="AU136" s="231" t="s">
        <v>215</v>
      </c>
      <c r="AY136" s="18" t="s">
        <v>203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202</v>
      </c>
      <c r="BM136" s="231" t="s">
        <v>6597</v>
      </c>
    </row>
    <row r="137" s="2" customFormat="1">
      <c r="A137" s="39"/>
      <c r="B137" s="40"/>
      <c r="C137" s="41"/>
      <c r="D137" s="233" t="s">
        <v>209</v>
      </c>
      <c r="E137" s="41"/>
      <c r="F137" s="234" t="s">
        <v>6598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209</v>
      </c>
      <c r="AU137" s="18" t="s">
        <v>215</v>
      </c>
    </row>
    <row r="138" s="2" customFormat="1">
      <c r="A138" s="39"/>
      <c r="B138" s="40"/>
      <c r="C138" s="41"/>
      <c r="D138" s="251" t="s">
        <v>355</v>
      </c>
      <c r="E138" s="41"/>
      <c r="F138" s="252" t="s">
        <v>6599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355</v>
      </c>
      <c r="AU138" s="18" t="s">
        <v>215</v>
      </c>
    </row>
    <row r="139" s="2" customFormat="1" ht="33" customHeight="1">
      <c r="A139" s="39"/>
      <c r="B139" s="40"/>
      <c r="C139" s="220" t="s">
        <v>90</v>
      </c>
      <c r="D139" s="220" t="s">
        <v>204</v>
      </c>
      <c r="E139" s="221" t="s">
        <v>6600</v>
      </c>
      <c r="F139" s="222" t="s">
        <v>6601</v>
      </c>
      <c r="G139" s="223" t="s">
        <v>290</v>
      </c>
      <c r="H139" s="224">
        <v>135</v>
      </c>
      <c r="I139" s="225"/>
      <c r="J139" s="226">
        <f>ROUND(I139*H139,2)</f>
        <v>0</v>
      </c>
      <c r="K139" s="222" t="s">
        <v>352</v>
      </c>
      <c r="L139" s="45"/>
      <c r="M139" s="227" t="s">
        <v>1</v>
      </c>
      <c r="N139" s="228" t="s">
        <v>46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0.59999999999999998</v>
      </c>
      <c r="T139" s="230">
        <f>S139*H139</f>
        <v>81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202</v>
      </c>
      <c r="AT139" s="231" t="s">
        <v>204</v>
      </c>
      <c r="AU139" s="231" t="s">
        <v>215</v>
      </c>
      <c r="AY139" s="18" t="s">
        <v>203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202</v>
      </c>
      <c r="BM139" s="231" t="s">
        <v>6602</v>
      </c>
    </row>
    <row r="140" s="2" customFormat="1">
      <c r="A140" s="39"/>
      <c r="B140" s="40"/>
      <c r="C140" s="41"/>
      <c r="D140" s="233" t="s">
        <v>209</v>
      </c>
      <c r="E140" s="41"/>
      <c r="F140" s="234" t="s">
        <v>6603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209</v>
      </c>
      <c r="AU140" s="18" t="s">
        <v>215</v>
      </c>
    </row>
    <row r="141" s="2" customFormat="1">
      <c r="A141" s="39"/>
      <c r="B141" s="40"/>
      <c r="C141" s="41"/>
      <c r="D141" s="251" t="s">
        <v>355</v>
      </c>
      <c r="E141" s="41"/>
      <c r="F141" s="252" t="s">
        <v>6604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355</v>
      </c>
      <c r="AU141" s="18" t="s">
        <v>215</v>
      </c>
    </row>
    <row r="142" s="2" customFormat="1" ht="24.15" customHeight="1">
      <c r="A142" s="39"/>
      <c r="B142" s="40"/>
      <c r="C142" s="220" t="s">
        <v>215</v>
      </c>
      <c r="D142" s="220" t="s">
        <v>204</v>
      </c>
      <c r="E142" s="221" t="s">
        <v>6605</v>
      </c>
      <c r="F142" s="222" t="s">
        <v>6606</v>
      </c>
      <c r="G142" s="223" t="s">
        <v>290</v>
      </c>
      <c r="H142" s="224">
        <v>87</v>
      </c>
      <c r="I142" s="225"/>
      <c r="J142" s="226">
        <f>ROUND(I142*H142,2)</f>
        <v>0</v>
      </c>
      <c r="K142" s="222" t="s">
        <v>352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0.32000000000000001</v>
      </c>
      <c r="T142" s="230">
        <f>S142*H142</f>
        <v>27.84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202</v>
      </c>
      <c r="AT142" s="231" t="s">
        <v>204</v>
      </c>
      <c r="AU142" s="231" t="s">
        <v>215</v>
      </c>
      <c r="AY142" s="18" t="s">
        <v>203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202</v>
      </c>
      <c r="BM142" s="231" t="s">
        <v>6607</v>
      </c>
    </row>
    <row r="143" s="2" customFormat="1">
      <c r="A143" s="39"/>
      <c r="B143" s="40"/>
      <c r="C143" s="41"/>
      <c r="D143" s="233" t="s">
        <v>209</v>
      </c>
      <c r="E143" s="41"/>
      <c r="F143" s="234" t="s">
        <v>6608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209</v>
      </c>
      <c r="AU143" s="18" t="s">
        <v>215</v>
      </c>
    </row>
    <row r="144" s="2" customFormat="1">
      <c r="A144" s="39"/>
      <c r="B144" s="40"/>
      <c r="C144" s="41"/>
      <c r="D144" s="251" t="s">
        <v>355</v>
      </c>
      <c r="E144" s="41"/>
      <c r="F144" s="252" t="s">
        <v>6609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355</v>
      </c>
      <c r="AU144" s="18" t="s">
        <v>215</v>
      </c>
    </row>
    <row r="145" s="14" customFormat="1">
      <c r="A145" s="14"/>
      <c r="B145" s="263"/>
      <c r="C145" s="264"/>
      <c r="D145" s="233" t="s">
        <v>357</v>
      </c>
      <c r="E145" s="265" t="s">
        <v>1</v>
      </c>
      <c r="F145" s="266" t="s">
        <v>804</v>
      </c>
      <c r="G145" s="264"/>
      <c r="H145" s="267">
        <v>56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357</v>
      </c>
      <c r="AU145" s="273" t="s">
        <v>215</v>
      </c>
      <c r="AV145" s="14" t="s">
        <v>90</v>
      </c>
      <c r="AW145" s="14" t="s">
        <v>36</v>
      </c>
      <c r="AX145" s="14" t="s">
        <v>81</v>
      </c>
      <c r="AY145" s="273" t="s">
        <v>203</v>
      </c>
    </row>
    <row r="146" s="14" customFormat="1">
      <c r="A146" s="14"/>
      <c r="B146" s="263"/>
      <c r="C146" s="264"/>
      <c r="D146" s="233" t="s">
        <v>357</v>
      </c>
      <c r="E146" s="265" t="s">
        <v>1</v>
      </c>
      <c r="F146" s="266" t="s">
        <v>574</v>
      </c>
      <c r="G146" s="264"/>
      <c r="H146" s="267">
        <v>31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3" t="s">
        <v>357</v>
      </c>
      <c r="AU146" s="273" t="s">
        <v>215</v>
      </c>
      <c r="AV146" s="14" t="s">
        <v>90</v>
      </c>
      <c r="AW146" s="14" t="s">
        <v>36</v>
      </c>
      <c r="AX146" s="14" t="s">
        <v>81</v>
      </c>
      <c r="AY146" s="273" t="s">
        <v>203</v>
      </c>
    </row>
    <row r="147" s="16" customFormat="1">
      <c r="A147" s="16"/>
      <c r="B147" s="285"/>
      <c r="C147" s="286"/>
      <c r="D147" s="233" t="s">
        <v>357</v>
      </c>
      <c r="E147" s="287" t="s">
        <v>1</v>
      </c>
      <c r="F147" s="288" t="s">
        <v>366</v>
      </c>
      <c r="G147" s="286"/>
      <c r="H147" s="289">
        <v>87</v>
      </c>
      <c r="I147" s="290"/>
      <c r="J147" s="286"/>
      <c r="K147" s="286"/>
      <c r="L147" s="291"/>
      <c r="M147" s="292"/>
      <c r="N147" s="293"/>
      <c r="O147" s="293"/>
      <c r="P147" s="293"/>
      <c r="Q147" s="293"/>
      <c r="R147" s="293"/>
      <c r="S147" s="293"/>
      <c r="T147" s="294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95" t="s">
        <v>357</v>
      </c>
      <c r="AU147" s="295" t="s">
        <v>215</v>
      </c>
      <c r="AV147" s="16" t="s">
        <v>202</v>
      </c>
      <c r="AW147" s="16" t="s">
        <v>36</v>
      </c>
      <c r="AX147" s="16" t="s">
        <v>88</v>
      </c>
      <c r="AY147" s="295" t="s">
        <v>203</v>
      </c>
    </row>
    <row r="148" s="2" customFormat="1" ht="33" customHeight="1">
      <c r="A148" s="39"/>
      <c r="B148" s="40"/>
      <c r="C148" s="220" t="s">
        <v>202</v>
      </c>
      <c r="D148" s="220" t="s">
        <v>204</v>
      </c>
      <c r="E148" s="221" t="s">
        <v>6600</v>
      </c>
      <c r="F148" s="222" t="s">
        <v>6601</v>
      </c>
      <c r="G148" s="223" t="s">
        <v>290</v>
      </c>
      <c r="H148" s="224">
        <v>87</v>
      </c>
      <c r="I148" s="225"/>
      <c r="J148" s="226">
        <f>ROUND(I148*H148,2)</f>
        <v>0</v>
      </c>
      <c r="K148" s="222" t="s">
        <v>352</v>
      </c>
      <c r="L148" s="45"/>
      <c r="M148" s="227" t="s">
        <v>1</v>
      </c>
      <c r="N148" s="228" t="s">
        <v>46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0.59999999999999998</v>
      </c>
      <c r="T148" s="230">
        <f>S148*H148</f>
        <v>52.199999999999996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202</v>
      </c>
      <c r="AT148" s="231" t="s">
        <v>204</v>
      </c>
      <c r="AU148" s="231" t="s">
        <v>215</v>
      </c>
      <c r="AY148" s="18" t="s">
        <v>203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88</v>
      </c>
      <c r="BK148" s="232">
        <f>ROUND(I148*H148,2)</f>
        <v>0</v>
      </c>
      <c r="BL148" s="18" t="s">
        <v>202</v>
      </c>
      <c r="BM148" s="231" t="s">
        <v>6610</v>
      </c>
    </row>
    <row r="149" s="2" customFormat="1">
      <c r="A149" s="39"/>
      <c r="B149" s="40"/>
      <c r="C149" s="41"/>
      <c r="D149" s="233" t="s">
        <v>209</v>
      </c>
      <c r="E149" s="41"/>
      <c r="F149" s="234" t="s">
        <v>6603</v>
      </c>
      <c r="G149" s="41"/>
      <c r="H149" s="41"/>
      <c r="I149" s="235"/>
      <c r="J149" s="41"/>
      <c r="K149" s="41"/>
      <c r="L149" s="45"/>
      <c r="M149" s="236"/>
      <c r="N149" s="237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209</v>
      </c>
      <c r="AU149" s="18" t="s">
        <v>215</v>
      </c>
    </row>
    <row r="150" s="2" customFormat="1">
      <c r="A150" s="39"/>
      <c r="B150" s="40"/>
      <c r="C150" s="41"/>
      <c r="D150" s="251" t="s">
        <v>355</v>
      </c>
      <c r="E150" s="41"/>
      <c r="F150" s="252" t="s">
        <v>6604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355</v>
      </c>
      <c r="AU150" s="18" t="s">
        <v>215</v>
      </c>
    </row>
    <row r="151" s="2" customFormat="1" ht="33" customHeight="1">
      <c r="A151" s="39"/>
      <c r="B151" s="40"/>
      <c r="C151" s="220" t="s">
        <v>224</v>
      </c>
      <c r="D151" s="220" t="s">
        <v>204</v>
      </c>
      <c r="E151" s="221" t="s">
        <v>6611</v>
      </c>
      <c r="F151" s="222" t="s">
        <v>6612</v>
      </c>
      <c r="G151" s="223" t="s">
        <v>290</v>
      </c>
      <c r="H151" s="224">
        <v>25</v>
      </c>
      <c r="I151" s="225"/>
      <c r="J151" s="226">
        <f>ROUND(I151*H151,2)</f>
        <v>0</v>
      </c>
      <c r="K151" s="222" t="s">
        <v>352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0.26000000000000001</v>
      </c>
      <c r="T151" s="230">
        <f>S151*H151</f>
        <v>6.5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202</v>
      </c>
      <c r="AT151" s="231" t="s">
        <v>204</v>
      </c>
      <c r="AU151" s="231" t="s">
        <v>215</v>
      </c>
      <c r="AY151" s="18" t="s">
        <v>203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202</v>
      </c>
      <c r="BM151" s="231" t="s">
        <v>6613</v>
      </c>
    </row>
    <row r="152" s="2" customFormat="1">
      <c r="A152" s="39"/>
      <c r="B152" s="40"/>
      <c r="C152" s="41"/>
      <c r="D152" s="233" t="s">
        <v>209</v>
      </c>
      <c r="E152" s="41"/>
      <c r="F152" s="234" t="s">
        <v>6614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209</v>
      </c>
      <c r="AU152" s="18" t="s">
        <v>215</v>
      </c>
    </row>
    <row r="153" s="2" customFormat="1">
      <c r="A153" s="39"/>
      <c r="B153" s="40"/>
      <c r="C153" s="41"/>
      <c r="D153" s="251" t="s">
        <v>355</v>
      </c>
      <c r="E153" s="41"/>
      <c r="F153" s="252" t="s">
        <v>6615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355</v>
      </c>
      <c r="AU153" s="18" t="s">
        <v>215</v>
      </c>
    </row>
    <row r="154" s="2" customFormat="1" ht="24.15" customHeight="1">
      <c r="A154" s="39"/>
      <c r="B154" s="40"/>
      <c r="C154" s="220" t="s">
        <v>229</v>
      </c>
      <c r="D154" s="220" t="s">
        <v>204</v>
      </c>
      <c r="E154" s="221" t="s">
        <v>6616</v>
      </c>
      <c r="F154" s="222" t="s">
        <v>6617</v>
      </c>
      <c r="G154" s="223" t="s">
        <v>290</v>
      </c>
      <c r="H154" s="224">
        <v>25</v>
      </c>
      <c r="I154" s="225"/>
      <c r="J154" s="226">
        <f>ROUND(I154*H154,2)</f>
        <v>0</v>
      </c>
      <c r="K154" s="222" t="s">
        <v>352</v>
      </c>
      <c r="L154" s="45"/>
      <c r="M154" s="227" t="s">
        <v>1</v>
      </c>
      <c r="N154" s="228" t="s">
        <v>46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0.28999999999999998</v>
      </c>
      <c r="T154" s="230">
        <f>S154*H154</f>
        <v>7.2499999999999991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202</v>
      </c>
      <c r="AT154" s="231" t="s">
        <v>204</v>
      </c>
      <c r="AU154" s="231" t="s">
        <v>215</v>
      </c>
      <c r="AY154" s="18" t="s">
        <v>203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88</v>
      </c>
      <c r="BK154" s="232">
        <f>ROUND(I154*H154,2)</f>
        <v>0</v>
      </c>
      <c r="BL154" s="18" t="s">
        <v>202</v>
      </c>
      <c r="BM154" s="231" t="s">
        <v>6618</v>
      </c>
    </row>
    <row r="155" s="2" customFormat="1">
      <c r="A155" s="39"/>
      <c r="B155" s="40"/>
      <c r="C155" s="41"/>
      <c r="D155" s="233" t="s">
        <v>209</v>
      </c>
      <c r="E155" s="41"/>
      <c r="F155" s="234" t="s">
        <v>6619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209</v>
      </c>
      <c r="AU155" s="18" t="s">
        <v>215</v>
      </c>
    </row>
    <row r="156" s="2" customFormat="1">
      <c r="A156" s="39"/>
      <c r="B156" s="40"/>
      <c r="C156" s="41"/>
      <c r="D156" s="251" t="s">
        <v>355</v>
      </c>
      <c r="E156" s="41"/>
      <c r="F156" s="252" t="s">
        <v>6620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355</v>
      </c>
      <c r="AU156" s="18" t="s">
        <v>215</v>
      </c>
    </row>
    <row r="157" s="2" customFormat="1" ht="16.5" customHeight="1">
      <c r="A157" s="39"/>
      <c r="B157" s="40"/>
      <c r="C157" s="220" t="s">
        <v>234</v>
      </c>
      <c r="D157" s="220" t="s">
        <v>204</v>
      </c>
      <c r="E157" s="221" t="s">
        <v>6621</v>
      </c>
      <c r="F157" s="222" t="s">
        <v>6622</v>
      </c>
      <c r="G157" s="223" t="s">
        <v>415</v>
      </c>
      <c r="H157" s="224">
        <v>70</v>
      </c>
      <c r="I157" s="225"/>
      <c r="J157" s="226">
        <f>ROUND(I157*H157,2)</f>
        <v>0</v>
      </c>
      <c r="K157" s="222" t="s">
        <v>352</v>
      </c>
      <c r="L157" s="45"/>
      <c r="M157" s="227" t="s">
        <v>1</v>
      </c>
      <c r="N157" s="228" t="s">
        <v>46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0.20499999999999999</v>
      </c>
      <c r="T157" s="230">
        <f>S157*H157</f>
        <v>14.35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202</v>
      </c>
      <c r="AT157" s="231" t="s">
        <v>204</v>
      </c>
      <c r="AU157" s="231" t="s">
        <v>215</v>
      </c>
      <c r="AY157" s="18" t="s">
        <v>203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88</v>
      </c>
      <c r="BK157" s="232">
        <f>ROUND(I157*H157,2)</f>
        <v>0</v>
      </c>
      <c r="BL157" s="18" t="s">
        <v>202</v>
      </c>
      <c r="BM157" s="231" t="s">
        <v>6623</v>
      </c>
    </row>
    <row r="158" s="2" customFormat="1">
      <c r="A158" s="39"/>
      <c r="B158" s="40"/>
      <c r="C158" s="41"/>
      <c r="D158" s="233" t="s">
        <v>209</v>
      </c>
      <c r="E158" s="41"/>
      <c r="F158" s="234" t="s">
        <v>6624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209</v>
      </c>
      <c r="AU158" s="18" t="s">
        <v>215</v>
      </c>
    </row>
    <row r="159" s="2" customFormat="1">
      <c r="A159" s="39"/>
      <c r="B159" s="40"/>
      <c r="C159" s="41"/>
      <c r="D159" s="251" t="s">
        <v>355</v>
      </c>
      <c r="E159" s="41"/>
      <c r="F159" s="252" t="s">
        <v>6625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355</v>
      </c>
      <c r="AU159" s="18" t="s">
        <v>215</v>
      </c>
    </row>
    <row r="160" s="2" customFormat="1" ht="16.5" customHeight="1">
      <c r="A160" s="39"/>
      <c r="B160" s="40"/>
      <c r="C160" s="220" t="s">
        <v>239</v>
      </c>
      <c r="D160" s="220" t="s">
        <v>204</v>
      </c>
      <c r="E160" s="221" t="s">
        <v>6626</v>
      </c>
      <c r="F160" s="222" t="s">
        <v>6627</v>
      </c>
      <c r="G160" s="223" t="s">
        <v>415</v>
      </c>
      <c r="H160" s="224">
        <v>17</v>
      </c>
      <c r="I160" s="225"/>
      <c r="J160" s="226">
        <f>ROUND(I160*H160,2)</f>
        <v>0</v>
      </c>
      <c r="K160" s="222" t="s">
        <v>352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0.040000000000000001</v>
      </c>
      <c r="T160" s="230">
        <f>S160*H160</f>
        <v>0.68000000000000005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202</v>
      </c>
      <c r="AT160" s="231" t="s">
        <v>204</v>
      </c>
      <c r="AU160" s="231" t="s">
        <v>215</v>
      </c>
      <c r="AY160" s="18" t="s">
        <v>203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202</v>
      </c>
      <c r="BM160" s="231" t="s">
        <v>6628</v>
      </c>
    </row>
    <row r="161" s="2" customFormat="1">
      <c r="A161" s="39"/>
      <c r="B161" s="40"/>
      <c r="C161" s="41"/>
      <c r="D161" s="233" t="s">
        <v>209</v>
      </c>
      <c r="E161" s="41"/>
      <c r="F161" s="234" t="s">
        <v>6629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209</v>
      </c>
      <c r="AU161" s="18" t="s">
        <v>215</v>
      </c>
    </row>
    <row r="162" s="2" customFormat="1">
      <c r="A162" s="39"/>
      <c r="B162" s="40"/>
      <c r="C162" s="41"/>
      <c r="D162" s="251" t="s">
        <v>355</v>
      </c>
      <c r="E162" s="41"/>
      <c r="F162" s="252" t="s">
        <v>6630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355</v>
      </c>
      <c r="AU162" s="18" t="s">
        <v>215</v>
      </c>
    </row>
    <row r="163" s="11" customFormat="1" ht="20.88" customHeight="1">
      <c r="A163" s="11"/>
      <c r="B163" s="206"/>
      <c r="C163" s="207"/>
      <c r="D163" s="208" t="s">
        <v>80</v>
      </c>
      <c r="E163" s="249" t="s">
        <v>264</v>
      </c>
      <c r="F163" s="249" t="s">
        <v>348</v>
      </c>
      <c r="G163" s="207"/>
      <c r="H163" s="207"/>
      <c r="I163" s="210"/>
      <c r="J163" s="250">
        <f>BK163</f>
        <v>0</v>
      </c>
      <c r="K163" s="207"/>
      <c r="L163" s="212"/>
      <c r="M163" s="213"/>
      <c r="N163" s="214"/>
      <c r="O163" s="214"/>
      <c r="P163" s="215">
        <f>SUM(P164:P208)</f>
        <v>0</v>
      </c>
      <c r="Q163" s="214"/>
      <c r="R163" s="215">
        <f>SUM(R164:R208)</f>
        <v>0</v>
      </c>
      <c r="S163" s="214"/>
      <c r="T163" s="216">
        <f>SUM(T164:T208)</f>
        <v>0</v>
      </c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R163" s="217" t="s">
        <v>88</v>
      </c>
      <c r="AT163" s="218" t="s">
        <v>80</v>
      </c>
      <c r="AU163" s="218" t="s">
        <v>90</v>
      </c>
      <c r="AY163" s="217" t="s">
        <v>203</v>
      </c>
      <c r="BK163" s="219">
        <f>SUM(BK164:BK208)</f>
        <v>0</v>
      </c>
    </row>
    <row r="164" s="2" customFormat="1" ht="33" customHeight="1">
      <c r="A164" s="39"/>
      <c r="B164" s="40"/>
      <c r="C164" s="220" t="s">
        <v>244</v>
      </c>
      <c r="D164" s="220" t="s">
        <v>204</v>
      </c>
      <c r="E164" s="221" t="s">
        <v>349</v>
      </c>
      <c r="F164" s="222" t="s">
        <v>350</v>
      </c>
      <c r="G164" s="223" t="s">
        <v>351</v>
      </c>
      <c r="H164" s="224">
        <v>74.167000000000002</v>
      </c>
      <c r="I164" s="225"/>
      <c r="J164" s="226">
        <f>ROUND(I164*H164,2)</f>
        <v>0</v>
      </c>
      <c r="K164" s="222" t="s">
        <v>352</v>
      </c>
      <c r="L164" s="45"/>
      <c r="M164" s="227" t="s">
        <v>1</v>
      </c>
      <c r="N164" s="228" t="s">
        <v>46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202</v>
      </c>
      <c r="AT164" s="231" t="s">
        <v>204</v>
      </c>
      <c r="AU164" s="231" t="s">
        <v>215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202</v>
      </c>
      <c r="BM164" s="231" t="s">
        <v>6631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354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215</v>
      </c>
    </row>
    <row r="166" s="2" customFormat="1">
      <c r="A166" s="39"/>
      <c r="B166" s="40"/>
      <c r="C166" s="41"/>
      <c r="D166" s="251" t="s">
        <v>355</v>
      </c>
      <c r="E166" s="41"/>
      <c r="F166" s="252" t="s">
        <v>356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355</v>
      </c>
      <c r="AU166" s="18" t="s">
        <v>215</v>
      </c>
    </row>
    <row r="167" s="14" customFormat="1">
      <c r="A167" s="14"/>
      <c r="B167" s="263"/>
      <c r="C167" s="264"/>
      <c r="D167" s="233" t="s">
        <v>357</v>
      </c>
      <c r="E167" s="265" t="s">
        <v>1</v>
      </c>
      <c r="F167" s="266" t="s">
        <v>6632</v>
      </c>
      <c r="G167" s="264"/>
      <c r="H167" s="267">
        <v>110.49500000000001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357</v>
      </c>
      <c r="AU167" s="273" t="s">
        <v>215</v>
      </c>
      <c r="AV167" s="14" t="s">
        <v>90</v>
      </c>
      <c r="AW167" s="14" t="s">
        <v>36</v>
      </c>
      <c r="AX167" s="14" t="s">
        <v>81</v>
      </c>
      <c r="AY167" s="273" t="s">
        <v>203</v>
      </c>
    </row>
    <row r="168" s="14" customFormat="1">
      <c r="A168" s="14"/>
      <c r="B168" s="263"/>
      <c r="C168" s="264"/>
      <c r="D168" s="233" t="s">
        <v>357</v>
      </c>
      <c r="E168" s="265" t="s">
        <v>1</v>
      </c>
      <c r="F168" s="266" t="s">
        <v>6633</v>
      </c>
      <c r="G168" s="264"/>
      <c r="H168" s="267">
        <v>5.4119999999999999</v>
      </c>
      <c r="I168" s="268"/>
      <c r="J168" s="264"/>
      <c r="K168" s="264"/>
      <c r="L168" s="269"/>
      <c r="M168" s="270"/>
      <c r="N168" s="271"/>
      <c r="O168" s="271"/>
      <c r="P168" s="271"/>
      <c r="Q168" s="271"/>
      <c r="R168" s="271"/>
      <c r="S168" s="271"/>
      <c r="T168" s="27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3" t="s">
        <v>357</v>
      </c>
      <c r="AU168" s="273" t="s">
        <v>215</v>
      </c>
      <c r="AV168" s="14" t="s">
        <v>90</v>
      </c>
      <c r="AW168" s="14" t="s">
        <v>36</v>
      </c>
      <c r="AX168" s="14" t="s">
        <v>81</v>
      </c>
      <c r="AY168" s="273" t="s">
        <v>203</v>
      </c>
    </row>
    <row r="169" s="14" customFormat="1">
      <c r="A169" s="14"/>
      <c r="B169" s="263"/>
      <c r="C169" s="264"/>
      <c r="D169" s="233" t="s">
        <v>357</v>
      </c>
      <c r="E169" s="265" t="s">
        <v>1</v>
      </c>
      <c r="F169" s="266" t="s">
        <v>6634</v>
      </c>
      <c r="G169" s="264"/>
      <c r="H169" s="267">
        <v>10.779999999999999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357</v>
      </c>
      <c r="AU169" s="273" t="s">
        <v>215</v>
      </c>
      <c r="AV169" s="14" t="s">
        <v>90</v>
      </c>
      <c r="AW169" s="14" t="s">
        <v>36</v>
      </c>
      <c r="AX169" s="14" t="s">
        <v>81</v>
      </c>
      <c r="AY169" s="273" t="s">
        <v>203</v>
      </c>
    </row>
    <row r="170" s="14" customFormat="1">
      <c r="A170" s="14"/>
      <c r="B170" s="263"/>
      <c r="C170" s="264"/>
      <c r="D170" s="233" t="s">
        <v>357</v>
      </c>
      <c r="E170" s="265" t="s">
        <v>1</v>
      </c>
      <c r="F170" s="266" t="s">
        <v>6635</v>
      </c>
      <c r="G170" s="264"/>
      <c r="H170" s="267">
        <v>21.648</v>
      </c>
      <c r="I170" s="268"/>
      <c r="J170" s="264"/>
      <c r="K170" s="264"/>
      <c r="L170" s="269"/>
      <c r="M170" s="270"/>
      <c r="N170" s="271"/>
      <c r="O170" s="271"/>
      <c r="P170" s="271"/>
      <c r="Q170" s="271"/>
      <c r="R170" s="271"/>
      <c r="S170" s="271"/>
      <c r="T170" s="27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3" t="s">
        <v>357</v>
      </c>
      <c r="AU170" s="273" t="s">
        <v>215</v>
      </c>
      <c r="AV170" s="14" t="s">
        <v>90</v>
      </c>
      <c r="AW170" s="14" t="s">
        <v>36</v>
      </c>
      <c r="AX170" s="14" t="s">
        <v>81</v>
      </c>
      <c r="AY170" s="273" t="s">
        <v>203</v>
      </c>
    </row>
    <row r="171" s="15" customFormat="1">
      <c r="A171" s="15"/>
      <c r="B171" s="274"/>
      <c r="C171" s="275"/>
      <c r="D171" s="233" t="s">
        <v>357</v>
      </c>
      <c r="E171" s="276" t="s">
        <v>1</v>
      </c>
      <c r="F171" s="277" t="s">
        <v>364</v>
      </c>
      <c r="G171" s="275"/>
      <c r="H171" s="278">
        <v>148.33500000000001</v>
      </c>
      <c r="I171" s="279"/>
      <c r="J171" s="275"/>
      <c r="K171" s="275"/>
      <c r="L171" s="280"/>
      <c r="M171" s="281"/>
      <c r="N171" s="282"/>
      <c r="O171" s="282"/>
      <c r="P171" s="282"/>
      <c r="Q171" s="282"/>
      <c r="R171" s="282"/>
      <c r="S171" s="282"/>
      <c r="T171" s="28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4" t="s">
        <v>357</v>
      </c>
      <c r="AU171" s="284" t="s">
        <v>215</v>
      </c>
      <c r="AV171" s="15" t="s">
        <v>215</v>
      </c>
      <c r="AW171" s="15" t="s">
        <v>36</v>
      </c>
      <c r="AX171" s="15" t="s">
        <v>81</v>
      </c>
      <c r="AY171" s="284" t="s">
        <v>203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6636</v>
      </c>
      <c r="G172" s="264"/>
      <c r="H172" s="267">
        <v>-74.168000000000006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215</v>
      </c>
      <c r="AV172" s="14" t="s">
        <v>90</v>
      </c>
      <c r="AW172" s="14" t="s">
        <v>36</v>
      </c>
      <c r="AX172" s="14" t="s">
        <v>81</v>
      </c>
      <c r="AY172" s="273" t="s">
        <v>203</v>
      </c>
    </row>
    <row r="173" s="16" customFormat="1">
      <c r="A173" s="16"/>
      <c r="B173" s="285"/>
      <c r="C173" s="286"/>
      <c r="D173" s="233" t="s">
        <v>357</v>
      </c>
      <c r="E173" s="287" t="s">
        <v>1</v>
      </c>
      <c r="F173" s="288" t="s">
        <v>366</v>
      </c>
      <c r="G173" s="286"/>
      <c r="H173" s="289">
        <v>74.167000000000002</v>
      </c>
      <c r="I173" s="290"/>
      <c r="J173" s="286"/>
      <c r="K173" s="286"/>
      <c r="L173" s="291"/>
      <c r="M173" s="292"/>
      <c r="N173" s="293"/>
      <c r="O173" s="293"/>
      <c r="P173" s="293"/>
      <c r="Q173" s="293"/>
      <c r="R173" s="293"/>
      <c r="S173" s="293"/>
      <c r="T173" s="29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95" t="s">
        <v>357</v>
      </c>
      <c r="AU173" s="295" t="s">
        <v>215</v>
      </c>
      <c r="AV173" s="16" t="s">
        <v>202</v>
      </c>
      <c r="AW173" s="16" t="s">
        <v>36</v>
      </c>
      <c r="AX173" s="16" t="s">
        <v>88</v>
      </c>
      <c r="AY173" s="295" t="s">
        <v>203</v>
      </c>
    </row>
    <row r="174" s="2" customFormat="1" ht="33" customHeight="1">
      <c r="A174" s="39"/>
      <c r="B174" s="40"/>
      <c r="C174" s="220" t="s">
        <v>249</v>
      </c>
      <c r="D174" s="220" t="s">
        <v>204</v>
      </c>
      <c r="E174" s="221" t="s">
        <v>367</v>
      </c>
      <c r="F174" s="222" t="s">
        <v>368</v>
      </c>
      <c r="G174" s="223" t="s">
        <v>351</v>
      </c>
      <c r="H174" s="224">
        <v>74.167000000000002</v>
      </c>
      <c r="I174" s="225"/>
      <c r="J174" s="226">
        <f>ROUND(I174*H174,2)</f>
        <v>0</v>
      </c>
      <c r="K174" s="222" t="s">
        <v>352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202</v>
      </c>
      <c r="AT174" s="231" t="s">
        <v>204</v>
      </c>
      <c r="AU174" s="231" t="s">
        <v>215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202</v>
      </c>
      <c r="BM174" s="231" t="s">
        <v>6637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370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215</v>
      </c>
    </row>
    <row r="176" s="2" customFormat="1">
      <c r="A176" s="39"/>
      <c r="B176" s="40"/>
      <c r="C176" s="41"/>
      <c r="D176" s="251" t="s">
        <v>355</v>
      </c>
      <c r="E176" s="41"/>
      <c r="F176" s="252" t="s">
        <v>371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355</v>
      </c>
      <c r="AU176" s="18" t="s">
        <v>215</v>
      </c>
    </row>
    <row r="177" s="2" customFormat="1" ht="37.8" customHeight="1">
      <c r="A177" s="39"/>
      <c r="B177" s="40"/>
      <c r="C177" s="220" t="s">
        <v>254</v>
      </c>
      <c r="D177" s="220" t="s">
        <v>204</v>
      </c>
      <c r="E177" s="221" t="s">
        <v>457</v>
      </c>
      <c r="F177" s="222" t="s">
        <v>458</v>
      </c>
      <c r="G177" s="223" t="s">
        <v>351</v>
      </c>
      <c r="H177" s="224">
        <v>74.167000000000002</v>
      </c>
      <c r="I177" s="225"/>
      <c r="J177" s="226">
        <f>ROUND(I177*H177,2)</f>
        <v>0</v>
      </c>
      <c r="K177" s="222" t="s">
        <v>352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202</v>
      </c>
      <c r="AT177" s="231" t="s">
        <v>204</v>
      </c>
      <c r="AU177" s="231" t="s">
        <v>215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202</v>
      </c>
      <c r="BM177" s="231" t="s">
        <v>6638</v>
      </c>
    </row>
    <row r="178" s="2" customFormat="1">
      <c r="A178" s="39"/>
      <c r="B178" s="40"/>
      <c r="C178" s="41"/>
      <c r="D178" s="233" t="s">
        <v>209</v>
      </c>
      <c r="E178" s="41"/>
      <c r="F178" s="234" t="s">
        <v>460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209</v>
      </c>
      <c r="AU178" s="18" t="s">
        <v>215</v>
      </c>
    </row>
    <row r="179" s="2" customFormat="1">
      <c r="A179" s="39"/>
      <c r="B179" s="40"/>
      <c r="C179" s="41"/>
      <c r="D179" s="251" t="s">
        <v>355</v>
      </c>
      <c r="E179" s="41"/>
      <c r="F179" s="252" t="s">
        <v>461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355</v>
      </c>
      <c r="AU179" s="18" t="s">
        <v>215</v>
      </c>
    </row>
    <row r="180" s="2" customFormat="1" ht="37.8" customHeight="1">
      <c r="A180" s="39"/>
      <c r="B180" s="40"/>
      <c r="C180" s="220" t="s">
        <v>259</v>
      </c>
      <c r="D180" s="220" t="s">
        <v>204</v>
      </c>
      <c r="E180" s="221" t="s">
        <v>467</v>
      </c>
      <c r="F180" s="222" t="s">
        <v>468</v>
      </c>
      <c r="G180" s="223" t="s">
        <v>351</v>
      </c>
      <c r="H180" s="224">
        <v>296.66800000000001</v>
      </c>
      <c r="I180" s="225"/>
      <c r="J180" s="226">
        <f>ROUND(I180*H180,2)</f>
        <v>0</v>
      </c>
      <c r="K180" s="222" t="s">
        <v>352</v>
      </c>
      <c r="L180" s="45"/>
      <c r="M180" s="227" t="s">
        <v>1</v>
      </c>
      <c r="N180" s="228" t="s">
        <v>46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202</v>
      </c>
      <c r="AT180" s="231" t="s">
        <v>204</v>
      </c>
      <c r="AU180" s="231" t="s">
        <v>215</v>
      </c>
      <c r="AY180" s="18" t="s">
        <v>203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202</v>
      </c>
      <c r="BM180" s="231" t="s">
        <v>6639</v>
      </c>
    </row>
    <row r="181" s="2" customFormat="1">
      <c r="A181" s="39"/>
      <c r="B181" s="40"/>
      <c r="C181" s="41"/>
      <c r="D181" s="233" t="s">
        <v>209</v>
      </c>
      <c r="E181" s="41"/>
      <c r="F181" s="234" t="s">
        <v>470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209</v>
      </c>
      <c r="AU181" s="18" t="s">
        <v>215</v>
      </c>
    </row>
    <row r="182" s="2" customFormat="1">
      <c r="A182" s="39"/>
      <c r="B182" s="40"/>
      <c r="C182" s="41"/>
      <c r="D182" s="251" t="s">
        <v>355</v>
      </c>
      <c r="E182" s="41"/>
      <c r="F182" s="252" t="s">
        <v>471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355</v>
      </c>
      <c r="AU182" s="18" t="s">
        <v>215</v>
      </c>
    </row>
    <row r="183" s="14" customFormat="1">
      <c r="A183" s="14"/>
      <c r="B183" s="263"/>
      <c r="C183" s="264"/>
      <c r="D183" s="233" t="s">
        <v>357</v>
      </c>
      <c r="E183" s="265" t="s">
        <v>1</v>
      </c>
      <c r="F183" s="266" t="s">
        <v>6640</v>
      </c>
      <c r="G183" s="264"/>
      <c r="H183" s="267">
        <v>296.66800000000001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215</v>
      </c>
      <c r="AV183" s="14" t="s">
        <v>90</v>
      </c>
      <c r="AW183" s="14" t="s">
        <v>36</v>
      </c>
      <c r="AX183" s="14" t="s">
        <v>81</v>
      </c>
      <c r="AY183" s="273" t="s">
        <v>203</v>
      </c>
    </row>
    <row r="184" s="16" customFormat="1">
      <c r="A184" s="16"/>
      <c r="B184" s="285"/>
      <c r="C184" s="286"/>
      <c r="D184" s="233" t="s">
        <v>357</v>
      </c>
      <c r="E184" s="287" t="s">
        <v>1</v>
      </c>
      <c r="F184" s="288" t="s">
        <v>366</v>
      </c>
      <c r="G184" s="286"/>
      <c r="H184" s="289">
        <v>296.66800000000001</v>
      </c>
      <c r="I184" s="290"/>
      <c r="J184" s="286"/>
      <c r="K184" s="286"/>
      <c r="L184" s="291"/>
      <c r="M184" s="292"/>
      <c r="N184" s="293"/>
      <c r="O184" s="293"/>
      <c r="P184" s="293"/>
      <c r="Q184" s="293"/>
      <c r="R184" s="293"/>
      <c r="S184" s="293"/>
      <c r="T184" s="29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95" t="s">
        <v>357</v>
      </c>
      <c r="AU184" s="295" t="s">
        <v>215</v>
      </c>
      <c r="AV184" s="16" t="s">
        <v>202</v>
      </c>
      <c r="AW184" s="16" t="s">
        <v>36</v>
      </c>
      <c r="AX184" s="16" t="s">
        <v>88</v>
      </c>
      <c r="AY184" s="295" t="s">
        <v>203</v>
      </c>
    </row>
    <row r="185" s="2" customFormat="1" ht="37.8" customHeight="1">
      <c r="A185" s="39"/>
      <c r="B185" s="40"/>
      <c r="C185" s="220" t="s">
        <v>264</v>
      </c>
      <c r="D185" s="220" t="s">
        <v>204</v>
      </c>
      <c r="E185" s="221" t="s">
        <v>474</v>
      </c>
      <c r="F185" s="222" t="s">
        <v>475</v>
      </c>
      <c r="G185" s="223" t="s">
        <v>351</v>
      </c>
      <c r="H185" s="224">
        <v>74.167000000000002</v>
      </c>
      <c r="I185" s="225"/>
      <c r="J185" s="226">
        <f>ROUND(I185*H185,2)</f>
        <v>0</v>
      </c>
      <c r="K185" s="222" t="s">
        <v>352</v>
      </c>
      <c r="L185" s="45"/>
      <c r="M185" s="227" t="s">
        <v>1</v>
      </c>
      <c r="N185" s="228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202</v>
      </c>
      <c r="AT185" s="231" t="s">
        <v>204</v>
      </c>
      <c r="AU185" s="231" t="s">
        <v>215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202</v>
      </c>
      <c r="BM185" s="231" t="s">
        <v>6641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477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215</v>
      </c>
    </row>
    <row r="187" s="2" customFormat="1">
      <c r="A187" s="39"/>
      <c r="B187" s="40"/>
      <c r="C187" s="41"/>
      <c r="D187" s="251" t="s">
        <v>355</v>
      </c>
      <c r="E187" s="41"/>
      <c r="F187" s="252" t="s">
        <v>478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355</v>
      </c>
      <c r="AU187" s="18" t="s">
        <v>215</v>
      </c>
    </row>
    <row r="188" s="2" customFormat="1" ht="37.8" customHeight="1">
      <c r="A188" s="39"/>
      <c r="B188" s="40"/>
      <c r="C188" s="220" t="s">
        <v>269</v>
      </c>
      <c r="D188" s="220" t="s">
        <v>204</v>
      </c>
      <c r="E188" s="221" t="s">
        <v>484</v>
      </c>
      <c r="F188" s="222" t="s">
        <v>485</v>
      </c>
      <c r="G188" s="223" t="s">
        <v>351</v>
      </c>
      <c r="H188" s="224">
        <v>296.66800000000001</v>
      </c>
      <c r="I188" s="225"/>
      <c r="J188" s="226">
        <f>ROUND(I188*H188,2)</f>
        <v>0</v>
      </c>
      <c r="K188" s="222" t="s">
        <v>352</v>
      </c>
      <c r="L188" s="45"/>
      <c r="M188" s="227" t="s">
        <v>1</v>
      </c>
      <c r="N188" s="228" t="s">
        <v>46</v>
      </c>
      <c r="O188" s="92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202</v>
      </c>
      <c r="AT188" s="231" t="s">
        <v>204</v>
      </c>
      <c r="AU188" s="231" t="s">
        <v>215</v>
      </c>
      <c r="AY188" s="18" t="s">
        <v>203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88</v>
      </c>
      <c r="BK188" s="232">
        <f>ROUND(I188*H188,2)</f>
        <v>0</v>
      </c>
      <c r="BL188" s="18" t="s">
        <v>202</v>
      </c>
      <c r="BM188" s="231" t="s">
        <v>6642</v>
      </c>
    </row>
    <row r="189" s="2" customFormat="1">
      <c r="A189" s="39"/>
      <c r="B189" s="40"/>
      <c r="C189" s="41"/>
      <c r="D189" s="233" t="s">
        <v>209</v>
      </c>
      <c r="E189" s="41"/>
      <c r="F189" s="234" t="s">
        <v>487</v>
      </c>
      <c r="G189" s="41"/>
      <c r="H189" s="41"/>
      <c r="I189" s="235"/>
      <c r="J189" s="41"/>
      <c r="K189" s="41"/>
      <c r="L189" s="45"/>
      <c r="M189" s="236"/>
      <c r="N189" s="237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209</v>
      </c>
      <c r="AU189" s="18" t="s">
        <v>215</v>
      </c>
    </row>
    <row r="190" s="2" customFormat="1">
      <c r="A190" s="39"/>
      <c r="B190" s="40"/>
      <c r="C190" s="41"/>
      <c r="D190" s="251" t="s">
        <v>355</v>
      </c>
      <c r="E190" s="41"/>
      <c r="F190" s="252" t="s">
        <v>488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355</v>
      </c>
      <c r="AU190" s="18" t="s">
        <v>215</v>
      </c>
    </row>
    <row r="191" s="14" customFormat="1">
      <c r="A191" s="14"/>
      <c r="B191" s="263"/>
      <c r="C191" s="264"/>
      <c r="D191" s="233" t="s">
        <v>357</v>
      </c>
      <c r="E191" s="265" t="s">
        <v>1</v>
      </c>
      <c r="F191" s="266" t="s">
        <v>6640</v>
      </c>
      <c r="G191" s="264"/>
      <c r="H191" s="267">
        <v>296.66800000000001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357</v>
      </c>
      <c r="AU191" s="273" t="s">
        <v>215</v>
      </c>
      <c r="AV191" s="14" t="s">
        <v>90</v>
      </c>
      <c r="AW191" s="14" t="s">
        <v>36</v>
      </c>
      <c r="AX191" s="14" t="s">
        <v>81</v>
      </c>
      <c r="AY191" s="273" t="s">
        <v>203</v>
      </c>
    </row>
    <row r="192" s="16" customFormat="1">
      <c r="A192" s="16"/>
      <c r="B192" s="285"/>
      <c r="C192" s="286"/>
      <c r="D192" s="233" t="s">
        <v>357</v>
      </c>
      <c r="E192" s="287" t="s">
        <v>1</v>
      </c>
      <c r="F192" s="288" t="s">
        <v>366</v>
      </c>
      <c r="G192" s="286"/>
      <c r="H192" s="289">
        <v>296.66800000000001</v>
      </c>
      <c r="I192" s="290"/>
      <c r="J192" s="286"/>
      <c r="K192" s="286"/>
      <c r="L192" s="291"/>
      <c r="M192" s="292"/>
      <c r="N192" s="293"/>
      <c r="O192" s="293"/>
      <c r="P192" s="293"/>
      <c r="Q192" s="293"/>
      <c r="R192" s="293"/>
      <c r="S192" s="293"/>
      <c r="T192" s="294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95" t="s">
        <v>357</v>
      </c>
      <c r="AU192" s="295" t="s">
        <v>215</v>
      </c>
      <c r="AV192" s="16" t="s">
        <v>202</v>
      </c>
      <c r="AW192" s="16" t="s">
        <v>36</v>
      </c>
      <c r="AX192" s="16" t="s">
        <v>88</v>
      </c>
      <c r="AY192" s="295" t="s">
        <v>203</v>
      </c>
    </row>
    <row r="193" s="2" customFormat="1" ht="33" customHeight="1">
      <c r="A193" s="39"/>
      <c r="B193" s="40"/>
      <c r="C193" s="220" t="s">
        <v>8</v>
      </c>
      <c r="D193" s="220" t="s">
        <v>204</v>
      </c>
      <c r="E193" s="221" t="s">
        <v>491</v>
      </c>
      <c r="F193" s="222" t="s">
        <v>492</v>
      </c>
      <c r="G193" s="223" t="s">
        <v>493</v>
      </c>
      <c r="H193" s="224">
        <v>311.50099999999998</v>
      </c>
      <c r="I193" s="225"/>
      <c r="J193" s="226">
        <f>ROUND(I193*H193,2)</f>
        <v>0</v>
      </c>
      <c r="K193" s="222" t="s">
        <v>352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202</v>
      </c>
      <c r="AT193" s="231" t="s">
        <v>204</v>
      </c>
      <c r="AU193" s="231" t="s">
        <v>215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202</v>
      </c>
      <c r="BM193" s="231" t="s">
        <v>6643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495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215</v>
      </c>
    </row>
    <row r="195" s="2" customFormat="1">
      <c r="A195" s="39"/>
      <c r="B195" s="40"/>
      <c r="C195" s="41"/>
      <c r="D195" s="251" t="s">
        <v>355</v>
      </c>
      <c r="E195" s="41"/>
      <c r="F195" s="252" t="s">
        <v>496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355</v>
      </c>
      <c r="AU195" s="18" t="s">
        <v>215</v>
      </c>
    </row>
    <row r="196" s="14" customFormat="1">
      <c r="A196" s="14"/>
      <c r="B196" s="263"/>
      <c r="C196" s="264"/>
      <c r="D196" s="233" t="s">
        <v>357</v>
      </c>
      <c r="E196" s="265" t="s">
        <v>1</v>
      </c>
      <c r="F196" s="266" t="s">
        <v>6644</v>
      </c>
      <c r="G196" s="264"/>
      <c r="H196" s="267">
        <v>311.50099999999998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357</v>
      </c>
      <c r="AU196" s="273" t="s">
        <v>215</v>
      </c>
      <c r="AV196" s="14" t="s">
        <v>90</v>
      </c>
      <c r="AW196" s="14" t="s">
        <v>36</v>
      </c>
      <c r="AX196" s="14" t="s">
        <v>81</v>
      </c>
      <c r="AY196" s="273" t="s">
        <v>203</v>
      </c>
    </row>
    <row r="197" s="16" customFormat="1">
      <c r="A197" s="16"/>
      <c r="B197" s="285"/>
      <c r="C197" s="286"/>
      <c r="D197" s="233" t="s">
        <v>357</v>
      </c>
      <c r="E197" s="287" t="s">
        <v>1</v>
      </c>
      <c r="F197" s="288" t="s">
        <v>366</v>
      </c>
      <c r="G197" s="286"/>
      <c r="H197" s="289">
        <v>311.50099999999998</v>
      </c>
      <c r="I197" s="290"/>
      <c r="J197" s="286"/>
      <c r="K197" s="286"/>
      <c r="L197" s="291"/>
      <c r="M197" s="292"/>
      <c r="N197" s="293"/>
      <c r="O197" s="293"/>
      <c r="P197" s="293"/>
      <c r="Q197" s="293"/>
      <c r="R197" s="293"/>
      <c r="S197" s="293"/>
      <c r="T197" s="294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95" t="s">
        <v>357</v>
      </c>
      <c r="AU197" s="295" t="s">
        <v>215</v>
      </c>
      <c r="AV197" s="16" t="s">
        <v>202</v>
      </c>
      <c r="AW197" s="16" t="s">
        <v>36</v>
      </c>
      <c r="AX197" s="16" t="s">
        <v>88</v>
      </c>
      <c r="AY197" s="295" t="s">
        <v>203</v>
      </c>
    </row>
    <row r="198" s="2" customFormat="1" ht="24.15" customHeight="1">
      <c r="A198" s="39"/>
      <c r="B198" s="40"/>
      <c r="C198" s="220" t="s">
        <v>279</v>
      </c>
      <c r="D198" s="220" t="s">
        <v>204</v>
      </c>
      <c r="E198" s="221" t="s">
        <v>516</v>
      </c>
      <c r="F198" s="222" t="s">
        <v>517</v>
      </c>
      <c r="G198" s="223" t="s">
        <v>290</v>
      </c>
      <c r="H198" s="224">
        <v>403.69999999999999</v>
      </c>
      <c r="I198" s="225"/>
      <c r="J198" s="226">
        <f>ROUND(I198*H198,2)</f>
        <v>0</v>
      </c>
      <c r="K198" s="222" t="s">
        <v>352</v>
      </c>
      <c r="L198" s="45"/>
      <c r="M198" s="227" t="s">
        <v>1</v>
      </c>
      <c r="N198" s="228" t="s">
        <v>46</v>
      </c>
      <c r="O198" s="92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1" t="s">
        <v>202</v>
      </c>
      <c r="AT198" s="231" t="s">
        <v>204</v>
      </c>
      <c r="AU198" s="231" t="s">
        <v>215</v>
      </c>
      <c r="AY198" s="18" t="s">
        <v>203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88</v>
      </c>
      <c r="BK198" s="232">
        <f>ROUND(I198*H198,2)</f>
        <v>0</v>
      </c>
      <c r="BL198" s="18" t="s">
        <v>202</v>
      </c>
      <c r="BM198" s="231" t="s">
        <v>6645</v>
      </c>
    </row>
    <row r="199" s="2" customFormat="1">
      <c r="A199" s="39"/>
      <c r="B199" s="40"/>
      <c r="C199" s="41"/>
      <c r="D199" s="233" t="s">
        <v>209</v>
      </c>
      <c r="E199" s="41"/>
      <c r="F199" s="234" t="s">
        <v>519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209</v>
      </c>
      <c r="AU199" s="18" t="s">
        <v>215</v>
      </c>
    </row>
    <row r="200" s="2" customFormat="1">
      <c r="A200" s="39"/>
      <c r="B200" s="40"/>
      <c r="C200" s="41"/>
      <c r="D200" s="251" t="s">
        <v>355</v>
      </c>
      <c r="E200" s="41"/>
      <c r="F200" s="252" t="s">
        <v>520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355</v>
      </c>
      <c r="AU200" s="18" t="s">
        <v>215</v>
      </c>
    </row>
    <row r="201" s="14" customFormat="1">
      <c r="A201" s="14"/>
      <c r="B201" s="263"/>
      <c r="C201" s="264"/>
      <c r="D201" s="233" t="s">
        <v>357</v>
      </c>
      <c r="E201" s="265" t="s">
        <v>1</v>
      </c>
      <c r="F201" s="266" t="s">
        <v>6646</v>
      </c>
      <c r="G201" s="264"/>
      <c r="H201" s="267">
        <v>269.5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3" t="s">
        <v>357</v>
      </c>
      <c r="AU201" s="273" t="s">
        <v>215</v>
      </c>
      <c r="AV201" s="14" t="s">
        <v>90</v>
      </c>
      <c r="AW201" s="14" t="s">
        <v>36</v>
      </c>
      <c r="AX201" s="14" t="s">
        <v>81</v>
      </c>
      <c r="AY201" s="273" t="s">
        <v>203</v>
      </c>
    </row>
    <row r="202" s="14" customFormat="1">
      <c r="A202" s="14"/>
      <c r="B202" s="263"/>
      <c r="C202" s="264"/>
      <c r="D202" s="233" t="s">
        <v>357</v>
      </c>
      <c r="E202" s="265" t="s">
        <v>1</v>
      </c>
      <c r="F202" s="266" t="s">
        <v>6647</v>
      </c>
      <c r="G202" s="264"/>
      <c r="H202" s="267">
        <v>13.199999999999999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3" t="s">
        <v>357</v>
      </c>
      <c r="AU202" s="273" t="s">
        <v>215</v>
      </c>
      <c r="AV202" s="14" t="s">
        <v>90</v>
      </c>
      <c r="AW202" s="14" t="s">
        <v>36</v>
      </c>
      <c r="AX202" s="14" t="s">
        <v>81</v>
      </c>
      <c r="AY202" s="273" t="s">
        <v>203</v>
      </c>
    </row>
    <row r="203" s="14" customFormat="1">
      <c r="A203" s="14"/>
      <c r="B203" s="263"/>
      <c r="C203" s="264"/>
      <c r="D203" s="233" t="s">
        <v>357</v>
      </c>
      <c r="E203" s="265" t="s">
        <v>1</v>
      </c>
      <c r="F203" s="266" t="s">
        <v>6648</v>
      </c>
      <c r="G203" s="264"/>
      <c r="H203" s="267">
        <v>30.800000000000001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357</v>
      </c>
      <c r="AU203" s="273" t="s">
        <v>215</v>
      </c>
      <c r="AV203" s="14" t="s">
        <v>90</v>
      </c>
      <c r="AW203" s="14" t="s">
        <v>36</v>
      </c>
      <c r="AX203" s="14" t="s">
        <v>81</v>
      </c>
      <c r="AY203" s="273" t="s">
        <v>203</v>
      </c>
    </row>
    <row r="204" s="14" customFormat="1">
      <c r="A204" s="14"/>
      <c r="B204" s="263"/>
      <c r="C204" s="264"/>
      <c r="D204" s="233" t="s">
        <v>357</v>
      </c>
      <c r="E204" s="265" t="s">
        <v>1</v>
      </c>
      <c r="F204" s="266" t="s">
        <v>6649</v>
      </c>
      <c r="G204" s="264"/>
      <c r="H204" s="267">
        <v>90.200000000000003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357</v>
      </c>
      <c r="AU204" s="273" t="s">
        <v>215</v>
      </c>
      <c r="AV204" s="14" t="s">
        <v>90</v>
      </c>
      <c r="AW204" s="14" t="s">
        <v>36</v>
      </c>
      <c r="AX204" s="14" t="s">
        <v>81</v>
      </c>
      <c r="AY204" s="273" t="s">
        <v>203</v>
      </c>
    </row>
    <row r="205" s="16" customFormat="1">
      <c r="A205" s="16"/>
      <c r="B205" s="285"/>
      <c r="C205" s="286"/>
      <c r="D205" s="233" t="s">
        <v>357</v>
      </c>
      <c r="E205" s="287" t="s">
        <v>1</v>
      </c>
      <c r="F205" s="288" t="s">
        <v>366</v>
      </c>
      <c r="G205" s="286"/>
      <c r="H205" s="289">
        <v>403.69999999999999</v>
      </c>
      <c r="I205" s="290"/>
      <c r="J205" s="286"/>
      <c r="K205" s="286"/>
      <c r="L205" s="291"/>
      <c r="M205" s="292"/>
      <c r="N205" s="293"/>
      <c r="O205" s="293"/>
      <c r="P205" s="293"/>
      <c r="Q205" s="293"/>
      <c r="R205" s="293"/>
      <c r="S205" s="293"/>
      <c r="T205" s="294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95" t="s">
        <v>357</v>
      </c>
      <c r="AU205" s="295" t="s">
        <v>215</v>
      </c>
      <c r="AV205" s="16" t="s">
        <v>202</v>
      </c>
      <c r="AW205" s="16" t="s">
        <v>36</v>
      </c>
      <c r="AX205" s="16" t="s">
        <v>88</v>
      </c>
      <c r="AY205" s="295" t="s">
        <v>203</v>
      </c>
    </row>
    <row r="206" s="2" customFormat="1" ht="16.5" customHeight="1">
      <c r="A206" s="39"/>
      <c r="B206" s="40"/>
      <c r="C206" s="220" t="s">
        <v>284</v>
      </c>
      <c r="D206" s="220" t="s">
        <v>204</v>
      </c>
      <c r="E206" s="221" t="s">
        <v>6650</v>
      </c>
      <c r="F206" s="222" t="s">
        <v>6651</v>
      </c>
      <c r="G206" s="223" t="s">
        <v>6652</v>
      </c>
      <c r="H206" s="224">
        <v>2</v>
      </c>
      <c r="I206" s="225"/>
      <c r="J206" s="226">
        <f>ROUND(I206*H206,2)</f>
        <v>0</v>
      </c>
      <c r="K206" s="222" t="s">
        <v>352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202</v>
      </c>
      <c r="AT206" s="231" t="s">
        <v>204</v>
      </c>
      <c r="AU206" s="231" t="s">
        <v>215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202</v>
      </c>
      <c r="BM206" s="231" t="s">
        <v>6653</v>
      </c>
    </row>
    <row r="207" s="2" customFormat="1">
      <c r="A207" s="39"/>
      <c r="B207" s="40"/>
      <c r="C207" s="41"/>
      <c r="D207" s="233" t="s">
        <v>209</v>
      </c>
      <c r="E207" s="41"/>
      <c r="F207" s="234" t="s">
        <v>6651</v>
      </c>
      <c r="G207" s="41"/>
      <c r="H207" s="41"/>
      <c r="I207" s="235"/>
      <c r="J207" s="41"/>
      <c r="K207" s="41"/>
      <c r="L207" s="45"/>
      <c r="M207" s="236"/>
      <c r="N207" s="237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209</v>
      </c>
      <c r="AU207" s="18" t="s">
        <v>215</v>
      </c>
    </row>
    <row r="208" s="2" customFormat="1">
      <c r="A208" s="39"/>
      <c r="B208" s="40"/>
      <c r="C208" s="41"/>
      <c r="D208" s="251" t="s">
        <v>355</v>
      </c>
      <c r="E208" s="41"/>
      <c r="F208" s="252" t="s">
        <v>6654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355</v>
      </c>
      <c r="AU208" s="18" t="s">
        <v>215</v>
      </c>
    </row>
    <row r="209" s="11" customFormat="1" ht="22.8" customHeight="1">
      <c r="A209" s="11"/>
      <c r="B209" s="206"/>
      <c r="C209" s="207"/>
      <c r="D209" s="208" t="s">
        <v>80</v>
      </c>
      <c r="E209" s="249" t="s">
        <v>224</v>
      </c>
      <c r="F209" s="249" t="s">
        <v>6655</v>
      </c>
      <c r="G209" s="207"/>
      <c r="H209" s="207"/>
      <c r="I209" s="210"/>
      <c r="J209" s="250">
        <f>BK209</f>
        <v>0</v>
      </c>
      <c r="K209" s="207"/>
      <c r="L209" s="212"/>
      <c r="M209" s="213"/>
      <c r="N209" s="214"/>
      <c r="O209" s="214"/>
      <c r="P209" s="215">
        <f>P210+P229+P248+P263</f>
        <v>0</v>
      </c>
      <c r="Q209" s="214"/>
      <c r="R209" s="215">
        <f>R210+R229+R248+R263</f>
        <v>339.37957</v>
      </c>
      <c r="S209" s="214"/>
      <c r="T209" s="216">
        <f>T210+T229+T248+T263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17" t="s">
        <v>88</v>
      </c>
      <c r="AT209" s="218" t="s">
        <v>80</v>
      </c>
      <c r="AU209" s="218" t="s">
        <v>88</v>
      </c>
      <c r="AY209" s="217" t="s">
        <v>203</v>
      </c>
      <c r="BK209" s="219">
        <f>BK210+BK229+BK248+BK263</f>
        <v>0</v>
      </c>
    </row>
    <row r="210" s="11" customFormat="1" ht="20.88" customHeight="1">
      <c r="A210" s="11"/>
      <c r="B210" s="206"/>
      <c r="C210" s="207"/>
      <c r="D210" s="208" t="s">
        <v>80</v>
      </c>
      <c r="E210" s="249" t="s">
        <v>6656</v>
      </c>
      <c r="F210" s="249" t="s">
        <v>6657</v>
      </c>
      <c r="G210" s="207"/>
      <c r="H210" s="207"/>
      <c r="I210" s="210"/>
      <c r="J210" s="250">
        <f>BK210</f>
        <v>0</v>
      </c>
      <c r="K210" s="207"/>
      <c r="L210" s="212"/>
      <c r="M210" s="213"/>
      <c r="N210" s="214"/>
      <c r="O210" s="214"/>
      <c r="P210" s="215">
        <f>SUM(P211:P228)</f>
        <v>0</v>
      </c>
      <c r="Q210" s="214"/>
      <c r="R210" s="215">
        <f>SUM(R211:R228)</f>
        <v>256.76245</v>
      </c>
      <c r="S210" s="214"/>
      <c r="T210" s="216">
        <f>SUM(T211:T228)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17" t="s">
        <v>88</v>
      </c>
      <c r="AT210" s="218" t="s">
        <v>80</v>
      </c>
      <c r="AU210" s="218" t="s">
        <v>90</v>
      </c>
      <c r="AY210" s="217" t="s">
        <v>203</v>
      </c>
      <c r="BK210" s="219">
        <f>SUM(BK211:BK228)</f>
        <v>0</v>
      </c>
    </row>
    <row r="211" s="2" customFormat="1" ht="24.15" customHeight="1">
      <c r="A211" s="39"/>
      <c r="B211" s="40"/>
      <c r="C211" s="220" t="s">
        <v>473</v>
      </c>
      <c r="D211" s="220" t="s">
        <v>204</v>
      </c>
      <c r="E211" s="221" t="s">
        <v>6658</v>
      </c>
      <c r="F211" s="222" t="s">
        <v>6659</v>
      </c>
      <c r="G211" s="223" t="s">
        <v>290</v>
      </c>
      <c r="H211" s="224">
        <v>269.5</v>
      </c>
      <c r="I211" s="225"/>
      <c r="J211" s="226">
        <f>ROUND(I211*H211,2)</f>
        <v>0</v>
      </c>
      <c r="K211" s="222" t="s">
        <v>1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0.34499999999999997</v>
      </c>
      <c r="R211" s="229">
        <f>Q211*H211</f>
        <v>92.977499999999992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202</v>
      </c>
      <c r="AT211" s="231" t="s">
        <v>204</v>
      </c>
      <c r="AU211" s="231" t="s">
        <v>215</v>
      </c>
      <c r="AY211" s="18" t="s">
        <v>203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202</v>
      </c>
      <c r="BM211" s="231" t="s">
        <v>6660</v>
      </c>
    </row>
    <row r="212" s="2" customFormat="1">
      <c r="A212" s="39"/>
      <c r="B212" s="40"/>
      <c r="C212" s="41"/>
      <c r="D212" s="233" t="s">
        <v>209</v>
      </c>
      <c r="E212" s="41"/>
      <c r="F212" s="234" t="s">
        <v>6661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209</v>
      </c>
      <c r="AU212" s="18" t="s">
        <v>215</v>
      </c>
    </row>
    <row r="213" s="14" customFormat="1">
      <c r="A213" s="14"/>
      <c r="B213" s="263"/>
      <c r="C213" s="264"/>
      <c r="D213" s="233" t="s">
        <v>357</v>
      </c>
      <c r="E213" s="265" t="s">
        <v>1</v>
      </c>
      <c r="F213" s="266" t="s">
        <v>6646</v>
      </c>
      <c r="G213" s="264"/>
      <c r="H213" s="267">
        <v>269.5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357</v>
      </c>
      <c r="AU213" s="273" t="s">
        <v>215</v>
      </c>
      <c r="AV213" s="14" t="s">
        <v>90</v>
      </c>
      <c r="AW213" s="14" t="s">
        <v>36</v>
      </c>
      <c r="AX213" s="14" t="s">
        <v>81</v>
      </c>
      <c r="AY213" s="273" t="s">
        <v>203</v>
      </c>
    </row>
    <row r="214" s="16" customFormat="1">
      <c r="A214" s="16"/>
      <c r="B214" s="285"/>
      <c r="C214" s="286"/>
      <c r="D214" s="233" t="s">
        <v>357</v>
      </c>
      <c r="E214" s="287" t="s">
        <v>1</v>
      </c>
      <c r="F214" s="288" t="s">
        <v>366</v>
      </c>
      <c r="G214" s="286"/>
      <c r="H214" s="289">
        <v>269.5</v>
      </c>
      <c r="I214" s="290"/>
      <c r="J214" s="286"/>
      <c r="K214" s="286"/>
      <c r="L214" s="291"/>
      <c r="M214" s="292"/>
      <c r="N214" s="293"/>
      <c r="O214" s="293"/>
      <c r="P214" s="293"/>
      <c r="Q214" s="293"/>
      <c r="R214" s="293"/>
      <c r="S214" s="293"/>
      <c r="T214" s="29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95" t="s">
        <v>357</v>
      </c>
      <c r="AU214" s="295" t="s">
        <v>215</v>
      </c>
      <c r="AV214" s="16" t="s">
        <v>202</v>
      </c>
      <c r="AW214" s="16" t="s">
        <v>36</v>
      </c>
      <c r="AX214" s="16" t="s">
        <v>88</v>
      </c>
      <c r="AY214" s="295" t="s">
        <v>203</v>
      </c>
    </row>
    <row r="215" s="2" customFormat="1" ht="24.15" customHeight="1">
      <c r="A215" s="39"/>
      <c r="B215" s="40"/>
      <c r="C215" s="220" t="s">
        <v>483</v>
      </c>
      <c r="D215" s="220" t="s">
        <v>204</v>
      </c>
      <c r="E215" s="221" t="s">
        <v>6662</v>
      </c>
      <c r="F215" s="222" t="s">
        <v>6663</v>
      </c>
      <c r="G215" s="223" t="s">
        <v>290</v>
      </c>
      <c r="H215" s="224">
        <v>269.5</v>
      </c>
      <c r="I215" s="225"/>
      <c r="J215" s="226">
        <f>ROUND(I215*H215,2)</f>
        <v>0</v>
      </c>
      <c r="K215" s="222" t="s">
        <v>1</v>
      </c>
      <c r="L215" s="45"/>
      <c r="M215" s="227" t="s">
        <v>1</v>
      </c>
      <c r="N215" s="228" t="s">
        <v>46</v>
      </c>
      <c r="O215" s="92"/>
      <c r="P215" s="229">
        <f>O215*H215</f>
        <v>0</v>
      </c>
      <c r="Q215" s="229">
        <v>0.34499999999999997</v>
      </c>
      <c r="R215" s="229">
        <f>Q215*H215</f>
        <v>92.977499999999992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202</v>
      </c>
      <c r="AT215" s="231" t="s">
        <v>204</v>
      </c>
      <c r="AU215" s="231" t="s">
        <v>215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202</v>
      </c>
      <c r="BM215" s="231" t="s">
        <v>6664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6661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215</v>
      </c>
    </row>
    <row r="217" s="2" customFormat="1" ht="24.15" customHeight="1">
      <c r="A217" s="39"/>
      <c r="B217" s="40"/>
      <c r="C217" s="220" t="s">
        <v>490</v>
      </c>
      <c r="D217" s="220" t="s">
        <v>204</v>
      </c>
      <c r="E217" s="221" t="s">
        <v>6665</v>
      </c>
      <c r="F217" s="222" t="s">
        <v>6666</v>
      </c>
      <c r="G217" s="223" t="s">
        <v>290</v>
      </c>
      <c r="H217" s="224">
        <v>245</v>
      </c>
      <c r="I217" s="225"/>
      <c r="J217" s="226">
        <f>ROUND(I217*H217,2)</f>
        <v>0</v>
      </c>
      <c r="K217" s="222" t="s">
        <v>352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0.00034000000000000002</v>
      </c>
      <c r="R217" s="229">
        <f>Q217*H217</f>
        <v>0.083300000000000013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202</v>
      </c>
      <c r="AT217" s="231" t="s">
        <v>204</v>
      </c>
      <c r="AU217" s="231" t="s">
        <v>215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202</v>
      </c>
      <c r="BM217" s="231" t="s">
        <v>6667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6668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215</v>
      </c>
    </row>
    <row r="219" s="2" customFormat="1">
      <c r="A219" s="39"/>
      <c r="B219" s="40"/>
      <c r="C219" s="41"/>
      <c r="D219" s="251" t="s">
        <v>355</v>
      </c>
      <c r="E219" s="41"/>
      <c r="F219" s="252" t="s">
        <v>6669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355</v>
      </c>
      <c r="AU219" s="18" t="s">
        <v>215</v>
      </c>
    </row>
    <row r="220" s="2" customFormat="1" ht="33" customHeight="1">
      <c r="A220" s="39"/>
      <c r="B220" s="40"/>
      <c r="C220" s="220" t="s">
        <v>7</v>
      </c>
      <c r="D220" s="220" t="s">
        <v>204</v>
      </c>
      <c r="E220" s="221" t="s">
        <v>6670</v>
      </c>
      <c r="F220" s="222" t="s">
        <v>6671</v>
      </c>
      <c r="G220" s="223" t="s">
        <v>290</v>
      </c>
      <c r="H220" s="224">
        <v>245</v>
      </c>
      <c r="I220" s="225"/>
      <c r="J220" s="226">
        <f>ROUND(I220*H220,2)</f>
        <v>0</v>
      </c>
      <c r="K220" s="222" t="s">
        <v>352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0.18462999999999999</v>
      </c>
      <c r="R220" s="229">
        <f>Q220*H220</f>
        <v>45.234349999999999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202</v>
      </c>
      <c r="AT220" s="231" t="s">
        <v>204</v>
      </c>
      <c r="AU220" s="231" t="s">
        <v>215</v>
      </c>
      <c r="AY220" s="18" t="s">
        <v>203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202</v>
      </c>
      <c r="BM220" s="231" t="s">
        <v>6672</v>
      </c>
    </row>
    <row r="221" s="2" customFormat="1">
      <c r="A221" s="39"/>
      <c r="B221" s="40"/>
      <c r="C221" s="41"/>
      <c r="D221" s="233" t="s">
        <v>209</v>
      </c>
      <c r="E221" s="41"/>
      <c r="F221" s="234" t="s">
        <v>6673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209</v>
      </c>
      <c r="AU221" s="18" t="s">
        <v>215</v>
      </c>
    </row>
    <row r="222" s="2" customFormat="1">
      <c r="A222" s="39"/>
      <c r="B222" s="40"/>
      <c r="C222" s="41"/>
      <c r="D222" s="251" t="s">
        <v>355</v>
      </c>
      <c r="E222" s="41"/>
      <c r="F222" s="252" t="s">
        <v>6674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355</v>
      </c>
      <c r="AU222" s="18" t="s">
        <v>215</v>
      </c>
    </row>
    <row r="223" s="2" customFormat="1" ht="21.75" customHeight="1">
      <c r="A223" s="39"/>
      <c r="B223" s="40"/>
      <c r="C223" s="220" t="s">
        <v>507</v>
      </c>
      <c r="D223" s="220" t="s">
        <v>204</v>
      </c>
      <c r="E223" s="221" t="s">
        <v>6675</v>
      </c>
      <c r="F223" s="222" t="s">
        <v>6676</v>
      </c>
      <c r="G223" s="223" t="s">
        <v>290</v>
      </c>
      <c r="H223" s="224">
        <v>245</v>
      </c>
      <c r="I223" s="225"/>
      <c r="J223" s="226">
        <f>ROUND(I223*H223,2)</f>
        <v>0</v>
      </c>
      <c r="K223" s="222" t="s">
        <v>352</v>
      </c>
      <c r="L223" s="45"/>
      <c r="M223" s="227" t="s">
        <v>1</v>
      </c>
      <c r="N223" s="228" t="s">
        <v>46</v>
      </c>
      <c r="O223" s="92"/>
      <c r="P223" s="229">
        <f>O223*H223</f>
        <v>0</v>
      </c>
      <c r="Q223" s="229">
        <v>0.00031</v>
      </c>
      <c r="R223" s="229">
        <f>Q223*H223</f>
        <v>0.075950000000000004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202</v>
      </c>
      <c r="AT223" s="231" t="s">
        <v>204</v>
      </c>
      <c r="AU223" s="231" t="s">
        <v>215</v>
      </c>
      <c r="AY223" s="18" t="s">
        <v>203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88</v>
      </c>
      <c r="BK223" s="232">
        <f>ROUND(I223*H223,2)</f>
        <v>0</v>
      </c>
      <c r="BL223" s="18" t="s">
        <v>202</v>
      </c>
      <c r="BM223" s="231" t="s">
        <v>6677</v>
      </c>
    </row>
    <row r="224" s="2" customFormat="1">
      <c r="A224" s="39"/>
      <c r="B224" s="40"/>
      <c r="C224" s="41"/>
      <c r="D224" s="233" t="s">
        <v>209</v>
      </c>
      <c r="E224" s="41"/>
      <c r="F224" s="234" t="s">
        <v>6678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209</v>
      </c>
      <c r="AU224" s="18" t="s">
        <v>215</v>
      </c>
    </row>
    <row r="225" s="2" customFormat="1">
      <c r="A225" s="39"/>
      <c r="B225" s="40"/>
      <c r="C225" s="41"/>
      <c r="D225" s="251" t="s">
        <v>355</v>
      </c>
      <c r="E225" s="41"/>
      <c r="F225" s="252" t="s">
        <v>6679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355</v>
      </c>
      <c r="AU225" s="18" t="s">
        <v>215</v>
      </c>
    </row>
    <row r="226" s="2" customFormat="1" ht="33" customHeight="1">
      <c r="A226" s="39"/>
      <c r="B226" s="40"/>
      <c r="C226" s="220" t="s">
        <v>515</v>
      </c>
      <c r="D226" s="220" t="s">
        <v>204</v>
      </c>
      <c r="E226" s="221" t="s">
        <v>6680</v>
      </c>
      <c r="F226" s="222" t="s">
        <v>6681</v>
      </c>
      <c r="G226" s="223" t="s">
        <v>290</v>
      </c>
      <c r="H226" s="224">
        <v>245</v>
      </c>
      <c r="I226" s="225"/>
      <c r="J226" s="226">
        <f>ROUND(I226*H226,2)</f>
        <v>0</v>
      </c>
      <c r="K226" s="222" t="s">
        <v>352</v>
      </c>
      <c r="L226" s="45"/>
      <c r="M226" s="227" t="s">
        <v>1</v>
      </c>
      <c r="N226" s="228" t="s">
        <v>46</v>
      </c>
      <c r="O226" s="92"/>
      <c r="P226" s="229">
        <f>O226*H226</f>
        <v>0</v>
      </c>
      <c r="Q226" s="229">
        <v>0.10373</v>
      </c>
      <c r="R226" s="229">
        <f>Q226*H226</f>
        <v>25.41385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202</v>
      </c>
      <c r="AT226" s="231" t="s">
        <v>204</v>
      </c>
      <c r="AU226" s="231" t="s">
        <v>215</v>
      </c>
      <c r="AY226" s="18" t="s">
        <v>203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88</v>
      </c>
      <c r="BK226" s="232">
        <f>ROUND(I226*H226,2)</f>
        <v>0</v>
      </c>
      <c r="BL226" s="18" t="s">
        <v>202</v>
      </c>
      <c r="BM226" s="231" t="s">
        <v>6682</v>
      </c>
    </row>
    <row r="227" s="2" customFormat="1">
      <c r="A227" s="39"/>
      <c r="B227" s="40"/>
      <c r="C227" s="41"/>
      <c r="D227" s="233" t="s">
        <v>209</v>
      </c>
      <c r="E227" s="41"/>
      <c r="F227" s="234" t="s">
        <v>6683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209</v>
      </c>
      <c r="AU227" s="18" t="s">
        <v>215</v>
      </c>
    </row>
    <row r="228" s="2" customFormat="1">
      <c r="A228" s="39"/>
      <c r="B228" s="40"/>
      <c r="C228" s="41"/>
      <c r="D228" s="251" t="s">
        <v>355</v>
      </c>
      <c r="E228" s="41"/>
      <c r="F228" s="252" t="s">
        <v>6684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355</v>
      </c>
      <c r="AU228" s="18" t="s">
        <v>215</v>
      </c>
    </row>
    <row r="229" s="11" customFormat="1" ht="20.88" customHeight="1">
      <c r="A229" s="11"/>
      <c r="B229" s="206"/>
      <c r="C229" s="207"/>
      <c r="D229" s="208" t="s">
        <v>80</v>
      </c>
      <c r="E229" s="249" t="s">
        <v>6685</v>
      </c>
      <c r="F229" s="249" t="s">
        <v>6686</v>
      </c>
      <c r="G229" s="207"/>
      <c r="H229" s="207"/>
      <c r="I229" s="210"/>
      <c r="J229" s="250">
        <f>BK229</f>
        <v>0</v>
      </c>
      <c r="K229" s="207"/>
      <c r="L229" s="212"/>
      <c r="M229" s="213"/>
      <c r="N229" s="214"/>
      <c r="O229" s="214"/>
      <c r="P229" s="215">
        <f>SUM(P230:P247)</f>
        <v>0</v>
      </c>
      <c r="Q229" s="214"/>
      <c r="R229" s="215">
        <f>SUM(R230:R247)</f>
        <v>15.28332</v>
      </c>
      <c r="S229" s="214"/>
      <c r="T229" s="216">
        <f>SUM(T230:T247)</f>
        <v>0</v>
      </c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R229" s="217" t="s">
        <v>88</v>
      </c>
      <c r="AT229" s="218" t="s">
        <v>80</v>
      </c>
      <c r="AU229" s="218" t="s">
        <v>90</v>
      </c>
      <c r="AY229" s="217" t="s">
        <v>203</v>
      </c>
      <c r="BK229" s="219">
        <f>SUM(BK230:BK247)</f>
        <v>0</v>
      </c>
    </row>
    <row r="230" s="2" customFormat="1" ht="24.15" customHeight="1">
      <c r="A230" s="39"/>
      <c r="B230" s="40"/>
      <c r="C230" s="220" t="s">
        <v>524</v>
      </c>
      <c r="D230" s="220" t="s">
        <v>204</v>
      </c>
      <c r="E230" s="221" t="s">
        <v>6687</v>
      </c>
      <c r="F230" s="222" t="s">
        <v>6688</v>
      </c>
      <c r="G230" s="223" t="s">
        <v>290</v>
      </c>
      <c r="H230" s="224">
        <v>13.199999999999999</v>
      </c>
      <c r="I230" s="225"/>
      <c r="J230" s="226">
        <f>ROUND(I230*H230,2)</f>
        <v>0</v>
      </c>
      <c r="K230" s="222" t="s">
        <v>1</v>
      </c>
      <c r="L230" s="45"/>
      <c r="M230" s="227" t="s">
        <v>1</v>
      </c>
      <c r="N230" s="228" t="s">
        <v>46</v>
      </c>
      <c r="O230" s="92"/>
      <c r="P230" s="229">
        <f>O230*H230</f>
        <v>0</v>
      </c>
      <c r="Q230" s="229">
        <v>0.34499999999999997</v>
      </c>
      <c r="R230" s="229">
        <f>Q230*H230</f>
        <v>4.5539999999999994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202</v>
      </c>
      <c r="AT230" s="231" t="s">
        <v>204</v>
      </c>
      <c r="AU230" s="231" t="s">
        <v>215</v>
      </c>
      <c r="AY230" s="18" t="s">
        <v>203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88</v>
      </c>
      <c r="BK230" s="232">
        <f>ROUND(I230*H230,2)</f>
        <v>0</v>
      </c>
      <c r="BL230" s="18" t="s">
        <v>202</v>
      </c>
      <c r="BM230" s="231" t="s">
        <v>6689</v>
      </c>
    </row>
    <row r="231" s="2" customFormat="1">
      <c r="A231" s="39"/>
      <c r="B231" s="40"/>
      <c r="C231" s="41"/>
      <c r="D231" s="233" t="s">
        <v>209</v>
      </c>
      <c r="E231" s="41"/>
      <c r="F231" s="234" t="s">
        <v>6690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209</v>
      </c>
      <c r="AU231" s="18" t="s">
        <v>215</v>
      </c>
    </row>
    <row r="232" s="14" customFormat="1">
      <c r="A232" s="14"/>
      <c r="B232" s="263"/>
      <c r="C232" s="264"/>
      <c r="D232" s="233" t="s">
        <v>357</v>
      </c>
      <c r="E232" s="265" t="s">
        <v>1</v>
      </c>
      <c r="F232" s="266" t="s">
        <v>6647</v>
      </c>
      <c r="G232" s="264"/>
      <c r="H232" s="267">
        <v>13.199999999999999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357</v>
      </c>
      <c r="AU232" s="273" t="s">
        <v>215</v>
      </c>
      <c r="AV232" s="14" t="s">
        <v>90</v>
      </c>
      <c r="AW232" s="14" t="s">
        <v>36</v>
      </c>
      <c r="AX232" s="14" t="s">
        <v>81</v>
      </c>
      <c r="AY232" s="273" t="s">
        <v>203</v>
      </c>
    </row>
    <row r="233" s="16" customFormat="1">
      <c r="A233" s="16"/>
      <c r="B233" s="285"/>
      <c r="C233" s="286"/>
      <c r="D233" s="233" t="s">
        <v>357</v>
      </c>
      <c r="E233" s="287" t="s">
        <v>1</v>
      </c>
      <c r="F233" s="288" t="s">
        <v>366</v>
      </c>
      <c r="G233" s="286"/>
      <c r="H233" s="289">
        <v>13.199999999999999</v>
      </c>
      <c r="I233" s="290"/>
      <c r="J233" s="286"/>
      <c r="K233" s="286"/>
      <c r="L233" s="291"/>
      <c r="M233" s="292"/>
      <c r="N233" s="293"/>
      <c r="O233" s="293"/>
      <c r="P233" s="293"/>
      <c r="Q233" s="293"/>
      <c r="R233" s="293"/>
      <c r="S233" s="293"/>
      <c r="T233" s="29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5" t="s">
        <v>357</v>
      </c>
      <c r="AU233" s="295" t="s">
        <v>215</v>
      </c>
      <c r="AV233" s="16" t="s">
        <v>202</v>
      </c>
      <c r="AW233" s="16" t="s">
        <v>36</v>
      </c>
      <c r="AX233" s="16" t="s">
        <v>88</v>
      </c>
      <c r="AY233" s="295" t="s">
        <v>203</v>
      </c>
    </row>
    <row r="234" s="2" customFormat="1" ht="24.15" customHeight="1">
      <c r="A234" s="39"/>
      <c r="B234" s="40"/>
      <c r="C234" s="220" t="s">
        <v>531</v>
      </c>
      <c r="D234" s="220" t="s">
        <v>204</v>
      </c>
      <c r="E234" s="221" t="s">
        <v>6691</v>
      </c>
      <c r="F234" s="222" t="s">
        <v>6692</v>
      </c>
      <c r="G234" s="223" t="s">
        <v>290</v>
      </c>
      <c r="H234" s="224">
        <v>13.199999999999999</v>
      </c>
      <c r="I234" s="225"/>
      <c r="J234" s="226">
        <f>ROUND(I234*H234,2)</f>
        <v>0</v>
      </c>
      <c r="K234" s="222" t="s">
        <v>1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0.184</v>
      </c>
      <c r="R234" s="229">
        <f>Q234*H234</f>
        <v>2.4287999999999998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202</v>
      </c>
      <c r="AT234" s="231" t="s">
        <v>204</v>
      </c>
      <c r="AU234" s="231" t="s">
        <v>215</v>
      </c>
      <c r="AY234" s="18" t="s">
        <v>203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202</v>
      </c>
      <c r="BM234" s="231" t="s">
        <v>6693</v>
      </c>
    </row>
    <row r="235" s="2" customFormat="1">
      <c r="A235" s="39"/>
      <c r="B235" s="40"/>
      <c r="C235" s="41"/>
      <c r="D235" s="233" t="s">
        <v>209</v>
      </c>
      <c r="E235" s="41"/>
      <c r="F235" s="234" t="s">
        <v>6694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209</v>
      </c>
      <c r="AU235" s="18" t="s">
        <v>215</v>
      </c>
    </row>
    <row r="236" s="2" customFormat="1" ht="37.8" customHeight="1">
      <c r="A236" s="39"/>
      <c r="B236" s="40"/>
      <c r="C236" s="220" t="s">
        <v>537</v>
      </c>
      <c r="D236" s="220" t="s">
        <v>204</v>
      </c>
      <c r="E236" s="221" t="s">
        <v>6695</v>
      </c>
      <c r="F236" s="222" t="s">
        <v>6696</v>
      </c>
      <c r="G236" s="223" t="s">
        <v>290</v>
      </c>
      <c r="H236" s="224">
        <v>12</v>
      </c>
      <c r="I236" s="225"/>
      <c r="J236" s="226">
        <f>ROUND(I236*H236,2)</f>
        <v>0</v>
      </c>
      <c r="K236" s="222" t="s">
        <v>352</v>
      </c>
      <c r="L236" s="45"/>
      <c r="M236" s="227" t="s">
        <v>1</v>
      </c>
      <c r="N236" s="228" t="s">
        <v>46</v>
      </c>
      <c r="O236" s="92"/>
      <c r="P236" s="229">
        <f>O236*H236</f>
        <v>0</v>
      </c>
      <c r="Q236" s="229">
        <v>0.18051</v>
      </c>
      <c r="R236" s="229">
        <f>Q236*H236</f>
        <v>2.1661200000000003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202</v>
      </c>
      <c r="AT236" s="231" t="s">
        <v>204</v>
      </c>
      <c r="AU236" s="231" t="s">
        <v>215</v>
      </c>
      <c r="AY236" s="18" t="s">
        <v>203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88</v>
      </c>
      <c r="BK236" s="232">
        <f>ROUND(I236*H236,2)</f>
        <v>0</v>
      </c>
      <c r="BL236" s="18" t="s">
        <v>202</v>
      </c>
      <c r="BM236" s="231" t="s">
        <v>6697</v>
      </c>
    </row>
    <row r="237" s="2" customFormat="1">
      <c r="A237" s="39"/>
      <c r="B237" s="40"/>
      <c r="C237" s="41"/>
      <c r="D237" s="233" t="s">
        <v>209</v>
      </c>
      <c r="E237" s="41"/>
      <c r="F237" s="234" t="s">
        <v>6698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209</v>
      </c>
      <c r="AU237" s="18" t="s">
        <v>215</v>
      </c>
    </row>
    <row r="238" s="2" customFormat="1">
      <c r="A238" s="39"/>
      <c r="B238" s="40"/>
      <c r="C238" s="41"/>
      <c r="D238" s="251" t="s">
        <v>355</v>
      </c>
      <c r="E238" s="41"/>
      <c r="F238" s="252" t="s">
        <v>6699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355</v>
      </c>
      <c r="AU238" s="18" t="s">
        <v>215</v>
      </c>
    </row>
    <row r="239" s="2" customFormat="1" ht="33" customHeight="1">
      <c r="A239" s="39"/>
      <c r="B239" s="40"/>
      <c r="C239" s="220" t="s">
        <v>543</v>
      </c>
      <c r="D239" s="220" t="s">
        <v>204</v>
      </c>
      <c r="E239" s="221" t="s">
        <v>6700</v>
      </c>
      <c r="F239" s="222" t="s">
        <v>6701</v>
      </c>
      <c r="G239" s="223" t="s">
        <v>415</v>
      </c>
      <c r="H239" s="224">
        <v>48</v>
      </c>
      <c r="I239" s="225"/>
      <c r="J239" s="226">
        <f>ROUND(I239*H239,2)</f>
        <v>0</v>
      </c>
      <c r="K239" s="222" t="s">
        <v>352</v>
      </c>
      <c r="L239" s="45"/>
      <c r="M239" s="227" t="s">
        <v>1</v>
      </c>
      <c r="N239" s="228" t="s">
        <v>46</v>
      </c>
      <c r="O239" s="92"/>
      <c r="P239" s="229">
        <f>O239*H239</f>
        <v>0</v>
      </c>
      <c r="Q239" s="229">
        <v>0.080879999999999994</v>
      </c>
      <c r="R239" s="229">
        <f>Q239*H239</f>
        <v>3.8822399999999995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202</v>
      </c>
      <c r="AT239" s="231" t="s">
        <v>204</v>
      </c>
      <c r="AU239" s="231" t="s">
        <v>215</v>
      </c>
      <c r="AY239" s="18" t="s">
        <v>203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202</v>
      </c>
      <c r="BM239" s="231" t="s">
        <v>6702</v>
      </c>
    </row>
    <row r="240" s="2" customFormat="1">
      <c r="A240" s="39"/>
      <c r="B240" s="40"/>
      <c r="C240" s="41"/>
      <c r="D240" s="233" t="s">
        <v>209</v>
      </c>
      <c r="E240" s="41"/>
      <c r="F240" s="234" t="s">
        <v>6703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209</v>
      </c>
      <c r="AU240" s="18" t="s">
        <v>215</v>
      </c>
    </row>
    <row r="241" s="2" customFormat="1">
      <c r="A241" s="39"/>
      <c r="B241" s="40"/>
      <c r="C241" s="41"/>
      <c r="D241" s="251" t="s">
        <v>355</v>
      </c>
      <c r="E241" s="41"/>
      <c r="F241" s="252" t="s">
        <v>6704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355</v>
      </c>
      <c r="AU241" s="18" t="s">
        <v>215</v>
      </c>
    </row>
    <row r="242" s="14" customFormat="1">
      <c r="A242" s="14"/>
      <c r="B242" s="263"/>
      <c r="C242" s="264"/>
      <c r="D242" s="233" t="s">
        <v>357</v>
      </c>
      <c r="E242" s="265" t="s">
        <v>1</v>
      </c>
      <c r="F242" s="266" t="s">
        <v>6705</v>
      </c>
      <c r="G242" s="264"/>
      <c r="H242" s="267">
        <v>48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3" t="s">
        <v>357</v>
      </c>
      <c r="AU242" s="273" t="s">
        <v>215</v>
      </c>
      <c r="AV242" s="14" t="s">
        <v>90</v>
      </c>
      <c r="AW242" s="14" t="s">
        <v>36</v>
      </c>
      <c r="AX242" s="14" t="s">
        <v>81</v>
      </c>
      <c r="AY242" s="273" t="s">
        <v>203</v>
      </c>
    </row>
    <row r="243" s="16" customFormat="1">
      <c r="A243" s="16"/>
      <c r="B243" s="285"/>
      <c r="C243" s="286"/>
      <c r="D243" s="233" t="s">
        <v>357</v>
      </c>
      <c r="E243" s="287" t="s">
        <v>1</v>
      </c>
      <c r="F243" s="288" t="s">
        <v>366</v>
      </c>
      <c r="G243" s="286"/>
      <c r="H243" s="289">
        <v>48</v>
      </c>
      <c r="I243" s="290"/>
      <c r="J243" s="286"/>
      <c r="K243" s="286"/>
      <c r="L243" s="291"/>
      <c r="M243" s="292"/>
      <c r="N243" s="293"/>
      <c r="O243" s="293"/>
      <c r="P243" s="293"/>
      <c r="Q243" s="293"/>
      <c r="R243" s="293"/>
      <c r="S243" s="293"/>
      <c r="T243" s="294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5" t="s">
        <v>357</v>
      </c>
      <c r="AU243" s="295" t="s">
        <v>215</v>
      </c>
      <c r="AV243" s="16" t="s">
        <v>202</v>
      </c>
      <c r="AW243" s="16" t="s">
        <v>36</v>
      </c>
      <c r="AX243" s="16" t="s">
        <v>88</v>
      </c>
      <c r="AY243" s="295" t="s">
        <v>203</v>
      </c>
    </row>
    <row r="244" s="2" customFormat="1" ht="16.5" customHeight="1">
      <c r="A244" s="39"/>
      <c r="B244" s="40"/>
      <c r="C244" s="296" t="s">
        <v>552</v>
      </c>
      <c r="D244" s="296" t="s">
        <v>553</v>
      </c>
      <c r="E244" s="297" t="s">
        <v>6706</v>
      </c>
      <c r="F244" s="298" t="s">
        <v>6707</v>
      </c>
      <c r="G244" s="299" t="s">
        <v>415</v>
      </c>
      <c r="H244" s="300">
        <v>48.960000000000001</v>
      </c>
      <c r="I244" s="301"/>
      <c r="J244" s="302">
        <f>ROUND(I244*H244,2)</f>
        <v>0</v>
      </c>
      <c r="K244" s="298" t="s">
        <v>352</v>
      </c>
      <c r="L244" s="303"/>
      <c r="M244" s="304" t="s">
        <v>1</v>
      </c>
      <c r="N244" s="305" t="s">
        <v>46</v>
      </c>
      <c r="O244" s="92"/>
      <c r="P244" s="229">
        <f>O244*H244</f>
        <v>0</v>
      </c>
      <c r="Q244" s="229">
        <v>0.045999999999999999</v>
      </c>
      <c r="R244" s="229">
        <f>Q244*H244</f>
        <v>2.2521599999999999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239</v>
      </c>
      <c r="AT244" s="231" t="s">
        <v>553</v>
      </c>
      <c r="AU244" s="231" t="s">
        <v>215</v>
      </c>
      <c r="AY244" s="18" t="s">
        <v>203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202</v>
      </c>
      <c r="BM244" s="231" t="s">
        <v>6708</v>
      </c>
    </row>
    <row r="245" s="2" customFormat="1">
      <c r="A245" s="39"/>
      <c r="B245" s="40"/>
      <c r="C245" s="41"/>
      <c r="D245" s="233" t="s">
        <v>209</v>
      </c>
      <c r="E245" s="41"/>
      <c r="F245" s="234" t="s">
        <v>6707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209</v>
      </c>
      <c r="AU245" s="18" t="s">
        <v>215</v>
      </c>
    </row>
    <row r="246" s="14" customFormat="1">
      <c r="A246" s="14"/>
      <c r="B246" s="263"/>
      <c r="C246" s="264"/>
      <c r="D246" s="233" t="s">
        <v>357</v>
      </c>
      <c r="E246" s="265" t="s">
        <v>1</v>
      </c>
      <c r="F246" s="266" t="s">
        <v>6709</v>
      </c>
      <c r="G246" s="264"/>
      <c r="H246" s="267">
        <v>48.960000000000001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357</v>
      </c>
      <c r="AU246" s="273" t="s">
        <v>215</v>
      </c>
      <c r="AV246" s="14" t="s">
        <v>90</v>
      </c>
      <c r="AW246" s="14" t="s">
        <v>36</v>
      </c>
      <c r="AX246" s="14" t="s">
        <v>81</v>
      </c>
      <c r="AY246" s="273" t="s">
        <v>203</v>
      </c>
    </row>
    <row r="247" s="16" customFormat="1">
      <c r="A247" s="16"/>
      <c r="B247" s="285"/>
      <c r="C247" s="286"/>
      <c r="D247" s="233" t="s">
        <v>357</v>
      </c>
      <c r="E247" s="287" t="s">
        <v>1</v>
      </c>
      <c r="F247" s="288" t="s">
        <v>366</v>
      </c>
      <c r="G247" s="286"/>
      <c r="H247" s="289">
        <v>48.960000000000001</v>
      </c>
      <c r="I247" s="290"/>
      <c r="J247" s="286"/>
      <c r="K247" s="286"/>
      <c r="L247" s="291"/>
      <c r="M247" s="292"/>
      <c r="N247" s="293"/>
      <c r="O247" s="293"/>
      <c r="P247" s="293"/>
      <c r="Q247" s="293"/>
      <c r="R247" s="293"/>
      <c r="S247" s="293"/>
      <c r="T247" s="294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95" t="s">
        <v>357</v>
      </c>
      <c r="AU247" s="295" t="s">
        <v>215</v>
      </c>
      <c r="AV247" s="16" t="s">
        <v>202</v>
      </c>
      <c r="AW247" s="16" t="s">
        <v>36</v>
      </c>
      <c r="AX247" s="16" t="s">
        <v>88</v>
      </c>
      <c r="AY247" s="295" t="s">
        <v>203</v>
      </c>
    </row>
    <row r="248" s="11" customFormat="1" ht="20.88" customHeight="1">
      <c r="A248" s="11"/>
      <c r="B248" s="206"/>
      <c r="C248" s="207"/>
      <c r="D248" s="208" t="s">
        <v>80</v>
      </c>
      <c r="E248" s="249" t="s">
        <v>6710</v>
      </c>
      <c r="F248" s="249" t="s">
        <v>6711</v>
      </c>
      <c r="G248" s="207"/>
      <c r="H248" s="207"/>
      <c r="I248" s="210"/>
      <c r="J248" s="250">
        <f>BK248</f>
        <v>0</v>
      </c>
      <c r="K248" s="207"/>
      <c r="L248" s="212"/>
      <c r="M248" s="213"/>
      <c r="N248" s="214"/>
      <c r="O248" s="214"/>
      <c r="P248" s="215">
        <f>SUM(P249:P262)</f>
        <v>0</v>
      </c>
      <c r="Q248" s="214"/>
      <c r="R248" s="215">
        <f>SUM(R249:R262)</f>
        <v>24.456600000000002</v>
      </c>
      <c r="S248" s="214"/>
      <c r="T248" s="216">
        <f>SUM(T249:T262)</f>
        <v>0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R248" s="217" t="s">
        <v>88</v>
      </c>
      <c r="AT248" s="218" t="s">
        <v>80</v>
      </c>
      <c r="AU248" s="218" t="s">
        <v>90</v>
      </c>
      <c r="AY248" s="217" t="s">
        <v>203</v>
      </c>
      <c r="BK248" s="219">
        <f>SUM(BK249:BK262)</f>
        <v>0</v>
      </c>
    </row>
    <row r="249" s="2" customFormat="1" ht="24.15" customHeight="1">
      <c r="A249" s="39"/>
      <c r="B249" s="40"/>
      <c r="C249" s="220" t="s">
        <v>558</v>
      </c>
      <c r="D249" s="220" t="s">
        <v>204</v>
      </c>
      <c r="E249" s="221" t="s">
        <v>6712</v>
      </c>
      <c r="F249" s="222" t="s">
        <v>6713</v>
      </c>
      <c r="G249" s="223" t="s">
        <v>290</v>
      </c>
      <c r="H249" s="224">
        <v>30.800000000000001</v>
      </c>
      <c r="I249" s="225"/>
      <c r="J249" s="226">
        <f>ROUND(I249*H249,2)</f>
        <v>0</v>
      </c>
      <c r="K249" s="222" t="s">
        <v>352</v>
      </c>
      <c r="L249" s="45"/>
      <c r="M249" s="227" t="s">
        <v>1</v>
      </c>
      <c r="N249" s="228" t="s">
        <v>46</v>
      </c>
      <c r="O249" s="92"/>
      <c r="P249" s="229">
        <f>O249*H249</f>
        <v>0</v>
      </c>
      <c r="Q249" s="229">
        <v>0.39600000000000002</v>
      </c>
      <c r="R249" s="229">
        <f>Q249*H249</f>
        <v>12.196800000000001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202</v>
      </c>
      <c r="AT249" s="231" t="s">
        <v>204</v>
      </c>
      <c r="AU249" s="231" t="s">
        <v>215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202</v>
      </c>
      <c r="BM249" s="231" t="s">
        <v>6714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6715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215</v>
      </c>
    </row>
    <row r="251" s="2" customFormat="1">
      <c r="A251" s="39"/>
      <c r="B251" s="40"/>
      <c r="C251" s="41"/>
      <c r="D251" s="251" t="s">
        <v>355</v>
      </c>
      <c r="E251" s="41"/>
      <c r="F251" s="252" t="s">
        <v>6716</v>
      </c>
      <c r="G251" s="41"/>
      <c r="H251" s="41"/>
      <c r="I251" s="235"/>
      <c r="J251" s="41"/>
      <c r="K251" s="41"/>
      <c r="L251" s="45"/>
      <c r="M251" s="236"/>
      <c r="N251" s="237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355</v>
      </c>
      <c r="AU251" s="18" t="s">
        <v>215</v>
      </c>
    </row>
    <row r="252" s="14" customFormat="1">
      <c r="A252" s="14"/>
      <c r="B252" s="263"/>
      <c r="C252" s="264"/>
      <c r="D252" s="233" t="s">
        <v>357</v>
      </c>
      <c r="E252" s="265" t="s">
        <v>1</v>
      </c>
      <c r="F252" s="266" t="s">
        <v>6648</v>
      </c>
      <c r="G252" s="264"/>
      <c r="H252" s="267">
        <v>30.800000000000001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357</v>
      </c>
      <c r="AU252" s="273" t="s">
        <v>215</v>
      </c>
      <c r="AV252" s="14" t="s">
        <v>90</v>
      </c>
      <c r="AW252" s="14" t="s">
        <v>36</v>
      </c>
      <c r="AX252" s="14" t="s">
        <v>81</v>
      </c>
      <c r="AY252" s="273" t="s">
        <v>203</v>
      </c>
    </row>
    <row r="253" s="16" customFormat="1">
      <c r="A253" s="16"/>
      <c r="B253" s="285"/>
      <c r="C253" s="286"/>
      <c r="D253" s="233" t="s">
        <v>357</v>
      </c>
      <c r="E253" s="287" t="s">
        <v>1</v>
      </c>
      <c r="F253" s="288" t="s">
        <v>366</v>
      </c>
      <c r="G253" s="286"/>
      <c r="H253" s="289">
        <v>30.800000000000001</v>
      </c>
      <c r="I253" s="290"/>
      <c r="J253" s="286"/>
      <c r="K253" s="286"/>
      <c r="L253" s="291"/>
      <c r="M253" s="292"/>
      <c r="N253" s="293"/>
      <c r="O253" s="293"/>
      <c r="P253" s="293"/>
      <c r="Q253" s="293"/>
      <c r="R253" s="293"/>
      <c r="S253" s="293"/>
      <c r="T253" s="294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95" t="s">
        <v>357</v>
      </c>
      <c r="AU253" s="295" t="s">
        <v>215</v>
      </c>
      <c r="AV253" s="16" t="s">
        <v>202</v>
      </c>
      <c r="AW253" s="16" t="s">
        <v>36</v>
      </c>
      <c r="AX253" s="16" t="s">
        <v>88</v>
      </c>
      <c r="AY253" s="295" t="s">
        <v>203</v>
      </c>
    </row>
    <row r="254" s="2" customFormat="1" ht="37.8" customHeight="1">
      <c r="A254" s="39"/>
      <c r="B254" s="40"/>
      <c r="C254" s="220" t="s">
        <v>566</v>
      </c>
      <c r="D254" s="220" t="s">
        <v>204</v>
      </c>
      <c r="E254" s="221" t="s">
        <v>6695</v>
      </c>
      <c r="F254" s="222" t="s">
        <v>6696</v>
      </c>
      <c r="G254" s="223" t="s">
        <v>290</v>
      </c>
      <c r="H254" s="224">
        <v>28</v>
      </c>
      <c r="I254" s="225"/>
      <c r="J254" s="226">
        <f>ROUND(I254*H254,2)</f>
        <v>0</v>
      </c>
      <c r="K254" s="222" t="s">
        <v>352</v>
      </c>
      <c r="L254" s="45"/>
      <c r="M254" s="227" t="s">
        <v>1</v>
      </c>
      <c r="N254" s="228" t="s">
        <v>46</v>
      </c>
      <c r="O254" s="92"/>
      <c r="P254" s="229">
        <f>O254*H254</f>
        <v>0</v>
      </c>
      <c r="Q254" s="229">
        <v>0.18051</v>
      </c>
      <c r="R254" s="229">
        <f>Q254*H254</f>
        <v>5.0542800000000003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202</v>
      </c>
      <c r="AT254" s="231" t="s">
        <v>204</v>
      </c>
      <c r="AU254" s="231" t="s">
        <v>215</v>
      </c>
      <c r="AY254" s="18" t="s">
        <v>203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202</v>
      </c>
      <c r="BM254" s="231" t="s">
        <v>6717</v>
      </c>
    </row>
    <row r="255" s="2" customFormat="1">
      <c r="A255" s="39"/>
      <c r="B255" s="40"/>
      <c r="C255" s="41"/>
      <c r="D255" s="233" t="s">
        <v>209</v>
      </c>
      <c r="E255" s="41"/>
      <c r="F255" s="234" t="s">
        <v>6698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209</v>
      </c>
      <c r="AU255" s="18" t="s">
        <v>215</v>
      </c>
    </row>
    <row r="256" s="2" customFormat="1">
      <c r="A256" s="39"/>
      <c r="B256" s="40"/>
      <c r="C256" s="41"/>
      <c r="D256" s="251" t="s">
        <v>355</v>
      </c>
      <c r="E256" s="41"/>
      <c r="F256" s="252" t="s">
        <v>6699</v>
      </c>
      <c r="G256" s="41"/>
      <c r="H256" s="41"/>
      <c r="I256" s="235"/>
      <c r="J256" s="41"/>
      <c r="K256" s="41"/>
      <c r="L256" s="45"/>
      <c r="M256" s="236"/>
      <c r="N256" s="237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355</v>
      </c>
      <c r="AU256" s="18" t="s">
        <v>215</v>
      </c>
    </row>
    <row r="257" s="2" customFormat="1" ht="37.8" customHeight="1">
      <c r="A257" s="39"/>
      <c r="B257" s="40"/>
      <c r="C257" s="220" t="s">
        <v>574</v>
      </c>
      <c r="D257" s="220" t="s">
        <v>204</v>
      </c>
      <c r="E257" s="221" t="s">
        <v>6718</v>
      </c>
      <c r="F257" s="222" t="s">
        <v>6719</v>
      </c>
      <c r="G257" s="223" t="s">
        <v>290</v>
      </c>
      <c r="H257" s="224">
        <v>28</v>
      </c>
      <c r="I257" s="225"/>
      <c r="J257" s="226">
        <f>ROUND(I257*H257,2)</f>
        <v>0</v>
      </c>
      <c r="K257" s="222" t="s">
        <v>352</v>
      </c>
      <c r="L257" s="45"/>
      <c r="M257" s="227" t="s">
        <v>1</v>
      </c>
      <c r="N257" s="228" t="s">
        <v>46</v>
      </c>
      <c r="O257" s="92"/>
      <c r="P257" s="229">
        <f>O257*H257</f>
        <v>0</v>
      </c>
      <c r="Q257" s="229">
        <v>0.14610000000000001</v>
      </c>
      <c r="R257" s="229">
        <f>Q257*H257</f>
        <v>4.0907999999999998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202</v>
      </c>
      <c r="AT257" s="231" t="s">
        <v>204</v>
      </c>
      <c r="AU257" s="231" t="s">
        <v>215</v>
      </c>
      <c r="AY257" s="18" t="s">
        <v>203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88</v>
      </c>
      <c r="BK257" s="232">
        <f>ROUND(I257*H257,2)</f>
        <v>0</v>
      </c>
      <c r="BL257" s="18" t="s">
        <v>202</v>
      </c>
      <c r="BM257" s="231" t="s">
        <v>6720</v>
      </c>
    </row>
    <row r="258" s="2" customFormat="1">
      <c r="A258" s="39"/>
      <c r="B258" s="40"/>
      <c r="C258" s="41"/>
      <c r="D258" s="233" t="s">
        <v>209</v>
      </c>
      <c r="E258" s="41"/>
      <c r="F258" s="234" t="s">
        <v>6721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209</v>
      </c>
      <c r="AU258" s="18" t="s">
        <v>215</v>
      </c>
    </row>
    <row r="259" s="2" customFormat="1">
      <c r="A259" s="39"/>
      <c r="B259" s="40"/>
      <c r="C259" s="41"/>
      <c r="D259" s="251" t="s">
        <v>355</v>
      </c>
      <c r="E259" s="41"/>
      <c r="F259" s="252" t="s">
        <v>6722</v>
      </c>
      <c r="G259" s="41"/>
      <c r="H259" s="41"/>
      <c r="I259" s="235"/>
      <c r="J259" s="41"/>
      <c r="K259" s="41"/>
      <c r="L259" s="45"/>
      <c r="M259" s="236"/>
      <c r="N259" s="237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355</v>
      </c>
      <c r="AU259" s="18" t="s">
        <v>215</v>
      </c>
    </row>
    <row r="260" s="2" customFormat="1" ht="16.5" customHeight="1">
      <c r="A260" s="39"/>
      <c r="B260" s="40"/>
      <c r="C260" s="296" t="s">
        <v>581</v>
      </c>
      <c r="D260" s="296" t="s">
        <v>553</v>
      </c>
      <c r="E260" s="297" t="s">
        <v>6723</v>
      </c>
      <c r="F260" s="298" t="s">
        <v>6724</v>
      </c>
      <c r="G260" s="299" t="s">
        <v>290</v>
      </c>
      <c r="H260" s="300">
        <v>28.84</v>
      </c>
      <c r="I260" s="301"/>
      <c r="J260" s="302">
        <f>ROUND(I260*H260,2)</f>
        <v>0</v>
      </c>
      <c r="K260" s="298" t="s">
        <v>352</v>
      </c>
      <c r="L260" s="303"/>
      <c r="M260" s="304" t="s">
        <v>1</v>
      </c>
      <c r="N260" s="305" t="s">
        <v>46</v>
      </c>
      <c r="O260" s="92"/>
      <c r="P260" s="229">
        <f>O260*H260</f>
        <v>0</v>
      </c>
      <c r="Q260" s="229">
        <v>0.108</v>
      </c>
      <c r="R260" s="229">
        <f>Q260*H260</f>
        <v>3.1147200000000002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239</v>
      </c>
      <c r="AT260" s="231" t="s">
        <v>553</v>
      </c>
      <c r="AU260" s="231" t="s">
        <v>215</v>
      </c>
      <c r="AY260" s="18" t="s">
        <v>203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88</v>
      </c>
      <c r="BK260" s="232">
        <f>ROUND(I260*H260,2)</f>
        <v>0</v>
      </c>
      <c r="BL260" s="18" t="s">
        <v>202</v>
      </c>
      <c r="BM260" s="231" t="s">
        <v>6725</v>
      </c>
    </row>
    <row r="261" s="14" customFormat="1">
      <c r="A261" s="14"/>
      <c r="B261" s="263"/>
      <c r="C261" s="264"/>
      <c r="D261" s="233" t="s">
        <v>357</v>
      </c>
      <c r="E261" s="265" t="s">
        <v>1</v>
      </c>
      <c r="F261" s="266" t="s">
        <v>6726</v>
      </c>
      <c r="G261" s="264"/>
      <c r="H261" s="267">
        <v>28.84</v>
      </c>
      <c r="I261" s="268"/>
      <c r="J261" s="264"/>
      <c r="K261" s="264"/>
      <c r="L261" s="269"/>
      <c r="M261" s="270"/>
      <c r="N261" s="271"/>
      <c r="O261" s="271"/>
      <c r="P261" s="271"/>
      <c r="Q261" s="271"/>
      <c r="R261" s="271"/>
      <c r="S261" s="271"/>
      <c r="T261" s="27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73" t="s">
        <v>357</v>
      </c>
      <c r="AU261" s="273" t="s">
        <v>215</v>
      </c>
      <c r="AV261" s="14" t="s">
        <v>90</v>
      </c>
      <c r="AW261" s="14" t="s">
        <v>36</v>
      </c>
      <c r="AX261" s="14" t="s">
        <v>81</v>
      </c>
      <c r="AY261" s="273" t="s">
        <v>203</v>
      </c>
    </row>
    <row r="262" s="16" customFormat="1">
      <c r="A262" s="16"/>
      <c r="B262" s="285"/>
      <c r="C262" s="286"/>
      <c r="D262" s="233" t="s">
        <v>357</v>
      </c>
      <c r="E262" s="287" t="s">
        <v>1</v>
      </c>
      <c r="F262" s="288" t="s">
        <v>366</v>
      </c>
      <c r="G262" s="286"/>
      <c r="H262" s="289">
        <v>28.84</v>
      </c>
      <c r="I262" s="290"/>
      <c r="J262" s="286"/>
      <c r="K262" s="286"/>
      <c r="L262" s="291"/>
      <c r="M262" s="292"/>
      <c r="N262" s="293"/>
      <c r="O262" s="293"/>
      <c r="P262" s="293"/>
      <c r="Q262" s="293"/>
      <c r="R262" s="293"/>
      <c r="S262" s="293"/>
      <c r="T262" s="294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T262" s="295" t="s">
        <v>357</v>
      </c>
      <c r="AU262" s="295" t="s">
        <v>215</v>
      </c>
      <c r="AV262" s="16" t="s">
        <v>202</v>
      </c>
      <c r="AW262" s="16" t="s">
        <v>36</v>
      </c>
      <c r="AX262" s="16" t="s">
        <v>88</v>
      </c>
      <c r="AY262" s="295" t="s">
        <v>203</v>
      </c>
    </row>
    <row r="263" s="11" customFormat="1" ht="20.88" customHeight="1">
      <c r="A263" s="11"/>
      <c r="B263" s="206"/>
      <c r="C263" s="207"/>
      <c r="D263" s="208" t="s">
        <v>80</v>
      </c>
      <c r="E263" s="249" t="s">
        <v>6727</v>
      </c>
      <c r="F263" s="249" t="s">
        <v>6728</v>
      </c>
      <c r="G263" s="207"/>
      <c r="H263" s="207"/>
      <c r="I263" s="210"/>
      <c r="J263" s="250">
        <f>BK263</f>
        <v>0</v>
      </c>
      <c r="K263" s="207"/>
      <c r="L263" s="212"/>
      <c r="M263" s="213"/>
      <c r="N263" s="214"/>
      <c r="O263" s="214"/>
      <c r="P263" s="215">
        <f>SUM(P264:P276)</f>
        <v>0</v>
      </c>
      <c r="Q263" s="214"/>
      <c r="R263" s="215">
        <f>SUM(R264:R276)</f>
        <v>42.877200000000002</v>
      </c>
      <c r="S263" s="214"/>
      <c r="T263" s="216">
        <f>SUM(T264:T276)</f>
        <v>0</v>
      </c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R263" s="217" t="s">
        <v>88</v>
      </c>
      <c r="AT263" s="218" t="s">
        <v>80</v>
      </c>
      <c r="AU263" s="218" t="s">
        <v>90</v>
      </c>
      <c r="AY263" s="217" t="s">
        <v>203</v>
      </c>
      <c r="BK263" s="219">
        <f>SUM(BK264:BK276)</f>
        <v>0</v>
      </c>
    </row>
    <row r="264" s="2" customFormat="1" ht="24.15" customHeight="1">
      <c r="A264" s="39"/>
      <c r="B264" s="40"/>
      <c r="C264" s="220" t="s">
        <v>589</v>
      </c>
      <c r="D264" s="220" t="s">
        <v>204</v>
      </c>
      <c r="E264" s="221" t="s">
        <v>6729</v>
      </c>
      <c r="F264" s="222" t="s">
        <v>6730</v>
      </c>
      <c r="G264" s="223" t="s">
        <v>290</v>
      </c>
      <c r="H264" s="224">
        <v>90.200000000000003</v>
      </c>
      <c r="I264" s="225"/>
      <c r="J264" s="226">
        <f>ROUND(I264*H264,2)</f>
        <v>0</v>
      </c>
      <c r="K264" s="222" t="s">
        <v>352</v>
      </c>
      <c r="L264" s="45"/>
      <c r="M264" s="227" t="s">
        <v>1</v>
      </c>
      <c r="N264" s="228" t="s">
        <v>46</v>
      </c>
      <c r="O264" s="92"/>
      <c r="P264" s="229">
        <f>O264*H264</f>
        <v>0</v>
      </c>
      <c r="Q264" s="229">
        <v>0.29699999999999999</v>
      </c>
      <c r="R264" s="229">
        <f>Q264*H264</f>
        <v>26.789400000000001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202</v>
      </c>
      <c r="AT264" s="231" t="s">
        <v>204</v>
      </c>
      <c r="AU264" s="231" t="s">
        <v>215</v>
      </c>
      <c r="AY264" s="18" t="s">
        <v>203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88</v>
      </c>
      <c r="BK264" s="232">
        <f>ROUND(I264*H264,2)</f>
        <v>0</v>
      </c>
      <c r="BL264" s="18" t="s">
        <v>202</v>
      </c>
      <c r="BM264" s="231" t="s">
        <v>6731</v>
      </c>
    </row>
    <row r="265" s="2" customFormat="1">
      <c r="A265" s="39"/>
      <c r="B265" s="40"/>
      <c r="C265" s="41"/>
      <c r="D265" s="233" t="s">
        <v>209</v>
      </c>
      <c r="E265" s="41"/>
      <c r="F265" s="234" t="s">
        <v>6732</v>
      </c>
      <c r="G265" s="41"/>
      <c r="H265" s="41"/>
      <c r="I265" s="235"/>
      <c r="J265" s="41"/>
      <c r="K265" s="41"/>
      <c r="L265" s="45"/>
      <c r="M265" s="236"/>
      <c r="N265" s="237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209</v>
      </c>
      <c r="AU265" s="18" t="s">
        <v>215</v>
      </c>
    </row>
    <row r="266" s="2" customFormat="1">
      <c r="A266" s="39"/>
      <c r="B266" s="40"/>
      <c r="C266" s="41"/>
      <c r="D266" s="251" t="s">
        <v>355</v>
      </c>
      <c r="E266" s="41"/>
      <c r="F266" s="252" t="s">
        <v>6733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355</v>
      </c>
      <c r="AU266" s="18" t="s">
        <v>215</v>
      </c>
    </row>
    <row r="267" s="14" customFormat="1">
      <c r="A267" s="14"/>
      <c r="B267" s="263"/>
      <c r="C267" s="264"/>
      <c r="D267" s="233" t="s">
        <v>357</v>
      </c>
      <c r="E267" s="265" t="s">
        <v>1</v>
      </c>
      <c r="F267" s="266" t="s">
        <v>6649</v>
      </c>
      <c r="G267" s="264"/>
      <c r="H267" s="267">
        <v>90.200000000000003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3" t="s">
        <v>357</v>
      </c>
      <c r="AU267" s="273" t="s">
        <v>215</v>
      </c>
      <c r="AV267" s="14" t="s">
        <v>90</v>
      </c>
      <c r="AW267" s="14" t="s">
        <v>36</v>
      </c>
      <c r="AX267" s="14" t="s">
        <v>81</v>
      </c>
      <c r="AY267" s="273" t="s">
        <v>203</v>
      </c>
    </row>
    <row r="268" s="16" customFormat="1">
      <c r="A268" s="16"/>
      <c r="B268" s="285"/>
      <c r="C268" s="286"/>
      <c r="D268" s="233" t="s">
        <v>357</v>
      </c>
      <c r="E268" s="287" t="s">
        <v>1</v>
      </c>
      <c r="F268" s="288" t="s">
        <v>366</v>
      </c>
      <c r="G268" s="286"/>
      <c r="H268" s="289">
        <v>90.200000000000003</v>
      </c>
      <c r="I268" s="290"/>
      <c r="J268" s="286"/>
      <c r="K268" s="286"/>
      <c r="L268" s="291"/>
      <c r="M268" s="292"/>
      <c r="N268" s="293"/>
      <c r="O268" s="293"/>
      <c r="P268" s="293"/>
      <c r="Q268" s="293"/>
      <c r="R268" s="293"/>
      <c r="S268" s="293"/>
      <c r="T268" s="294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95" t="s">
        <v>357</v>
      </c>
      <c r="AU268" s="295" t="s">
        <v>215</v>
      </c>
      <c r="AV268" s="16" t="s">
        <v>202</v>
      </c>
      <c r="AW268" s="16" t="s">
        <v>36</v>
      </c>
      <c r="AX268" s="16" t="s">
        <v>88</v>
      </c>
      <c r="AY268" s="295" t="s">
        <v>203</v>
      </c>
    </row>
    <row r="269" s="2" customFormat="1" ht="33" customHeight="1">
      <c r="A269" s="39"/>
      <c r="B269" s="40"/>
      <c r="C269" s="220" t="s">
        <v>595</v>
      </c>
      <c r="D269" s="220" t="s">
        <v>204</v>
      </c>
      <c r="E269" s="221" t="s">
        <v>6734</v>
      </c>
      <c r="F269" s="222" t="s">
        <v>6735</v>
      </c>
      <c r="G269" s="223" t="s">
        <v>290</v>
      </c>
      <c r="H269" s="224">
        <v>82</v>
      </c>
      <c r="I269" s="225"/>
      <c r="J269" s="226">
        <f>ROUND(I269*H269,2)</f>
        <v>0</v>
      </c>
      <c r="K269" s="222" t="s">
        <v>352</v>
      </c>
      <c r="L269" s="45"/>
      <c r="M269" s="227" t="s">
        <v>1</v>
      </c>
      <c r="N269" s="228" t="s">
        <v>46</v>
      </c>
      <c r="O269" s="92"/>
      <c r="P269" s="229">
        <f>O269*H269</f>
        <v>0</v>
      </c>
      <c r="Q269" s="229">
        <v>0.089219999999999994</v>
      </c>
      <c r="R269" s="229">
        <f>Q269*H269</f>
        <v>7.3160399999999992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202</v>
      </c>
      <c r="AT269" s="231" t="s">
        <v>204</v>
      </c>
      <c r="AU269" s="231" t="s">
        <v>215</v>
      </c>
      <c r="AY269" s="18" t="s">
        <v>203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88</v>
      </c>
      <c r="BK269" s="232">
        <f>ROUND(I269*H269,2)</f>
        <v>0</v>
      </c>
      <c r="BL269" s="18" t="s">
        <v>202</v>
      </c>
      <c r="BM269" s="231" t="s">
        <v>6736</v>
      </c>
    </row>
    <row r="270" s="2" customFormat="1">
      <c r="A270" s="39"/>
      <c r="B270" s="40"/>
      <c r="C270" s="41"/>
      <c r="D270" s="233" t="s">
        <v>209</v>
      </c>
      <c r="E270" s="41"/>
      <c r="F270" s="234" t="s">
        <v>6737</v>
      </c>
      <c r="G270" s="41"/>
      <c r="H270" s="41"/>
      <c r="I270" s="235"/>
      <c r="J270" s="41"/>
      <c r="K270" s="41"/>
      <c r="L270" s="45"/>
      <c r="M270" s="236"/>
      <c r="N270" s="237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209</v>
      </c>
      <c r="AU270" s="18" t="s">
        <v>215</v>
      </c>
    </row>
    <row r="271" s="2" customFormat="1">
      <c r="A271" s="39"/>
      <c r="B271" s="40"/>
      <c r="C271" s="41"/>
      <c r="D271" s="251" t="s">
        <v>355</v>
      </c>
      <c r="E271" s="41"/>
      <c r="F271" s="252" t="s">
        <v>6738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355</v>
      </c>
      <c r="AU271" s="18" t="s">
        <v>215</v>
      </c>
    </row>
    <row r="272" s="2" customFormat="1" ht="21.75" customHeight="1">
      <c r="A272" s="39"/>
      <c r="B272" s="40"/>
      <c r="C272" s="296" t="s">
        <v>602</v>
      </c>
      <c r="D272" s="296" t="s">
        <v>553</v>
      </c>
      <c r="E272" s="297" t="s">
        <v>6739</v>
      </c>
      <c r="F272" s="298" t="s">
        <v>6740</v>
      </c>
      <c r="G272" s="299" t="s">
        <v>290</v>
      </c>
      <c r="H272" s="300">
        <v>66.959999999999994</v>
      </c>
      <c r="I272" s="301"/>
      <c r="J272" s="302">
        <f>ROUND(I272*H272,2)</f>
        <v>0</v>
      </c>
      <c r="K272" s="298" t="s">
        <v>352</v>
      </c>
      <c r="L272" s="303"/>
      <c r="M272" s="304" t="s">
        <v>1</v>
      </c>
      <c r="N272" s="305" t="s">
        <v>46</v>
      </c>
      <c r="O272" s="92"/>
      <c r="P272" s="229">
        <f>O272*H272</f>
        <v>0</v>
      </c>
      <c r="Q272" s="229">
        <v>0.13100000000000001</v>
      </c>
      <c r="R272" s="229">
        <f>Q272*H272</f>
        <v>8.7717599999999987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239</v>
      </c>
      <c r="AT272" s="231" t="s">
        <v>553</v>
      </c>
      <c r="AU272" s="231" t="s">
        <v>215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202</v>
      </c>
      <c r="BM272" s="231" t="s">
        <v>6741</v>
      </c>
    </row>
    <row r="273" s="14" customFormat="1">
      <c r="A273" s="14"/>
      <c r="B273" s="263"/>
      <c r="C273" s="264"/>
      <c r="D273" s="233" t="s">
        <v>357</v>
      </c>
      <c r="E273" s="265" t="s">
        <v>1</v>
      </c>
      <c r="F273" s="266" t="s">
        <v>6742</v>
      </c>
      <c r="G273" s="264"/>
      <c r="H273" s="267">
        <v>84.459999999999994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73" t="s">
        <v>357</v>
      </c>
      <c r="AU273" s="273" t="s">
        <v>215</v>
      </c>
      <c r="AV273" s="14" t="s">
        <v>90</v>
      </c>
      <c r="AW273" s="14" t="s">
        <v>36</v>
      </c>
      <c r="AX273" s="14" t="s">
        <v>81</v>
      </c>
      <c r="AY273" s="273" t="s">
        <v>203</v>
      </c>
    </row>
    <row r="274" s="13" customFormat="1">
      <c r="A274" s="13"/>
      <c r="B274" s="253"/>
      <c r="C274" s="254"/>
      <c r="D274" s="233" t="s">
        <v>357</v>
      </c>
      <c r="E274" s="255" t="s">
        <v>1</v>
      </c>
      <c r="F274" s="256" t="s">
        <v>6743</v>
      </c>
      <c r="G274" s="254"/>
      <c r="H274" s="255" t="s">
        <v>1</v>
      </c>
      <c r="I274" s="257"/>
      <c r="J274" s="254"/>
      <c r="K274" s="254"/>
      <c r="L274" s="258"/>
      <c r="M274" s="259"/>
      <c r="N274" s="260"/>
      <c r="O274" s="260"/>
      <c r="P274" s="260"/>
      <c r="Q274" s="260"/>
      <c r="R274" s="260"/>
      <c r="S274" s="260"/>
      <c r="T274" s="26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2" t="s">
        <v>357</v>
      </c>
      <c r="AU274" s="262" t="s">
        <v>215</v>
      </c>
      <c r="AV274" s="13" t="s">
        <v>88</v>
      </c>
      <c r="AW274" s="13" t="s">
        <v>36</v>
      </c>
      <c r="AX274" s="13" t="s">
        <v>81</v>
      </c>
      <c r="AY274" s="262" t="s">
        <v>203</v>
      </c>
    </row>
    <row r="275" s="14" customFormat="1">
      <c r="A275" s="14"/>
      <c r="B275" s="263"/>
      <c r="C275" s="264"/>
      <c r="D275" s="233" t="s">
        <v>357</v>
      </c>
      <c r="E275" s="265" t="s">
        <v>1</v>
      </c>
      <c r="F275" s="266" t="s">
        <v>6744</v>
      </c>
      <c r="G275" s="264"/>
      <c r="H275" s="267">
        <v>-17.5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3" t="s">
        <v>357</v>
      </c>
      <c r="AU275" s="273" t="s">
        <v>215</v>
      </c>
      <c r="AV275" s="14" t="s">
        <v>90</v>
      </c>
      <c r="AW275" s="14" t="s">
        <v>36</v>
      </c>
      <c r="AX275" s="14" t="s">
        <v>81</v>
      </c>
      <c r="AY275" s="273" t="s">
        <v>203</v>
      </c>
    </row>
    <row r="276" s="16" customFormat="1">
      <c r="A276" s="16"/>
      <c r="B276" s="285"/>
      <c r="C276" s="286"/>
      <c r="D276" s="233" t="s">
        <v>357</v>
      </c>
      <c r="E276" s="287" t="s">
        <v>1</v>
      </c>
      <c r="F276" s="288" t="s">
        <v>366</v>
      </c>
      <c r="G276" s="286"/>
      <c r="H276" s="289">
        <v>66.959999999999994</v>
      </c>
      <c r="I276" s="290"/>
      <c r="J276" s="286"/>
      <c r="K276" s="286"/>
      <c r="L276" s="291"/>
      <c r="M276" s="292"/>
      <c r="N276" s="293"/>
      <c r="O276" s="293"/>
      <c r="P276" s="293"/>
      <c r="Q276" s="293"/>
      <c r="R276" s="293"/>
      <c r="S276" s="293"/>
      <c r="T276" s="294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T276" s="295" t="s">
        <v>357</v>
      </c>
      <c r="AU276" s="295" t="s">
        <v>215</v>
      </c>
      <c r="AV276" s="16" t="s">
        <v>202</v>
      </c>
      <c r="AW276" s="16" t="s">
        <v>36</v>
      </c>
      <c r="AX276" s="16" t="s">
        <v>88</v>
      </c>
      <c r="AY276" s="295" t="s">
        <v>203</v>
      </c>
    </row>
    <row r="277" s="11" customFormat="1" ht="22.8" customHeight="1">
      <c r="A277" s="11"/>
      <c r="B277" s="206"/>
      <c r="C277" s="207"/>
      <c r="D277" s="208" t="s">
        <v>80</v>
      </c>
      <c r="E277" s="249" t="s">
        <v>244</v>
      </c>
      <c r="F277" s="249" t="s">
        <v>1680</v>
      </c>
      <c r="G277" s="207"/>
      <c r="H277" s="207"/>
      <c r="I277" s="210"/>
      <c r="J277" s="250">
        <f>BK277</f>
        <v>0</v>
      </c>
      <c r="K277" s="207"/>
      <c r="L277" s="212"/>
      <c r="M277" s="213"/>
      <c r="N277" s="214"/>
      <c r="O277" s="214"/>
      <c r="P277" s="215">
        <f>SUM(P278:P338)</f>
        <v>0</v>
      </c>
      <c r="Q277" s="214"/>
      <c r="R277" s="215">
        <f>SUM(R278:R338)</f>
        <v>68.859156799999994</v>
      </c>
      <c r="S277" s="214"/>
      <c r="T277" s="216">
        <f>SUM(T278:T338)</f>
        <v>0.16400000000000001</v>
      </c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R277" s="217" t="s">
        <v>88</v>
      </c>
      <c r="AT277" s="218" t="s">
        <v>80</v>
      </c>
      <c r="AU277" s="218" t="s">
        <v>88</v>
      </c>
      <c r="AY277" s="217" t="s">
        <v>203</v>
      </c>
      <c r="BK277" s="219">
        <f>SUM(BK278:BK338)</f>
        <v>0</v>
      </c>
    </row>
    <row r="278" s="2" customFormat="1" ht="16.5" customHeight="1">
      <c r="A278" s="39"/>
      <c r="B278" s="40"/>
      <c r="C278" s="220" t="s">
        <v>623</v>
      </c>
      <c r="D278" s="220" t="s">
        <v>204</v>
      </c>
      <c r="E278" s="221" t="s">
        <v>6745</v>
      </c>
      <c r="F278" s="222" t="s">
        <v>6746</v>
      </c>
      <c r="G278" s="223" t="s">
        <v>647</v>
      </c>
      <c r="H278" s="224">
        <v>3</v>
      </c>
      <c r="I278" s="225"/>
      <c r="J278" s="226">
        <f>ROUND(I278*H278,2)</f>
        <v>0</v>
      </c>
      <c r="K278" s="222" t="s">
        <v>352</v>
      </c>
      <c r="L278" s="45"/>
      <c r="M278" s="227" t="s">
        <v>1</v>
      </c>
      <c r="N278" s="228" t="s">
        <v>46</v>
      </c>
      <c r="O278" s="92"/>
      <c r="P278" s="229">
        <f>O278*H278</f>
        <v>0</v>
      </c>
      <c r="Q278" s="229">
        <v>0.0060000000000000001</v>
      </c>
      <c r="R278" s="229">
        <f>Q278*H278</f>
        <v>0.018000000000000002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202</v>
      </c>
      <c r="AT278" s="231" t="s">
        <v>204</v>
      </c>
      <c r="AU278" s="231" t="s">
        <v>90</v>
      </c>
      <c r="AY278" s="18" t="s">
        <v>203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88</v>
      </c>
      <c r="BK278" s="232">
        <f>ROUND(I278*H278,2)</f>
        <v>0</v>
      </c>
      <c r="BL278" s="18" t="s">
        <v>202</v>
      </c>
      <c r="BM278" s="231" t="s">
        <v>6747</v>
      </c>
    </row>
    <row r="279" s="2" customFormat="1">
      <c r="A279" s="39"/>
      <c r="B279" s="40"/>
      <c r="C279" s="41"/>
      <c r="D279" s="233" t="s">
        <v>209</v>
      </c>
      <c r="E279" s="41"/>
      <c r="F279" s="234" t="s">
        <v>6746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209</v>
      </c>
      <c r="AU279" s="18" t="s">
        <v>90</v>
      </c>
    </row>
    <row r="280" s="2" customFormat="1">
      <c r="A280" s="39"/>
      <c r="B280" s="40"/>
      <c r="C280" s="41"/>
      <c r="D280" s="251" t="s">
        <v>355</v>
      </c>
      <c r="E280" s="41"/>
      <c r="F280" s="252" t="s">
        <v>6748</v>
      </c>
      <c r="G280" s="41"/>
      <c r="H280" s="41"/>
      <c r="I280" s="235"/>
      <c r="J280" s="41"/>
      <c r="K280" s="41"/>
      <c r="L280" s="45"/>
      <c r="M280" s="236"/>
      <c r="N280" s="237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355</v>
      </c>
      <c r="AU280" s="18" t="s">
        <v>90</v>
      </c>
    </row>
    <row r="281" s="2" customFormat="1" ht="16.5" customHeight="1">
      <c r="A281" s="39"/>
      <c r="B281" s="40"/>
      <c r="C281" s="296" t="s">
        <v>631</v>
      </c>
      <c r="D281" s="296" t="s">
        <v>553</v>
      </c>
      <c r="E281" s="297" t="s">
        <v>6749</v>
      </c>
      <c r="F281" s="298" t="s">
        <v>6750</v>
      </c>
      <c r="G281" s="299" t="s">
        <v>647</v>
      </c>
      <c r="H281" s="300">
        <v>3</v>
      </c>
      <c r="I281" s="301"/>
      <c r="J281" s="302">
        <f>ROUND(I281*H281,2)</f>
        <v>0</v>
      </c>
      <c r="K281" s="298" t="s">
        <v>352</v>
      </c>
      <c r="L281" s="303"/>
      <c r="M281" s="304" t="s">
        <v>1</v>
      </c>
      <c r="N281" s="305" t="s">
        <v>46</v>
      </c>
      <c r="O281" s="92"/>
      <c r="P281" s="229">
        <f>O281*H281</f>
        <v>0</v>
      </c>
      <c r="Q281" s="229">
        <v>0.017000000000000001</v>
      </c>
      <c r="R281" s="229">
        <f>Q281*H281</f>
        <v>0.051000000000000004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239</v>
      </c>
      <c r="AT281" s="231" t="s">
        <v>553</v>
      </c>
      <c r="AU281" s="231" t="s">
        <v>90</v>
      </c>
      <c r="AY281" s="18" t="s">
        <v>203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88</v>
      </c>
      <c r="BK281" s="232">
        <f>ROUND(I281*H281,2)</f>
        <v>0</v>
      </c>
      <c r="BL281" s="18" t="s">
        <v>202</v>
      </c>
      <c r="BM281" s="231" t="s">
        <v>6751</v>
      </c>
    </row>
    <row r="282" s="2" customFormat="1" ht="24.15" customHeight="1">
      <c r="A282" s="39"/>
      <c r="B282" s="40"/>
      <c r="C282" s="220" t="s">
        <v>637</v>
      </c>
      <c r="D282" s="220" t="s">
        <v>204</v>
      </c>
      <c r="E282" s="221" t="s">
        <v>6752</v>
      </c>
      <c r="F282" s="222" t="s">
        <v>6753</v>
      </c>
      <c r="G282" s="223" t="s">
        <v>647</v>
      </c>
      <c r="H282" s="224">
        <v>4</v>
      </c>
      <c r="I282" s="225"/>
      <c r="J282" s="226">
        <f>ROUND(I282*H282,2)</f>
        <v>0</v>
      </c>
      <c r="K282" s="222" t="s">
        <v>352</v>
      </c>
      <c r="L282" s="45"/>
      <c r="M282" s="227" t="s">
        <v>1</v>
      </c>
      <c r="N282" s="228" t="s">
        <v>46</v>
      </c>
      <c r="O282" s="92"/>
      <c r="P282" s="229">
        <f>O282*H282</f>
        <v>0</v>
      </c>
      <c r="Q282" s="229">
        <v>0.00069999999999999999</v>
      </c>
      <c r="R282" s="229">
        <f>Q282*H282</f>
        <v>0.0028</v>
      </c>
      <c r="S282" s="229">
        <v>0</v>
      </c>
      <c r="T282" s="23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1" t="s">
        <v>202</v>
      </c>
      <c r="AT282" s="231" t="s">
        <v>204</v>
      </c>
      <c r="AU282" s="231" t="s">
        <v>90</v>
      </c>
      <c r="AY282" s="18" t="s">
        <v>203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88</v>
      </c>
      <c r="BK282" s="232">
        <f>ROUND(I282*H282,2)</f>
        <v>0</v>
      </c>
      <c r="BL282" s="18" t="s">
        <v>202</v>
      </c>
      <c r="BM282" s="231" t="s">
        <v>6754</v>
      </c>
    </row>
    <row r="283" s="2" customFormat="1">
      <c r="A283" s="39"/>
      <c r="B283" s="40"/>
      <c r="C283" s="41"/>
      <c r="D283" s="233" t="s">
        <v>209</v>
      </c>
      <c r="E283" s="41"/>
      <c r="F283" s="234" t="s">
        <v>6755</v>
      </c>
      <c r="G283" s="41"/>
      <c r="H283" s="41"/>
      <c r="I283" s="235"/>
      <c r="J283" s="41"/>
      <c r="K283" s="41"/>
      <c r="L283" s="45"/>
      <c r="M283" s="236"/>
      <c r="N283" s="237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209</v>
      </c>
      <c r="AU283" s="18" t="s">
        <v>90</v>
      </c>
    </row>
    <row r="284" s="2" customFormat="1">
      <c r="A284" s="39"/>
      <c r="B284" s="40"/>
      <c r="C284" s="41"/>
      <c r="D284" s="251" t="s">
        <v>355</v>
      </c>
      <c r="E284" s="41"/>
      <c r="F284" s="252" t="s">
        <v>6756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355</v>
      </c>
      <c r="AU284" s="18" t="s">
        <v>90</v>
      </c>
    </row>
    <row r="285" s="2" customFormat="1" ht="16.5" customHeight="1">
      <c r="A285" s="39"/>
      <c r="B285" s="40"/>
      <c r="C285" s="296" t="s">
        <v>644</v>
      </c>
      <c r="D285" s="296" t="s">
        <v>553</v>
      </c>
      <c r="E285" s="297" t="s">
        <v>6757</v>
      </c>
      <c r="F285" s="298" t="s">
        <v>6758</v>
      </c>
      <c r="G285" s="299" t="s">
        <v>647</v>
      </c>
      <c r="H285" s="300">
        <v>1</v>
      </c>
      <c r="I285" s="301"/>
      <c r="J285" s="302">
        <f>ROUND(I285*H285,2)</f>
        <v>0</v>
      </c>
      <c r="K285" s="298" t="s">
        <v>352</v>
      </c>
      <c r="L285" s="303"/>
      <c r="M285" s="304" t="s">
        <v>1</v>
      </c>
      <c r="N285" s="305" t="s">
        <v>46</v>
      </c>
      <c r="O285" s="92"/>
      <c r="P285" s="229">
        <f>O285*H285</f>
        <v>0</v>
      </c>
      <c r="Q285" s="229">
        <v>0.0035000000000000001</v>
      </c>
      <c r="R285" s="229">
        <f>Q285*H285</f>
        <v>0.0035000000000000001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239</v>
      </c>
      <c r="AT285" s="231" t="s">
        <v>553</v>
      </c>
      <c r="AU285" s="231" t="s">
        <v>90</v>
      </c>
      <c r="AY285" s="18" t="s">
        <v>203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88</v>
      </c>
      <c r="BK285" s="232">
        <f>ROUND(I285*H285,2)</f>
        <v>0</v>
      </c>
      <c r="BL285" s="18" t="s">
        <v>202</v>
      </c>
      <c r="BM285" s="231" t="s">
        <v>6759</v>
      </c>
    </row>
    <row r="286" s="2" customFormat="1" ht="16.5" customHeight="1">
      <c r="A286" s="39"/>
      <c r="B286" s="40"/>
      <c r="C286" s="296" t="s">
        <v>652</v>
      </c>
      <c r="D286" s="296" t="s">
        <v>553</v>
      </c>
      <c r="E286" s="297" t="s">
        <v>6760</v>
      </c>
      <c r="F286" s="298" t="s">
        <v>6761</v>
      </c>
      <c r="G286" s="299" t="s">
        <v>647</v>
      </c>
      <c r="H286" s="300">
        <v>2</v>
      </c>
      <c r="I286" s="301"/>
      <c r="J286" s="302">
        <f>ROUND(I286*H286,2)</f>
        <v>0</v>
      </c>
      <c r="K286" s="298" t="s">
        <v>352</v>
      </c>
      <c r="L286" s="303"/>
      <c r="M286" s="304" t="s">
        <v>1</v>
      </c>
      <c r="N286" s="305" t="s">
        <v>46</v>
      </c>
      <c r="O286" s="92"/>
      <c r="P286" s="229">
        <f>O286*H286</f>
        <v>0</v>
      </c>
      <c r="Q286" s="229">
        <v>0.0077000000000000002</v>
      </c>
      <c r="R286" s="229">
        <f>Q286*H286</f>
        <v>0.015400000000000001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239</v>
      </c>
      <c r="AT286" s="231" t="s">
        <v>553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202</v>
      </c>
      <c r="BM286" s="231" t="s">
        <v>6762</v>
      </c>
    </row>
    <row r="287" s="2" customFormat="1" ht="16.5" customHeight="1">
      <c r="A287" s="39"/>
      <c r="B287" s="40"/>
      <c r="C287" s="296" t="s">
        <v>659</v>
      </c>
      <c r="D287" s="296" t="s">
        <v>553</v>
      </c>
      <c r="E287" s="297" t="s">
        <v>6763</v>
      </c>
      <c r="F287" s="298" t="s">
        <v>6764</v>
      </c>
      <c r="G287" s="299" t="s">
        <v>647</v>
      </c>
      <c r="H287" s="300">
        <v>1</v>
      </c>
      <c r="I287" s="301"/>
      <c r="J287" s="302">
        <f>ROUND(I287*H287,2)</f>
        <v>0</v>
      </c>
      <c r="K287" s="298" t="s">
        <v>352</v>
      </c>
      <c r="L287" s="303"/>
      <c r="M287" s="304" t="s">
        <v>1</v>
      </c>
      <c r="N287" s="305" t="s">
        <v>46</v>
      </c>
      <c r="O287" s="92"/>
      <c r="P287" s="229">
        <f>O287*H287</f>
        <v>0</v>
      </c>
      <c r="Q287" s="229">
        <v>0.0016999999999999999</v>
      </c>
      <c r="R287" s="229">
        <f>Q287*H287</f>
        <v>0.0016999999999999999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239</v>
      </c>
      <c r="AT287" s="231" t="s">
        <v>553</v>
      </c>
      <c r="AU287" s="231" t="s">
        <v>90</v>
      </c>
      <c r="AY287" s="18" t="s">
        <v>203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88</v>
      </c>
      <c r="BK287" s="232">
        <f>ROUND(I287*H287,2)</f>
        <v>0</v>
      </c>
      <c r="BL287" s="18" t="s">
        <v>202</v>
      </c>
      <c r="BM287" s="231" t="s">
        <v>6765</v>
      </c>
    </row>
    <row r="288" s="2" customFormat="1">
      <c r="A288" s="39"/>
      <c r="B288" s="40"/>
      <c r="C288" s="41"/>
      <c r="D288" s="233" t="s">
        <v>209</v>
      </c>
      <c r="E288" s="41"/>
      <c r="F288" s="234" t="s">
        <v>6764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209</v>
      </c>
      <c r="AU288" s="18" t="s">
        <v>90</v>
      </c>
    </row>
    <row r="289" s="2" customFormat="1" ht="24.15" customHeight="1">
      <c r="A289" s="39"/>
      <c r="B289" s="40"/>
      <c r="C289" s="220" t="s">
        <v>666</v>
      </c>
      <c r="D289" s="220" t="s">
        <v>204</v>
      </c>
      <c r="E289" s="221" t="s">
        <v>6766</v>
      </c>
      <c r="F289" s="222" t="s">
        <v>6767</v>
      </c>
      <c r="G289" s="223" t="s">
        <v>647</v>
      </c>
      <c r="H289" s="224">
        <v>3</v>
      </c>
      <c r="I289" s="225"/>
      <c r="J289" s="226">
        <f>ROUND(I289*H289,2)</f>
        <v>0</v>
      </c>
      <c r="K289" s="222" t="s">
        <v>352</v>
      </c>
      <c r="L289" s="45"/>
      <c r="M289" s="227" t="s">
        <v>1</v>
      </c>
      <c r="N289" s="228" t="s">
        <v>46</v>
      </c>
      <c r="O289" s="92"/>
      <c r="P289" s="229">
        <f>O289*H289</f>
        <v>0</v>
      </c>
      <c r="Q289" s="229">
        <v>0.10940999999999999</v>
      </c>
      <c r="R289" s="229">
        <f>Q289*H289</f>
        <v>0.32822999999999997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202</v>
      </c>
      <c r="AT289" s="231" t="s">
        <v>204</v>
      </c>
      <c r="AU289" s="231" t="s">
        <v>90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202</v>
      </c>
      <c r="BM289" s="231" t="s">
        <v>6768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6769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90</v>
      </c>
    </row>
    <row r="291" s="2" customFormat="1">
      <c r="A291" s="39"/>
      <c r="B291" s="40"/>
      <c r="C291" s="41"/>
      <c r="D291" s="251" t="s">
        <v>355</v>
      </c>
      <c r="E291" s="41"/>
      <c r="F291" s="252" t="s">
        <v>6770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355</v>
      </c>
      <c r="AU291" s="18" t="s">
        <v>90</v>
      </c>
    </row>
    <row r="292" s="2" customFormat="1" ht="21.75" customHeight="1">
      <c r="A292" s="39"/>
      <c r="B292" s="40"/>
      <c r="C292" s="296" t="s">
        <v>684</v>
      </c>
      <c r="D292" s="296" t="s">
        <v>553</v>
      </c>
      <c r="E292" s="297" t="s">
        <v>6771</v>
      </c>
      <c r="F292" s="298" t="s">
        <v>6772</v>
      </c>
      <c r="G292" s="299" t="s">
        <v>647</v>
      </c>
      <c r="H292" s="300">
        <v>3</v>
      </c>
      <c r="I292" s="301"/>
      <c r="J292" s="302">
        <f>ROUND(I292*H292,2)</f>
        <v>0</v>
      </c>
      <c r="K292" s="298" t="s">
        <v>352</v>
      </c>
      <c r="L292" s="303"/>
      <c r="M292" s="304" t="s">
        <v>1</v>
      </c>
      <c r="N292" s="305" t="s">
        <v>46</v>
      </c>
      <c r="O292" s="92"/>
      <c r="P292" s="229">
        <f>O292*H292</f>
        <v>0</v>
      </c>
      <c r="Q292" s="229">
        <v>0.0025000000000000001</v>
      </c>
      <c r="R292" s="229">
        <f>Q292*H292</f>
        <v>0.0074999999999999997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239</v>
      </c>
      <c r="AT292" s="231" t="s">
        <v>553</v>
      </c>
      <c r="AU292" s="231" t="s">
        <v>90</v>
      </c>
      <c r="AY292" s="18" t="s">
        <v>203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88</v>
      </c>
      <c r="BK292" s="232">
        <f>ROUND(I292*H292,2)</f>
        <v>0</v>
      </c>
      <c r="BL292" s="18" t="s">
        <v>202</v>
      </c>
      <c r="BM292" s="231" t="s">
        <v>6773</v>
      </c>
    </row>
    <row r="293" s="2" customFormat="1">
      <c r="A293" s="39"/>
      <c r="B293" s="40"/>
      <c r="C293" s="41"/>
      <c r="D293" s="233" t="s">
        <v>209</v>
      </c>
      <c r="E293" s="41"/>
      <c r="F293" s="234" t="s">
        <v>6772</v>
      </c>
      <c r="G293" s="41"/>
      <c r="H293" s="41"/>
      <c r="I293" s="235"/>
      <c r="J293" s="41"/>
      <c r="K293" s="41"/>
      <c r="L293" s="45"/>
      <c r="M293" s="236"/>
      <c r="N293" s="237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209</v>
      </c>
      <c r="AU293" s="18" t="s">
        <v>90</v>
      </c>
    </row>
    <row r="294" s="2" customFormat="1" ht="16.5" customHeight="1">
      <c r="A294" s="39"/>
      <c r="B294" s="40"/>
      <c r="C294" s="296" t="s">
        <v>692</v>
      </c>
      <c r="D294" s="296" t="s">
        <v>553</v>
      </c>
      <c r="E294" s="297" t="s">
        <v>6774</v>
      </c>
      <c r="F294" s="298" t="s">
        <v>6775</v>
      </c>
      <c r="G294" s="299" t="s">
        <v>647</v>
      </c>
      <c r="H294" s="300">
        <v>3</v>
      </c>
      <c r="I294" s="301"/>
      <c r="J294" s="302">
        <f>ROUND(I294*H294,2)</f>
        <v>0</v>
      </c>
      <c r="K294" s="298" t="s">
        <v>352</v>
      </c>
      <c r="L294" s="303"/>
      <c r="M294" s="304" t="s">
        <v>1</v>
      </c>
      <c r="N294" s="305" t="s">
        <v>46</v>
      </c>
      <c r="O294" s="92"/>
      <c r="P294" s="229">
        <f>O294*H294</f>
        <v>0</v>
      </c>
      <c r="Q294" s="229">
        <v>0.00010000000000000001</v>
      </c>
      <c r="R294" s="229">
        <f>Q294*H294</f>
        <v>0.00030000000000000003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239</v>
      </c>
      <c r="AT294" s="231" t="s">
        <v>553</v>
      </c>
      <c r="AU294" s="231" t="s">
        <v>90</v>
      </c>
      <c r="AY294" s="18" t="s">
        <v>203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88</v>
      </c>
      <c r="BK294" s="232">
        <f>ROUND(I294*H294,2)</f>
        <v>0</v>
      </c>
      <c r="BL294" s="18" t="s">
        <v>202</v>
      </c>
      <c r="BM294" s="231" t="s">
        <v>6776</v>
      </c>
    </row>
    <row r="295" s="2" customFormat="1">
      <c r="A295" s="39"/>
      <c r="B295" s="40"/>
      <c r="C295" s="41"/>
      <c r="D295" s="233" t="s">
        <v>209</v>
      </c>
      <c r="E295" s="41"/>
      <c r="F295" s="234" t="s">
        <v>6775</v>
      </c>
      <c r="G295" s="41"/>
      <c r="H295" s="41"/>
      <c r="I295" s="235"/>
      <c r="J295" s="41"/>
      <c r="K295" s="41"/>
      <c r="L295" s="45"/>
      <c r="M295" s="236"/>
      <c r="N295" s="237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209</v>
      </c>
      <c r="AU295" s="18" t="s">
        <v>90</v>
      </c>
    </row>
    <row r="296" s="2" customFormat="1" ht="21.75" customHeight="1">
      <c r="A296" s="39"/>
      <c r="B296" s="40"/>
      <c r="C296" s="296" t="s">
        <v>704</v>
      </c>
      <c r="D296" s="296" t="s">
        <v>553</v>
      </c>
      <c r="E296" s="297" t="s">
        <v>6777</v>
      </c>
      <c r="F296" s="298" t="s">
        <v>6778</v>
      </c>
      <c r="G296" s="299" t="s">
        <v>647</v>
      </c>
      <c r="H296" s="300">
        <v>8</v>
      </c>
      <c r="I296" s="301"/>
      <c r="J296" s="302">
        <f>ROUND(I296*H296,2)</f>
        <v>0</v>
      </c>
      <c r="K296" s="298" t="s">
        <v>352</v>
      </c>
      <c r="L296" s="303"/>
      <c r="M296" s="304" t="s">
        <v>1</v>
      </c>
      <c r="N296" s="305" t="s">
        <v>46</v>
      </c>
      <c r="O296" s="92"/>
      <c r="P296" s="229">
        <f>O296*H296</f>
        <v>0</v>
      </c>
      <c r="Q296" s="229">
        <v>0.00035</v>
      </c>
      <c r="R296" s="229">
        <f>Q296*H296</f>
        <v>0.0028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239</v>
      </c>
      <c r="AT296" s="231" t="s">
        <v>553</v>
      </c>
      <c r="AU296" s="231" t="s">
        <v>90</v>
      </c>
      <c r="AY296" s="18" t="s">
        <v>203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88</v>
      </c>
      <c r="BK296" s="232">
        <f>ROUND(I296*H296,2)</f>
        <v>0</v>
      </c>
      <c r="BL296" s="18" t="s">
        <v>202</v>
      </c>
      <c r="BM296" s="231" t="s">
        <v>6779</v>
      </c>
    </row>
    <row r="297" s="2" customFormat="1">
      <c r="A297" s="39"/>
      <c r="B297" s="40"/>
      <c r="C297" s="41"/>
      <c r="D297" s="233" t="s">
        <v>209</v>
      </c>
      <c r="E297" s="41"/>
      <c r="F297" s="234" t="s">
        <v>6778</v>
      </c>
      <c r="G297" s="41"/>
      <c r="H297" s="41"/>
      <c r="I297" s="235"/>
      <c r="J297" s="41"/>
      <c r="K297" s="41"/>
      <c r="L297" s="45"/>
      <c r="M297" s="236"/>
      <c r="N297" s="237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209</v>
      </c>
      <c r="AU297" s="18" t="s">
        <v>90</v>
      </c>
    </row>
    <row r="298" s="2" customFormat="1" ht="24.15" customHeight="1">
      <c r="A298" s="39"/>
      <c r="B298" s="40"/>
      <c r="C298" s="220" t="s">
        <v>727</v>
      </c>
      <c r="D298" s="220" t="s">
        <v>204</v>
      </c>
      <c r="E298" s="221" t="s">
        <v>6780</v>
      </c>
      <c r="F298" s="222" t="s">
        <v>6781</v>
      </c>
      <c r="G298" s="223" t="s">
        <v>647</v>
      </c>
      <c r="H298" s="224">
        <v>2</v>
      </c>
      <c r="I298" s="225"/>
      <c r="J298" s="226">
        <f>ROUND(I298*H298,2)</f>
        <v>0</v>
      </c>
      <c r="K298" s="222" t="s">
        <v>1</v>
      </c>
      <c r="L298" s="45"/>
      <c r="M298" s="227" t="s">
        <v>1</v>
      </c>
      <c r="N298" s="228" t="s">
        <v>46</v>
      </c>
      <c r="O298" s="92"/>
      <c r="P298" s="229">
        <f>O298*H298</f>
        <v>0</v>
      </c>
      <c r="Q298" s="229">
        <v>0.10940999999999999</v>
      </c>
      <c r="R298" s="229">
        <f>Q298*H298</f>
        <v>0.21881999999999999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202</v>
      </c>
      <c r="AT298" s="231" t="s">
        <v>204</v>
      </c>
      <c r="AU298" s="231" t="s">
        <v>90</v>
      </c>
      <c r="AY298" s="18" t="s">
        <v>203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88</v>
      </c>
      <c r="BK298" s="232">
        <f>ROUND(I298*H298,2)</f>
        <v>0</v>
      </c>
      <c r="BL298" s="18" t="s">
        <v>202</v>
      </c>
      <c r="BM298" s="231" t="s">
        <v>6782</v>
      </c>
    </row>
    <row r="299" s="2" customFormat="1" ht="33" customHeight="1">
      <c r="A299" s="39"/>
      <c r="B299" s="40"/>
      <c r="C299" s="220" t="s">
        <v>741</v>
      </c>
      <c r="D299" s="220" t="s">
        <v>204</v>
      </c>
      <c r="E299" s="221" t="s">
        <v>6783</v>
      </c>
      <c r="F299" s="222" t="s">
        <v>6784</v>
      </c>
      <c r="G299" s="223" t="s">
        <v>647</v>
      </c>
      <c r="H299" s="224">
        <v>4</v>
      </c>
      <c r="I299" s="225"/>
      <c r="J299" s="226">
        <f>ROUND(I299*H299,2)</f>
        <v>0</v>
      </c>
      <c r="K299" s="222" t="s">
        <v>1</v>
      </c>
      <c r="L299" s="45"/>
      <c r="M299" s="227" t="s">
        <v>1</v>
      </c>
      <c r="N299" s="228" t="s">
        <v>46</v>
      </c>
      <c r="O299" s="92"/>
      <c r="P299" s="229">
        <f>O299*H299</f>
        <v>0</v>
      </c>
      <c r="Q299" s="229">
        <v>0.10940999999999999</v>
      </c>
      <c r="R299" s="229">
        <f>Q299*H299</f>
        <v>0.43763999999999997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202</v>
      </c>
      <c r="AT299" s="231" t="s">
        <v>204</v>
      </c>
      <c r="AU299" s="231" t="s">
        <v>90</v>
      </c>
      <c r="AY299" s="18" t="s">
        <v>203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88</v>
      </c>
      <c r="BK299" s="232">
        <f>ROUND(I299*H299,2)</f>
        <v>0</v>
      </c>
      <c r="BL299" s="18" t="s">
        <v>202</v>
      </c>
      <c r="BM299" s="231" t="s">
        <v>6785</v>
      </c>
    </row>
    <row r="300" s="2" customFormat="1" ht="33" customHeight="1">
      <c r="A300" s="39"/>
      <c r="B300" s="40"/>
      <c r="C300" s="220" t="s">
        <v>749</v>
      </c>
      <c r="D300" s="220" t="s">
        <v>204</v>
      </c>
      <c r="E300" s="221" t="s">
        <v>6786</v>
      </c>
      <c r="F300" s="222" t="s">
        <v>6787</v>
      </c>
      <c r="G300" s="223" t="s">
        <v>415</v>
      </c>
      <c r="H300" s="224">
        <v>80</v>
      </c>
      <c r="I300" s="225"/>
      <c r="J300" s="226">
        <f>ROUND(I300*H300,2)</f>
        <v>0</v>
      </c>
      <c r="K300" s="222" t="s">
        <v>352</v>
      </c>
      <c r="L300" s="45"/>
      <c r="M300" s="227" t="s">
        <v>1</v>
      </c>
      <c r="N300" s="228" t="s">
        <v>46</v>
      </c>
      <c r="O300" s="92"/>
      <c r="P300" s="229">
        <f>O300*H300</f>
        <v>0</v>
      </c>
      <c r="Q300" s="229">
        <v>0.15540000000000001</v>
      </c>
      <c r="R300" s="229">
        <f>Q300*H300</f>
        <v>12.432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202</v>
      </c>
      <c r="AT300" s="231" t="s">
        <v>204</v>
      </c>
      <c r="AU300" s="231" t="s">
        <v>90</v>
      </c>
      <c r="AY300" s="18" t="s">
        <v>203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88</v>
      </c>
      <c r="BK300" s="232">
        <f>ROUND(I300*H300,2)</f>
        <v>0</v>
      </c>
      <c r="BL300" s="18" t="s">
        <v>202</v>
      </c>
      <c r="BM300" s="231" t="s">
        <v>6788</v>
      </c>
    </row>
    <row r="301" s="2" customFormat="1">
      <c r="A301" s="39"/>
      <c r="B301" s="40"/>
      <c r="C301" s="41"/>
      <c r="D301" s="233" t="s">
        <v>209</v>
      </c>
      <c r="E301" s="41"/>
      <c r="F301" s="234" t="s">
        <v>6789</v>
      </c>
      <c r="G301" s="41"/>
      <c r="H301" s="41"/>
      <c r="I301" s="235"/>
      <c r="J301" s="41"/>
      <c r="K301" s="41"/>
      <c r="L301" s="45"/>
      <c r="M301" s="236"/>
      <c r="N301" s="237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209</v>
      </c>
      <c r="AU301" s="18" t="s">
        <v>90</v>
      </c>
    </row>
    <row r="302" s="2" customFormat="1">
      <c r="A302" s="39"/>
      <c r="B302" s="40"/>
      <c r="C302" s="41"/>
      <c r="D302" s="251" t="s">
        <v>355</v>
      </c>
      <c r="E302" s="41"/>
      <c r="F302" s="252" t="s">
        <v>6790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355</v>
      </c>
      <c r="AU302" s="18" t="s">
        <v>90</v>
      </c>
    </row>
    <row r="303" s="2" customFormat="1" ht="16.5" customHeight="1">
      <c r="A303" s="39"/>
      <c r="B303" s="40"/>
      <c r="C303" s="296" t="s">
        <v>763</v>
      </c>
      <c r="D303" s="296" t="s">
        <v>553</v>
      </c>
      <c r="E303" s="297" t="s">
        <v>6791</v>
      </c>
      <c r="F303" s="298" t="s">
        <v>6792</v>
      </c>
      <c r="G303" s="299" t="s">
        <v>415</v>
      </c>
      <c r="H303" s="300">
        <v>81.599999999999994</v>
      </c>
      <c r="I303" s="301"/>
      <c r="J303" s="302">
        <f>ROUND(I303*H303,2)</f>
        <v>0</v>
      </c>
      <c r="K303" s="298" t="s">
        <v>352</v>
      </c>
      <c r="L303" s="303"/>
      <c r="M303" s="304" t="s">
        <v>1</v>
      </c>
      <c r="N303" s="305" t="s">
        <v>46</v>
      </c>
      <c r="O303" s="92"/>
      <c r="P303" s="229">
        <f>O303*H303</f>
        <v>0</v>
      </c>
      <c r="Q303" s="229">
        <v>0.10199999999999999</v>
      </c>
      <c r="R303" s="229">
        <f>Q303*H303</f>
        <v>8.3231999999999982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239</v>
      </c>
      <c r="AT303" s="231" t="s">
        <v>553</v>
      </c>
      <c r="AU303" s="231" t="s">
        <v>90</v>
      </c>
      <c r="AY303" s="18" t="s">
        <v>203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202</v>
      </c>
      <c r="BM303" s="231" t="s">
        <v>6793</v>
      </c>
    </row>
    <row r="304" s="2" customFormat="1">
      <c r="A304" s="39"/>
      <c r="B304" s="40"/>
      <c r="C304" s="41"/>
      <c r="D304" s="233" t="s">
        <v>209</v>
      </c>
      <c r="E304" s="41"/>
      <c r="F304" s="234" t="s">
        <v>6792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209</v>
      </c>
      <c r="AU304" s="18" t="s">
        <v>90</v>
      </c>
    </row>
    <row r="305" s="14" customFormat="1">
      <c r="A305" s="14"/>
      <c r="B305" s="263"/>
      <c r="C305" s="264"/>
      <c r="D305" s="233" t="s">
        <v>357</v>
      </c>
      <c r="E305" s="265" t="s">
        <v>1</v>
      </c>
      <c r="F305" s="266" t="s">
        <v>6794</v>
      </c>
      <c r="G305" s="264"/>
      <c r="H305" s="267">
        <v>81.599999999999994</v>
      </c>
      <c r="I305" s="268"/>
      <c r="J305" s="264"/>
      <c r="K305" s="264"/>
      <c r="L305" s="269"/>
      <c r="M305" s="270"/>
      <c r="N305" s="271"/>
      <c r="O305" s="271"/>
      <c r="P305" s="271"/>
      <c r="Q305" s="271"/>
      <c r="R305" s="271"/>
      <c r="S305" s="271"/>
      <c r="T305" s="27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3" t="s">
        <v>357</v>
      </c>
      <c r="AU305" s="273" t="s">
        <v>90</v>
      </c>
      <c r="AV305" s="14" t="s">
        <v>90</v>
      </c>
      <c r="AW305" s="14" t="s">
        <v>36</v>
      </c>
      <c r="AX305" s="14" t="s">
        <v>81</v>
      </c>
      <c r="AY305" s="273" t="s">
        <v>203</v>
      </c>
    </row>
    <row r="306" s="16" customFormat="1">
      <c r="A306" s="16"/>
      <c r="B306" s="285"/>
      <c r="C306" s="286"/>
      <c r="D306" s="233" t="s">
        <v>357</v>
      </c>
      <c r="E306" s="287" t="s">
        <v>1</v>
      </c>
      <c r="F306" s="288" t="s">
        <v>366</v>
      </c>
      <c r="G306" s="286"/>
      <c r="H306" s="289">
        <v>81.599999999999994</v>
      </c>
      <c r="I306" s="290"/>
      <c r="J306" s="286"/>
      <c r="K306" s="286"/>
      <c r="L306" s="291"/>
      <c r="M306" s="292"/>
      <c r="N306" s="293"/>
      <c r="O306" s="293"/>
      <c r="P306" s="293"/>
      <c r="Q306" s="293"/>
      <c r="R306" s="293"/>
      <c r="S306" s="293"/>
      <c r="T306" s="294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95" t="s">
        <v>357</v>
      </c>
      <c r="AU306" s="295" t="s">
        <v>90</v>
      </c>
      <c r="AV306" s="16" t="s">
        <v>202</v>
      </c>
      <c r="AW306" s="16" t="s">
        <v>36</v>
      </c>
      <c r="AX306" s="16" t="s">
        <v>88</v>
      </c>
      <c r="AY306" s="295" t="s">
        <v>203</v>
      </c>
    </row>
    <row r="307" s="2" customFormat="1" ht="33" customHeight="1">
      <c r="A307" s="39"/>
      <c r="B307" s="40"/>
      <c r="C307" s="220" t="s">
        <v>769</v>
      </c>
      <c r="D307" s="220" t="s">
        <v>204</v>
      </c>
      <c r="E307" s="221" t="s">
        <v>6795</v>
      </c>
      <c r="F307" s="222" t="s">
        <v>6796</v>
      </c>
      <c r="G307" s="223" t="s">
        <v>415</v>
      </c>
      <c r="H307" s="224">
        <v>109</v>
      </c>
      <c r="I307" s="225"/>
      <c r="J307" s="226">
        <f>ROUND(I307*H307,2)</f>
        <v>0</v>
      </c>
      <c r="K307" s="222" t="s">
        <v>352</v>
      </c>
      <c r="L307" s="45"/>
      <c r="M307" s="227" t="s">
        <v>1</v>
      </c>
      <c r="N307" s="228" t="s">
        <v>46</v>
      </c>
      <c r="O307" s="92"/>
      <c r="P307" s="229">
        <f>O307*H307</f>
        <v>0</v>
      </c>
      <c r="Q307" s="229">
        <v>0.1295</v>
      </c>
      <c r="R307" s="229">
        <f>Q307*H307</f>
        <v>14.115500000000001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202</v>
      </c>
      <c r="AT307" s="231" t="s">
        <v>204</v>
      </c>
      <c r="AU307" s="231" t="s">
        <v>90</v>
      </c>
      <c r="AY307" s="18" t="s">
        <v>203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88</v>
      </c>
      <c r="BK307" s="232">
        <f>ROUND(I307*H307,2)</f>
        <v>0</v>
      </c>
      <c r="BL307" s="18" t="s">
        <v>202</v>
      </c>
      <c r="BM307" s="231" t="s">
        <v>6797</v>
      </c>
    </row>
    <row r="308" s="2" customFormat="1">
      <c r="A308" s="39"/>
      <c r="B308" s="40"/>
      <c r="C308" s="41"/>
      <c r="D308" s="233" t="s">
        <v>209</v>
      </c>
      <c r="E308" s="41"/>
      <c r="F308" s="234" t="s">
        <v>6798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209</v>
      </c>
      <c r="AU308" s="18" t="s">
        <v>90</v>
      </c>
    </row>
    <row r="309" s="2" customFormat="1">
      <c r="A309" s="39"/>
      <c r="B309" s="40"/>
      <c r="C309" s="41"/>
      <c r="D309" s="251" t="s">
        <v>355</v>
      </c>
      <c r="E309" s="41"/>
      <c r="F309" s="252" t="s">
        <v>6799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355</v>
      </c>
      <c r="AU309" s="18" t="s">
        <v>90</v>
      </c>
    </row>
    <row r="310" s="14" customFormat="1">
      <c r="A310" s="14"/>
      <c r="B310" s="263"/>
      <c r="C310" s="264"/>
      <c r="D310" s="233" t="s">
        <v>357</v>
      </c>
      <c r="E310" s="265" t="s">
        <v>1</v>
      </c>
      <c r="F310" s="266" t="s">
        <v>1099</v>
      </c>
      <c r="G310" s="264"/>
      <c r="H310" s="267">
        <v>92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3" t="s">
        <v>357</v>
      </c>
      <c r="AU310" s="273" t="s">
        <v>90</v>
      </c>
      <c r="AV310" s="14" t="s">
        <v>90</v>
      </c>
      <c r="AW310" s="14" t="s">
        <v>36</v>
      </c>
      <c r="AX310" s="14" t="s">
        <v>81</v>
      </c>
      <c r="AY310" s="273" t="s">
        <v>203</v>
      </c>
    </row>
    <row r="311" s="14" customFormat="1">
      <c r="A311" s="14"/>
      <c r="B311" s="263"/>
      <c r="C311" s="264"/>
      <c r="D311" s="233" t="s">
        <v>357</v>
      </c>
      <c r="E311" s="265" t="s">
        <v>1</v>
      </c>
      <c r="F311" s="266" t="s">
        <v>284</v>
      </c>
      <c r="G311" s="264"/>
      <c r="H311" s="267">
        <v>17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3" t="s">
        <v>357</v>
      </c>
      <c r="AU311" s="273" t="s">
        <v>90</v>
      </c>
      <c r="AV311" s="14" t="s">
        <v>90</v>
      </c>
      <c r="AW311" s="14" t="s">
        <v>36</v>
      </c>
      <c r="AX311" s="14" t="s">
        <v>81</v>
      </c>
      <c r="AY311" s="273" t="s">
        <v>203</v>
      </c>
    </row>
    <row r="312" s="16" customFormat="1">
      <c r="A312" s="16"/>
      <c r="B312" s="285"/>
      <c r="C312" s="286"/>
      <c r="D312" s="233" t="s">
        <v>357</v>
      </c>
      <c r="E312" s="287" t="s">
        <v>1</v>
      </c>
      <c r="F312" s="288" t="s">
        <v>366</v>
      </c>
      <c r="G312" s="286"/>
      <c r="H312" s="289">
        <v>109</v>
      </c>
      <c r="I312" s="290"/>
      <c r="J312" s="286"/>
      <c r="K312" s="286"/>
      <c r="L312" s="291"/>
      <c r="M312" s="292"/>
      <c r="N312" s="293"/>
      <c r="O312" s="293"/>
      <c r="P312" s="293"/>
      <c r="Q312" s="293"/>
      <c r="R312" s="293"/>
      <c r="S312" s="293"/>
      <c r="T312" s="294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95" t="s">
        <v>357</v>
      </c>
      <c r="AU312" s="295" t="s">
        <v>90</v>
      </c>
      <c r="AV312" s="16" t="s">
        <v>202</v>
      </c>
      <c r="AW312" s="16" t="s">
        <v>36</v>
      </c>
      <c r="AX312" s="16" t="s">
        <v>88</v>
      </c>
      <c r="AY312" s="295" t="s">
        <v>203</v>
      </c>
    </row>
    <row r="313" s="2" customFormat="1" ht="16.5" customHeight="1">
      <c r="A313" s="39"/>
      <c r="B313" s="40"/>
      <c r="C313" s="296" t="s">
        <v>778</v>
      </c>
      <c r="D313" s="296" t="s">
        <v>553</v>
      </c>
      <c r="E313" s="297" t="s">
        <v>6800</v>
      </c>
      <c r="F313" s="298" t="s">
        <v>6801</v>
      </c>
      <c r="G313" s="299" t="s">
        <v>415</v>
      </c>
      <c r="H313" s="300">
        <v>93.840000000000003</v>
      </c>
      <c r="I313" s="301"/>
      <c r="J313" s="302">
        <f>ROUND(I313*H313,2)</f>
        <v>0</v>
      </c>
      <c r="K313" s="298" t="s">
        <v>352</v>
      </c>
      <c r="L313" s="303"/>
      <c r="M313" s="304" t="s">
        <v>1</v>
      </c>
      <c r="N313" s="305" t="s">
        <v>46</v>
      </c>
      <c r="O313" s="92"/>
      <c r="P313" s="229">
        <f>O313*H313</f>
        <v>0</v>
      </c>
      <c r="Q313" s="229">
        <v>0.044999999999999998</v>
      </c>
      <c r="R313" s="229">
        <f>Q313*H313</f>
        <v>4.2228000000000003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239</v>
      </c>
      <c r="AT313" s="231" t="s">
        <v>553</v>
      </c>
      <c r="AU313" s="231" t="s">
        <v>90</v>
      </c>
      <c r="AY313" s="18" t="s">
        <v>203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88</v>
      </c>
      <c r="BK313" s="232">
        <f>ROUND(I313*H313,2)</f>
        <v>0</v>
      </c>
      <c r="BL313" s="18" t="s">
        <v>202</v>
      </c>
      <c r="BM313" s="231" t="s">
        <v>6802</v>
      </c>
    </row>
    <row r="314" s="2" customFormat="1">
      <c r="A314" s="39"/>
      <c r="B314" s="40"/>
      <c r="C314" s="41"/>
      <c r="D314" s="233" t="s">
        <v>209</v>
      </c>
      <c r="E314" s="41"/>
      <c r="F314" s="234" t="s">
        <v>6801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209</v>
      </c>
      <c r="AU314" s="18" t="s">
        <v>90</v>
      </c>
    </row>
    <row r="315" s="14" customFormat="1">
      <c r="A315" s="14"/>
      <c r="B315" s="263"/>
      <c r="C315" s="264"/>
      <c r="D315" s="233" t="s">
        <v>357</v>
      </c>
      <c r="E315" s="265" t="s">
        <v>1</v>
      </c>
      <c r="F315" s="266" t="s">
        <v>6803</v>
      </c>
      <c r="G315" s="264"/>
      <c r="H315" s="267">
        <v>93.840000000000003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3" t="s">
        <v>357</v>
      </c>
      <c r="AU315" s="273" t="s">
        <v>90</v>
      </c>
      <c r="AV315" s="14" t="s">
        <v>90</v>
      </c>
      <c r="AW315" s="14" t="s">
        <v>36</v>
      </c>
      <c r="AX315" s="14" t="s">
        <v>81</v>
      </c>
      <c r="AY315" s="273" t="s">
        <v>203</v>
      </c>
    </row>
    <row r="316" s="16" customFormat="1">
      <c r="A316" s="16"/>
      <c r="B316" s="285"/>
      <c r="C316" s="286"/>
      <c r="D316" s="233" t="s">
        <v>357</v>
      </c>
      <c r="E316" s="287" t="s">
        <v>1</v>
      </c>
      <c r="F316" s="288" t="s">
        <v>366</v>
      </c>
      <c r="G316" s="286"/>
      <c r="H316" s="289">
        <v>93.840000000000003</v>
      </c>
      <c r="I316" s="290"/>
      <c r="J316" s="286"/>
      <c r="K316" s="286"/>
      <c r="L316" s="291"/>
      <c r="M316" s="292"/>
      <c r="N316" s="293"/>
      <c r="O316" s="293"/>
      <c r="P316" s="293"/>
      <c r="Q316" s="293"/>
      <c r="R316" s="293"/>
      <c r="S316" s="293"/>
      <c r="T316" s="294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95" t="s">
        <v>357</v>
      </c>
      <c r="AU316" s="295" t="s">
        <v>90</v>
      </c>
      <c r="AV316" s="16" t="s">
        <v>202</v>
      </c>
      <c r="AW316" s="16" t="s">
        <v>36</v>
      </c>
      <c r="AX316" s="16" t="s">
        <v>88</v>
      </c>
      <c r="AY316" s="295" t="s">
        <v>203</v>
      </c>
    </row>
    <row r="317" s="2" customFormat="1" ht="16.5" customHeight="1">
      <c r="A317" s="39"/>
      <c r="B317" s="40"/>
      <c r="C317" s="296" t="s">
        <v>784</v>
      </c>
      <c r="D317" s="296" t="s">
        <v>553</v>
      </c>
      <c r="E317" s="297" t="s">
        <v>6804</v>
      </c>
      <c r="F317" s="298" t="s">
        <v>6805</v>
      </c>
      <c r="G317" s="299" t="s">
        <v>415</v>
      </c>
      <c r="H317" s="300">
        <v>17.34</v>
      </c>
      <c r="I317" s="301"/>
      <c r="J317" s="302">
        <f>ROUND(I317*H317,2)</f>
        <v>0</v>
      </c>
      <c r="K317" s="298" t="s">
        <v>352</v>
      </c>
      <c r="L317" s="303"/>
      <c r="M317" s="304" t="s">
        <v>1</v>
      </c>
      <c r="N317" s="305" t="s">
        <v>46</v>
      </c>
      <c r="O317" s="92"/>
      <c r="P317" s="229">
        <f>O317*H317</f>
        <v>0</v>
      </c>
      <c r="Q317" s="229">
        <v>0.024</v>
      </c>
      <c r="R317" s="229">
        <f>Q317*H317</f>
        <v>0.41616000000000003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239</v>
      </c>
      <c r="AT317" s="231" t="s">
        <v>553</v>
      </c>
      <c r="AU317" s="231" t="s">
        <v>90</v>
      </c>
      <c r="AY317" s="18" t="s">
        <v>203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202</v>
      </c>
      <c r="BM317" s="231" t="s">
        <v>6806</v>
      </c>
    </row>
    <row r="318" s="2" customFormat="1">
      <c r="A318" s="39"/>
      <c r="B318" s="40"/>
      <c r="C318" s="41"/>
      <c r="D318" s="233" t="s">
        <v>209</v>
      </c>
      <c r="E318" s="41"/>
      <c r="F318" s="234" t="s">
        <v>6805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209</v>
      </c>
      <c r="AU318" s="18" t="s">
        <v>90</v>
      </c>
    </row>
    <row r="319" s="14" customFormat="1">
      <c r="A319" s="14"/>
      <c r="B319" s="263"/>
      <c r="C319" s="264"/>
      <c r="D319" s="233" t="s">
        <v>357</v>
      </c>
      <c r="E319" s="265" t="s">
        <v>1</v>
      </c>
      <c r="F319" s="266" t="s">
        <v>6807</v>
      </c>
      <c r="G319" s="264"/>
      <c r="H319" s="267">
        <v>17.34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73" t="s">
        <v>357</v>
      </c>
      <c r="AU319" s="273" t="s">
        <v>90</v>
      </c>
      <c r="AV319" s="14" t="s">
        <v>90</v>
      </c>
      <c r="AW319" s="14" t="s">
        <v>36</v>
      </c>
      <c r="AX319" s="14" t="s">
        <v>81</v>
      </c>
      <c r="AY319" s="273" t="s">
        <v>203</v>
      </c>
    </row>
    <row r="320" s="16" customFormat="1">
      <c r="A320" s="16"/>
      <c r="B320" s="285"/>
      <c r="C320" s="286"/>
      <c r="D320" s="233" t="s">
        <v>357</v>
      </c>
      <c r="E320" s="287" t="s">
        <v>1</v>
      </c>
      <c r="F320" s="288" t="s">
        <v>366</v>
      </c>
      <c r="G320" s="286"/>
      <c r="H320" s="289">
        <v>17.34</v>
      </c>
      <c r="I320" s="290"/>
      <c r="J320" s="286"/>
      <c r="K320" s="286"/>
      <c r="L320" s="291"/>
      <c r="M320" s="292"/>
      <c r="N320" s="293"/>
      <c r="O320" s="293"/>
      <c r="P320" s="293"/>
      <c r="Q320" s="293"/>
      <c r="R320" s="293"/>
      <c r="S320" s="293"/>
      <c r="T320" s="294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95" t="s">
        <v>357</v>
      </c>
      <c r="AU320" s="295" t="s">
        <v>90</v>
      </c>
      <c r="AV320" s="16" t="s">
        <v>202</v>
      </c>
      <c r="AW320" s="16" t="s">
        <v>36</v>
      </c>
      <c r="AX320" s="16" t="s">
        <v>88</v>
      </c>
      <c r="AY320" s="295" t="s">
        <v>203</v>
      </c>
    </row>
    <row r="321" s="2" customFormat="1" ht="24.15" customHeight="1">
      <c r="A321" s="39"/>
      <c r="B321" s="40"/>
      <c r="C321" s="220" t="s">
        <v>787</v>
      </c>
      <c r="D321" s="220" t="s">
        <v>204</v>
      </c>
      <c r="E321" s="221" t="s">
        <v>6808</v>
      </c>
      <c r="F321" s="222" t="s">
        <v>6809</v>
      </c>
      <c r="G321" s="223" t="s">
        <v>351</v>
      </c>
      <c r="H321" s="224">
        <v>12.52</v>
      </c>
      <c r="I321" s="225"/>
      <c r="J321" s="226">
        <f>ROUND(I321*H321,2)</f>
        <v>0</v>
      </c>
      <c r="K321" s="222" t="s">
        <v>352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2.2563399999999998</v>
      </c>
      <c r="R321" s="229">
        <f>Q321*H321</f>
        <v>28.249376799999997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202</v>
      </c>
      <c r="AT321" s="231" t="s">
        <v>204</v>
      </c>
      <c r="AU321" s="231" t="s">
        <v>90</v>
      </c>
      <c r="AY321" s="18" t="s">
        <v>203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202</v>
      </c>
      <c r="BM321" s="231" t="s">
        <v>6810</v>
      </c>
    </row>
    <row r="322" s="2" customFormat="1">
      <c r="A322" s="39"/>
      <c r="B322" s="40"/>
      <c r="C322" s="41"/>
      <c r="D322" s="233" t="s">
        <v>209</v>
      </c>
      <c r="E322" s="41"/>
      <c r="F322" s="234" t="s">
        <v>6811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209</v>
      </c>
      <c r="AU322" s="18" t="s">
        <v>90</v>
      </c>
    </row>
    <row r="323" s="2" customFormat="1">
      <c r="A323" s="39"/>
      <c r="B323" s="40"/>
      <c r="C323" s="41"/>
      <c r="D323" s="251" t="s">
        <v>355</v>
      </c>
      <c r="E323" s="41"/>
      <c r="F323" s="252" t="s">
        <v>6812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355</v>
      </c>
      <c r="AU323" s="18" t="s">
        <v>90</v>
      </c>
    </row>
    <row r="324" s="14" customFormat="1">
      <c r="A324" s="14"/>
      <c r="B324" s="263"/>
      <c r="C324" s="264"/>
      <c r="D324" s="233" t="s">
        <v>357</v>
      </c>
      <c r="E324" s="265" t="s">
        <v>1</v>
      </c>
      <c r="F324" s="266" t="s">
        <v>6813</v>
      </c>
      <c r="G324" s="264"/>
      <c r="H324" s="267">
        <v>7</v>
      </c>
      <c r="I324" s="268"/>
      <c r="J324" s="264"/>
      <c r="K324" s="264"/>
      <c r="L324" s="269"/>
      <c r="M324" s="270"/>
      <c r="N324" s="271"/>
      <c r="O324" s="271"/>
      <c r="P324" s="271"/>
      <c r="Q324" s="271"/>
      <c r="R324" s="271"/>
      <c r="S324" s="271"/>
      <c r="T324" s="27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3" t="s">
        <v>357</v>
      </c>
      <c r="AU324" s="273" t="s">
        <v>90</v>
      </c>
      <c r="AV324" s="14" t="s">
        <v>90</v>
      </c>
      <c r="AW324" s="14" t="s">
        <v>36</v>
      </c>
      <c r="AX324" s="14" t="s">
        <v>81</v>
      </c>
      <c r="AY324" s="273" t="s">
        <v>203</v>
      </c>
    </row>
    <row r="325" s="14" customFormat="1">
      <c r="A325" s="14"/>
      <c r="B325" s="263"/>
      <c r="C325" s="264"/>
      <c r="D325" s="233" t="s">
        <v>357</v>
      </c>
      <c r="E325" s="265" t="s">
        <v>1</v>
      </c>
      <c r="F325" s="266" t="s">
        <v>6814</v>
      </c>
      <c r="G325" s="264"/>
      <c r="H325" s="267">
        <v>5.5199999999999996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3" t="s">
        <v>357</v>
      </c>
      <c r="AU325" s="273" t="s">
        <v>90</v>
      </c>
      <c r="AV325" s="14" t="s">
        <v>90</v>
      </c>
      <c r="AW325" s="14" t="s">
        <v>36</v>
      </c>
      <c r="AX325" s="14" t="s">
        <v>81</v>
      </c>
      <c r="AY325" s="273" t="s">
        <v>203</v>
      </c>
    </row>
    <row r="326" s="16" customFormat="1">
      <c r="A326" s="16"/>
      <c r="B326" s="285"/>
      <c r="C326" s="286"/>
      <c r="D326" s="233" t="s">
        <v>357</v>
      </c>
      <c r="E326" s="287" t="s">
        <v>1</v>
      </c>
      <c r="F326" s="288" t="s">
        <v>366</v>
      </c>
      <c r="G326" s="286"/>
      <c r="H326" s="289">
        <v>12.52</v>
      </c>
      <c r="I326" s="290"/>
      <c r="J326" s="286"/>
      <c r="K326" s="286"/>
      <c r="L326" s="291"/>
      <c r="M326" s="292"/>
      <c r="N326" s="293"/>
      <c r="O326" s="293"/>
      <c r="P326" s="293"/>
      <c r="Q326" s="293"/>
      <c r="R326" s="293"/>
      <c r="S326" s="293"/>
      <c r="T326" s="294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95" t="s">
        <v>357</v>
      </c>
      <c r="AU326" s="295" t="s">
        <v>90</v>
      </c>
      <c r="AV326" s="16" t="s">
        <v>202</v>
      </c>
      <c r="AW326" s="16" t="s">
        <v>36</v>
      </c>
      <c r="AX326" s="16" t="s">
        <v>88</v>
      </c>
      <c r="AY326" s="295" t="s">
        <v>203</v>
      </c>
    </row>
    <row r="327" s="2" customFormat="1" ht="24.15" customHeight="1">
      <c r="A327" s="39"/>
      <c r="B327" s="40"/>
      <c r="C327" s="220" t="s">
        <v>797</v>
      </c>
      <c r="D327" s="220" t="s">
        <v>204</v>
      </c>
      <c r="E327" s="221" t="s">
        <v>6815</v>
      </c>
      <c r="F327" s="222" t="s">
        <v>6816</v>
      </c>
      <c r="G327" s="223" t="s">
        <v>415</v>
      </c>
      <c r="H327" s="224">
        <v>113</v>
      </c>
      <c r="I327" s="225"/>
      <c r="J327" s="226">
        <f>ROUND(I327*H327,2)</f>
        <v>0</v>
      </c>
      <c r="K327" s="222" t="s">
        <v>352</v>
      </c>
      <c r="L327" s="45"/>
      <c r="M327" s="227" t="s">
        <v>1</v>
      </c>
      <c r="N327" s="228" t="s">
        <v>46</v>
      </c>
      <c r="O327" s="92"/>
      <c r="P327" s="229">
        <f>O327*H327</f>
        <v>0</v>
      </c>
      <c r="Q327" s="229">
        <v>0.00011</v>
      </c>
      <c r="R327" s="229">
        <f>Q327*H327</f>
        <v>0.01243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202</v>
      </c>
      <c r="AT327" s="231" t="s">
        <v>204</v>
      </c>
      <c r="AU327" s="231" t="s">
        <v>90</v>
      </c>
      <c r="AY327" s="18" t="s">
        <v>203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88</v>
      </c>
      <c r="BK327" s="232">
        <f>ROUND(I327*H327,2)</f>
        <v>0</v>
      </c>
      <c r="BL327" s="18" t="s">
        <v>202</v>
      </c>
      <c r="BM327" s="231" t="s">
        <v>6817</v>
      </c>
    </row>
    <row r="328" s="2" customFormat="1">
      <c r="A328" s="39"/>
      <c r="B328" s="40"/>
      <c r="C328" s="41"/>
      <c r="D328" s="233" t="s">
        <v>209</v>
      </c>
      <c r="E328" s="41"/>
      <c r="F328" s="234" t="s">
        <v>6818</v>
      </c>
      <c r="G328" s="41"/>
      <c r="H328" s="41"/>
      <c r="I328" s="235"/>
      <c r="J328" s="41"/>
      <c r="K328" s="41"/>
      <c r="L328" s="45"/>
      <c r="M328" s="236"/>
      <c r="N328" s="237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209</v>
      </c>
      <c r="AU328" s="18" t="s">
        <v>90</v>
      </c>
    </row>
    <row r="329" s="2" customFormat="1">
      <c r="A329" s="39"/>
      <c r="B329" s="40"/>
      <c r="C329" s="41"/>
      <c r="D329" s="251" t="s">
        <v>355</v>
      </c>
      <c r="E329" s="41"/>
      <c r="F329" s="252" t="s">
        <v>6819</v>
      </c>
      <c r="G329" s="41"/>
      <c r="H329" s="41"/>
      <c r="I329" s="235"/>
      <c r="J329" s="41"/>
      <c r="K329" s="41"/>
      <c r="L329" s="45"/>
      <c r="M329" s="236"/>
      <c r="N329" s="237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355</v>
      </c>
      <c r="AU329" s="18" t="s">
        <v>90</v>
      </c>
    </row>
    <row r="330" s="2" customFormat="1" ht="24.15" customHeight="1">
      <c r="A330" s="39"/>
      <c r="B330" s="40"/>
      <c r="C330" s="220" t="s">
        <v>799</v>
      </c>
      <c r="D330" s="220" t="s">
        <v>204</v>
      </c>
      <c r="E330" s="221" t="s">
        <v>6820</v>
      </c>
      <c r="F330" s="222" t="s">
        <v>6821</v>
      </c>
      <c r="G330" s="223" t="s">
        <v>415</v>
      </c>
      <c r="H330" s="224">
        <v>113</v>
      </c>
      <c r="I330" s="225"/>
      <c r="J330" s="226">
        <f>ROUND(I330*H330,2)</f>
        <v>0</v>
      </c>
      <c r="K330" s="222" t="s">
        <v>352</v>
      </c>
      <c r="L330" s="45"/>
      <c r="M330" s="227" t="s">
        <v>1</v>
      </c>
      <c r="N330" s="228" t="s">
        <v>46</v>
      </c>
      <c r="O330" s="92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202</v>
      </c>
      <c r="AT330" s="231" t="s">
        <v>204</v>
      </c>
      <c r="AU330" s="231" t="s">
        <v>90</v>
      </c>
      <c r="AY330" s="18" t="s">
        <v>203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88</v>
      </c>
      <c r="BK330" s="232">
        <f>ROUND(I330*H330,2)</f>
        <v>0</v>
      </c>
      <c r="BL330" s="18" t="s">
        <v>202</v>
      </c>
      <c r="BM330" s="231" t="s">
        <v>6822</v>
      </c>
    </row>
    <row r="331" s="2" customFormat="1">
      <c r="A331" s="39"/>
      <c r="B331" s="40"/>
      <c r="C331" s="41"/>
      <c r="D331" s="233" t="s">
        <v>209</v>
      </c>
      <c r="E331" s="41"/>
      <c r="F331" s="234" t="s">
        <v>6823</v>
      </c>
      <c r="G331" s="41"/>
      <c r="H331" s="41"/>
      <c r="I331" s="235"/>
      <c r="J331" s="41"/>
      <c r="K331" s="41"/>
      <c r="L331" s="45"/>
      <c r="M331" s="236"/>
      <c r="N331" s="237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209</v>
      </c>
      <c r="AU331" s="18" t="s">
        <v>90</v>
      </c>
    </row>
    <row r="332" s="2" customFormat="1">
      <c r="A332" s="39"/>
      <c r="B332" s="40"/>
      <c r="C332" s="41"/>
      <c r="D332" s="251" t="s">
        <v>355</v>
      </c>
      <c r="E332" s="41"/>
      <c r="F332" s="252" t="s">
        <v>6824</v>
      </c>
      <c r="G332" s="41"/>
      <c r="H332" s="41"/>
      <c r="I332" s="235"/>
      <c r="J332" s="41"/>
      <c r="K332" s="41"/>
      <c r="L332" s="45"/>
      <c r="M332" s="236"/>
      <c r="N332" s="237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355</v>
      </c>
      <c r="AU332" s="18" t="s">
        <v>90</v>
      </c>
    </row>
    <row r="333" s="2" customFormat="1" ht="37.8" customHeight="1">
      <c r="A333" s="39"/>
      <c r="B333" s="40"/>
      <c r="C333" s="220" t="s">
        <v>804</v>
      </c>
      <c r="D333" s="220" t="s">
        <v>204</v>
      </c>
      <c r="E333" s="221" t="s">
        <v>6825</v>
      </c>
      <c r="F333" s="222" t="s">
        <v>6826</v>
      </c>
      <c r="G333" s="223" t="s">
        <v>647</v>
      </c>
      <c r="H333" s="224">
        <v>2</v>
      </c>
      <c r="I333" s="225"/>
      <c r="J333" s="226">
        <f>ROUND(I333*H333,2)</f>
        <v>0</v>
      </c>
      <c r="K333" s="222" t="s">
        <v>352</v>
      </c>
      <c r="L333" s="45"/>
      <c r="M333" s="227" t="s">
        <v>1</v>
      </c>
      <c r="N333" s="228" t="s">
        <v>46</v>
      </c>
      <c r="O333" s="92"/>
      <c r="P333" s="229">
        <f>O333*H333</f>
        <v>0</v>
      </c>
      <c r="Q333" s="229">
        <v>0</v>
      </c>
      <c r="R333" s="229">
        <f>Q333*H333</f>
        <v>0</v>
      </c>
      <c r="S333" s="229">
        <v>0.082000000000000003</v>
      </c>
      <c r="T333" s="230">
        <f>S333*H333</f>
        <v>0.16400000000000001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202</v>
      </c>
      <c r="AT333" s="231" t="s">
        <v>204</v>
      </c>
      <c r="AU333" s="231" t="s">
        <v>90</v>
      </c>
      <c r="AY333" s="18" t="s">
        <v>203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88</v>
      </c>
      <c r="BK333" s="232">
        <f>ROUND(I333*H333,2)</f>
        <v>0</v>
      </c>
      <c r="BL333" s="18" t="s">
        <v>202</v>
      </c>
      <c r="BM333" s="231" t="s">
        <v>6827</v>
      </c>
    </row>
    <row r="334" s="2" customFormat="1">
      <c r="A334" s="39"/>
      <c r="B334" s="40"/>
      <c r="C334" s="41"/>
      <c r="D334" s="233" t="s">
        <v>209</v>
      </c>
      <c r="E334" s="41"/>
      <c r="F334" s="234" t="s">
        <v>6828</v>
      </c>
      <c r="G334" s="41"/>
      <c r="H334" s="41"/>
      <c r="I334" s="235"/>
      <c r="J334" s="41"/>
      <c r="K334" s="41"/>
      <c r="L334" s="45"/>
      <c r="M334" s="236"/>
      <c r="N334" s="237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209</v>
      </c>
      <c r="AU334" s="18" t="s">
        <v>90</v>
      </c>
    </row>
    <row r="335" s="2" customFormat="1">
      <c r="A335" s="39"/>
      <c r="B335" s="40"/>
      <c r="C335" s="41"/>
      <c r="D335" s="251" t="s">
        <v>355</v>
      </c>
      <c r="E335" s="41"/>
      <c r="F335" s="252" t="s">
        <v>6829</v>
      </c>
      <c r="G335" s="41"/>
      <c r="H335" s="41"/>
      <c r="I335" s="235"/>
      <c r="J335" s="41"/>
      <c r="K335" s="41"/>
      <c r="L335" s="45"/>
      <c r="M335" s="236"/>
      <c r="N335" s="237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355</v>
      </c>
      <c r="AU335" s="18" t="s">
        <v>90</v>
      </c>
    </row>
    <row r="336" s="2" customFormat="1" ht="33" customHeight="1">
      <c r="A336" s="39"/>
      <c r="B336" s="40"/>
      <c r="C336" s="220" t="s">
        <v>811</v>
      </c>
      <c r="D336" s="220" t="s">
        <v>204</v>
      </c>
      <c r="E336" s="221" t="s">
        <v>6830</v>
      </c>
      <c r="F336" s="222" t="s">
        <v>6831</v>
      </c>
      <c r="G336" s="223" t="s">
        <v>290</v>
      </c>
      <c r="H336" s="224">
        <v>25</v>
      </c>
      <c r="I336" s="225"/>
      <c r="J336" s="226">
        <f>ROUND(I336*H336,2)</f>
        <v>0</v>
      </c>
      <c r="K336" s="222" t="s">
        <v>352</v>
      </c>
      <c r="L336" s="45"/>
      <c r="M336" s="227" t="s">
        <v>1</v>
      </c>
      <c r="N336" s="228" t="s">
        <v>46</v>
      </c>
      <c r="O336" s="92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202</v>
      </c>
      <c r="AT336" s="231" t="s">
        <v>204</v>
      </c>
      <c r="AU336" s="231" t="s">
        <v>90</v>
      </c>
      <c r="AY336" s="18" t="s">
        <v>203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88</v>
      </c>
      <c r="BK336" s="232">
        <f>ROUND(I336*H336,2)</f>
        <v>0</v>
      </c>
      <c r="BL336" s="18" t="s">
        <v>202</v>
      </c>
      <c r="BM336" s="231" t="s">
        <v>6832</v>
      </c>
    </row>
    <row r="337" s="2" customFormat="1">
      <c r="A337" s="39"/>
      <c r="B337" s="40"/>
      <c r="C337" s="41"/>
      <c r="D337" s="233" t="s">
        <v>209</v>
      </c>
      <c r="E337" s="41"/>
      <c r="F337" s="234" t="s">
        <v>6833</v>
      </c>
      <c r="G337" s="41"/>
      <c r="H337" s="41"/>
      <c r="I337" s="235"/>
      <c r="J337" s="41"/>
      <c r="K337" s="41"/>
      <c r="L337" s="45"/>
      <c r="M337" s="236"/>
      <c r="N337" s="237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209</v>
      </c>
      <c r="AU337" s="18" t="s">
        <v>90</v>
      </c>
    </row>
    <row r="338" s="2" customFormat="1">
      <c r="A338" s="39"/>
      <c r="B338" s="40"/>
      <c r="C338" s="41"/>
      <c r="D338" s="251" t="s">
        <v>355</v>
      </c>
      <c r="E338" s="41"/>
      <c r="F338" s="252" t="s">
        <v>6834</v>
      </c>
      <c r="G338" s="41"/>
      <c r="H338" s="41"/>
      <c r="I338" s="235"/>
      <c r="J338" s="41"/>
      <c r="K338" s="41"/>
      <c r="L338" s="45"/>
      <c r="M338" s="236"/>
      <c r="N338" s="237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355</v>
      </c>
      <c r="AU338" s="18" t="s">
        <v>90</v>
      </c>
    </row>
    <row r="339" s="11" customFormat="1" ht="22.8" customHeight="1">
      <c r="A339" s="11"/>
      <c r="B339" s="206"/>
      <c r="C339" s="207"/>
      <c r="D339" s="208" t="s">
        <v>80</v>
      </c>
      <c r="E339" s="249" t="s">
        <v>6835</v>
      </c>
      <c r="F339" s="249" t="s">
        <v>6836</v>
      </c>
      <c r="G339" s="207"/>
      <c r="H339" s="207"/>
      <c r="I339" s="210"/>
      <c r="J339" s="250">
        <f>BK339</f>
        <v>0</v>
      </c>
      <c r="K339" s="207"/>
      <c r="L339" s="212"/>
      <c r="M339" s="213"/>
      <c r="N339" s="214"/>
      <c r="O339" s="214"/>
      <c r="P339" s="215">
        <f>SUM(P340:P376)</f>
        <v>0</v>
      </c>
      <c r="Q339" s="214"/>
      <c r="R339" s="215">
        <f>SUM(R340:R376)</f>
        <v>0</v>
      </c>
      <c r="S339" s="214"/>
      <c r="T339" s="216">
        <f>SUM(T340:T376)</f>
        <v>0</v>
      </c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R339" s="217" t="s">
        <v>88</v>
      </c>
      <c r="AT339" s="218" t="s">
        <v>80</v>
      </c>
      <c r="AU339" s="218" t="s">
        <v>88</v>
      </c>
      <c r="AY339" s="217" t="s">
        <v>203</v>
      </c>
      <c r="BK339" s="219">
        <f>SUM(BK340:BK376)</f>
        <v>0</v>
      </c>
    </row>
    <row r="340" s="2" customFormat="1" ht="21.75" customHeight="1">
      <c r="A340" s="39"/>
      <c r="B340" s="40"/>
      <c r="C340" s="220" t="s">
        <v>817</v>
      </c>
      <c r="D340" s="220" t="s">
        <v>204</v>
      </c>
      <c r="E340" s="221" t="s">
        <v>6837</v>
      </c>
      <c r="F340" s="222" t="s">
        <v>6838</v>
      </c>
      <c r="G340" s="223" t="s">
        <v>493</v>
      </c>
      <c r="H340" s="224">
        <v>232.64400000000001</v>
      </c>
      <c r="I340" s="225"/>
      <c r="J340" s="226">
        <f>ROUND(I340*H340,2)</f>
        <v>0</v>
      </c>
      <c r="K340" s="222" t="s">
        <v>352</v>
      </c>
      <c r="L340" s="45"/>
      <c r="M340" s="227" t="s">
        <v>1</v>
      </c>
      <c r="N340" s="228" t="s">
        <v>46</v>
      </c>
      <c r="O340" s="92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202</v>
      </c>
      <c r="AT340" s="231" t="s">
        <v>204</v>
      </c>
      <c r="AU340" s="231" t="s">
        <v>90</v>
      </c>
      <c r="AY340" s="18" t="s">
        <v>203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88</v>
      </c>
      <c r="BK340" s="232">
        <f>ROUND(I340*H340,2)</f>
        <v>0</v>
      </c>
      <c r="BL340" s="18" t="s">
        <v>202</v>
      </c>
      <c r="BM340" s="231" t="s">
        <v>6839</v>
      </c>
    </row>
    <row r="341" s="2" customFormat="1">
      <c r="A341" s="39"/>
      <c r="B341" s="40"/>
      <c r="C341" s="41"/>
      <c r="D341" s="233" t="s">
        <v>209</v>
      </c>
      <c r="E341" s="41"/>
      <c r="F341" s="234" t="s">
        <v>6840</v>
      </c>
      <c r="G341" s="41"/>
      <c r="H341" s="41"/>
      <c r="I341" s="235"/>
      <c r="J341" s="41"/>
      <c r="K341" s="41"/>
      <c r="L341" s="45"/>
      <c r="M341" s="236"/>
      <c r="N341" s="237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209</v>
      </c>
      <c r="AU341" s="18" t="s">
        <v>90</v>
      </c>
    </row>
    <row r="342" s="2" customFormat="1">
      <c r="A342" s="39"/>
      <c r="B342" s="40"/>
      <c r="C342" s="41"/>
      <c r="D342" s="251" t="s">
        <v>355</v>
      </c>
      <c r="E342" s="41"/>
      <c r="F342" s="252" t="s">
        <v>6841</v>
      </c>
      <c r="G342" s="41"/>
      <c r="H342" s="41"/>
      <c r="I342" s="235"/>
      <c r="J342" s="41"/>
      <c r="K342" s="41"/>
      <c r="L342" s="45"/>
      <c r="M342" s="236"/>
      <c r="N342" s="237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355</v>
      </c>
      <c r="AU342" s="18" t="s">
        <v>90</v>
      </c>
    </row>
    <row r="343" s="2" customFormat="1" ht="24.15" customHeight="1">
      <c r="A343" s="39"/>
      <c r="B343" s="40"/>
      <c r="C343" s="220" t="s">
        <v>829</v>
      </c>
      <c r="D343" s="220" t="s">
        <v>204</v>
      </c>
      <c r="E343" s="221" t="s">
        <v>6842</v>
      </c>
      <c r="F343" s="222" t="s">
        <v>6843</v>
      </c>
      <c r="G343" s="223" t="s">
        <v>493</v>
      </c>
      <c r="H343" s="224">
        <v>3024.3719999999998</v>
      </c>
      <c r="I343" s="225"/>
      <c r="J343" s="226">
        <f>ROUND(I343*H343,2)</f>
        <v>0</v>
      </c>
      <c r="K343" s="222" t="s">
        <v>352</v>
      </c>
      <c r="L343" s="45"/>
      <c r="M343" s="227" t="s">
        <v>1</v>
      </c>
      <c r="N343" s="228" t="s">
        <v>46</v>
      </c>
      <c r="O343" s="92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202</v>
      </c>
      <c r="AT343" s="231" t="s">
        <v>204</v>
      </c>
      <c r="AU343" s="231" t="s">
        <v>90</v>
      </c>
      <c r="AY343" s="18" t="s">
        <v>203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88</v>
      </c>
      <c r="BK343" s="232">
        <f>ROUND(I343*H343,2)</f>
        <v>0</v>
      </c>
      <c r="BL343" s="18" t="s">
        <v>202</v>
      </c>
      <c r="BM343" s="231" t="s">
        <v>6844</v>
      </c>
    </row>
    <row r="344" s="2" customFormat="1">
      <c r="A344" s="39"/>
      <c r="B344" s="40"/>
      <c r="C344" s="41"/>
      <c r="D344" s="233" t="s">
        <v>209</v>
      </c>
      <c r="E344" s="41"/>
      <c r="F344" s="234" t="s">
        <v>6845</v>
      </c>
      <c r="G344" s="41"/>
      <c r="H344" s="41"/>
      <c r="I344" s="235"/>
      <c r="J344" s="41"/>
      <c r="K344" s="41"/>
      <c r="L344" s="45"/>
      <c r="M344" s="236"/>
      <c r="N344" s="237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209</v>
      </c>
      <c r="AU344" s="18" t="s">
        <v>90</v>
      </c>
    </row>
    <row r="345" s="2" customFormat="1">
      <c r="A345" s="39"/>
      <c r="B345" s="40"/>
      <c r="C345" s="41"/>
      <c r="D345" s="251" t="s">
        <v>355</v>
      </c>
      <c r="E345" s="41"/>
      <c r="F345" s="252" t="s">
        <v>6846</v>
      </c>
      <c r="G345" s="41"/>
      <c r="H345" s="41"/>
      <c r="I345" s="235"/>
      <c r="J345" s="41"/>
      <c r="K345" s="41"/>
      <c r="L345" s="45"/>
      <c r="M345" s="236"/>
      <c r="N345" s="237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355</v>
      </c>
      <c r="AU345" s="18" t="s">
        <v>90</v>
      </c>
    </row>
    <row r="346" s="14" customFormat="1">
      <c r="A346" s="14"/>
      <c r="B346" s="263"/>
      <c r="C346" s="264"/>
      <c r="D346" s="233" t="s">
        <v>357</v>
      </c>
      <c r="E346" s="265" t="s">
        <v>1</v>
      </c>
      <c r="F346" s="266" t="s">
        <v>6847</v>
      </c>
      <c r="G346" s="264"/>
      <c r="H346" s="267">
        <v>3024.3719999999998</v>
      </c>
      <c r="I346" s="268"/>
      <c r="J346" s="264"/>
      <c r="K346" s="264"/>
      <c r="L346" s="269"/>
      <c r="M346" s="270"/>
      <c r="N346" s="271"/>
      <c r="O346" s="271"/>
      <c r="P346" s="271"/>
      <c r="Q346" s="271"/>
      <c r="R346" s="271"/>
      <c r="S346" s="271"/>
      <c r="T346" s="27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73" t="s">
        <v>357</v>
      </c>
      <c r="AU346" s="273" t="s">
        <v>90</v>
      </c>
      <c r="AV346" s="14" t="s">
        <v>90</v>
      </c>
      <c r="AW346" s="14" t="s">
        <v>36</v>
      </c>
      <c r="AX346" s="14" t="s">
        <v>81</v>
      </c>
      <c r="AY346" s="273" t="s">
        <v>203</v>
      </c>
    </row>
    <row r="347" s="16" customFormat="1">
      <c r="A347" s="16"/>
      <c r="B347" s="285"/>
      <c r="C347" s="286"/>
      <c r="D347" s="233" t="s">
        <v>357</v>
      </c>
      <c r="E347" s="287" t="s">
        <v>1</v>
      </c>
      <c r="F347" s="288" t="s">
        <v>366</v>
      </c>
      <c r="G347" s="286"/>
      <c r="H347" s="289">
        <v>3024.3719999999998</v>
      </c>
      <c r="I347" s="290"/>
      <c r="J347" s="286"/>
      <c r="K347" s="286"/>
      <c r="L347" s="291"/>
      <c r="M347" s="292"/>
      <c r="N347" s="293"/>
      <c r="O347" s="293"/>
      <c r="P347" s="293"/>
      <c r="Q347" s="293"/>
      <c r="R347" s="293"/>
      <c r="S347" s="293"/>
      <c r="T347" s="294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95" t="s">
        <v>357</v>
      </c>
      <c r="AU347" s="295" t="s">
        <v>90</v>
      </c>
      <c r="AV347" s="16" t="s">
        <v>202</v>
      </c>
      <c r="AW347" s="16" t="s">
        <v>36</v>
      </c>
      <c r="AX347" s="16" t="s">
        <v>88</v>
      </c>
      <c r="AY347" s="295" t="s">
        <v>203</v>
      </c>
    </row>
    <row r="348" s="2" customFormat="1" ht="33" customHeight="1">
      <c r="A348" s="39"/>
      <c r="B348" s="40"/>
      <c r="C348" s="220" t="s">
        <v>834</v>
      </c>
      <c r="D348" s="220" t="s">
        <v>204</v>
      </c>
      <c r="E348" s="221" t="s">
        <v>6848</v>
      </c>
      <c r="F348" s="222" t="s">
        <v>6849</v>
      </c>
      <c r="G348" s="223" t="s">
        <v>493</v>
      </c>
      <c r="H348" s="224">
        <v>4.9530000000000003</v>
      </c>
      <c r="I348" s="225"/>
      <c r="J348" s="226">
        <f>ROUND(I348*H348,2)</f>
        <v>0</v>
      </c>
      <c r="K348" s="222" t="s">
        <v>352</v>
      </c>
      <c r="L348" s="45"/>
      <c r="M348" s="227" t="s">
        <v>1</v>
      </c>
      <c r="N348" s="228" t="s">
        <v>46</v>
      </c>
      <c r="O348" s="92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202</v>
      </c>
      <c r="AT348" s="231" t="s">
        <v>204</v>
      </c>
      <c r="AU348" s="231" t="s">
        <v>90</v>
      </c>
      <c r="AY348" s="18" t="s">
        <v>203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88</v>
      </c>
      <c r="BK348" s="232">
        <f>ROUND(I348*H348,2)</f>
        <v>0</v>
      </c>
      <c r="BL348" s="18" t="s">
        <v>202</v>
      </c>
      <c r="BM348" s="231" t="s">
        <v>6850</v>
      </c>
    </row>
    <row r="349" s="2" customFormat="1">
      <c r="A349" s="39"/>
      <c r="B349" s="40"/>
      <c r="C349" s="41"/>
      <c r="D349" s="233" t="s">
        <v>209</v>
      </c>
      <c r="E349" s="41"/>
      <c r="F349" s="234" t="s">
        <v>6851</v>
      </c>
      <c r="G349" s="41"/>
      <c r="H349" s="41"/>
      <c r="I349" s="235"/>
      <c r="J349" s="41"/>
      <c r="K349" s="41"/>
      <c r="L349" s="45"/>
      <c r="M349" s="236"/>
      <c r="N349" s="237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209</v>
      </c>
      <c r="AU349" s="18" t="s">
        <v>90</v>
      </c>
    </row>
    <row r="350" s="2" customFormat="1">
      <c r="A350" s="39"/>
      <c r="B350" s="40"/>
      <c r="C350" s="41"/>
      <c r="D350" s="251" t="s">
        <v>355</v>
      </c>
      <c r="E350" s="41"/>
      <c r="F350" s="252" t="s">
        <v>6852</v>
      </c>
      <c r="G350" s="41"/>
      <c r="H350" s="41"/>
      <c r="I350" s="235"/>
      <c r="J350" s="41"/>
      <c r="K350" s="41"/>
      <c r="L350" s="45"/>
      <c r="M350" s="236"/>
      <c r="N350" s="237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355</v>
      </c>
      <c r="AU350" s="18" t="s">
        <v>90</v>
      </c>
    </row>
    <row r="351" s="14" customFormat="1">
      <c r="A351" s="14"/>
      <c r="B351" s="263"/>
      <c r="C351" s="264"/>
      <c r="D351" s="233" t="s">
        <v>357</v>
      </c>
      <c r="E351" s="265" t="s">
        <v>1</v>
      </c>
      <c r="F351" s="266" t="s">
        <v>6853</v>
      </c>
      <c r="G351" s="264"/>
      <c r="H351" s="267">
        <v>232.64400000000001</v>
      </c>
      <c r="I351" s="268"/>
      <c r="J351" s="264"/>
      <c r="K351" s="264"/>
      <c r="L351" s="269"/>
      <c r="M351" s="270"/>
      <c r="N351" s="271"/>
      <c r="O351" s="271"/>
      <c r="P351" s="271"/>
      <c r="Q351" s="271"/>
      <c r="R351" s="271"/>
      <c r="S351" s="271"/>
      <c r="T351" s="27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73" t="s">
        <v>357</v>
      </c>
      <c r="AU351" s="273" t="s">
        <v>90</v>
      </c>
      <c r="AV351" s="14" t="s">
        <v>90</v>
      </c>
      <c r="AW351" s="14" t="s">
        <v>36</v>
      </c>
      <c r="AX351" s="14" t="s">
        <v>81</v>
      </c>
      <c r="AY351" s="273" t="s">
        <v>203</v>
      </c>
    </row>
    <row r="352" s="14" customFormat="1">
      <c r="A352" s="14"/>
      <c r="B352" s="263"/>
      <c r="C352" s="264"/>
      <c r="D352" s="233" t="s">
        <v>357</v>
      </c>
      <c r="E352" s="265" t="s">
        <v>1</v>
      </c>
      <c r="F352" s="266" t="s">
        <v>6854</v>
      </c>
      <c r="G352" s="264"/>
      <c r="H352" s="267">
        <v>-140.44999999999999</v>
      </c>
      <c r="I352" s="268"/>
      <c r="J352" s="264"/>
      <c r="K352" s="264"/>
      <c r="L352" s="269"/>
      <c r="M352" s="270"/>
      <c r="N352" s="271"/>
      <c r="O352" s="271"/>
      <c r="P352" s="271"/>
      <c r="Q352" s="271"/>
      <c r="R352" s="271"/>
      <c r="S352" s="271"/>
      <c r="T352" s="27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3" t="s">
        <v>357</v>
      </c>
      <c r="AU352" s="273" t="s">
        <v>90</v>
      </c>
      <c r="AV352" s="14" t="s">
        <v>90</v>
      </c>
      <c r="AW352" s="14" t="s">
        <v>36</v>
      </c>
      <c r="AX352" s="14" t="s">
        <v>81</v>
      </c>
      <c r="AY352" s="273" t="s">
        <v>203</v>
      </c>
    </row>
    <row r="353" s="14" customFormat="1">
      <c r="A353" s="14"/>
      <c r="B353" s="263"/>
      <c r="C353" s="264"/>
      <c r="D353" s="233" t="s">
        <v>357</v>
      </c>
      <c r="E353" s="265" t="s">
        <v>1</v>
      </c>
      <c r="F353" s="266" t="s">
        <v>6855</v>
      </c>
      <c r="G353" s="264"/>
      <c r="H353" s="267">
        <v>-42.659999999999997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357</v>
      </c>
      <c r="AU353" s="273" t="s">
        <v>90</v>
      </c>
      <c r="AV353" s="14" t="s">
        <v>90</v>
      </c>
      <c r="AW353" s="14" t="s">
        <v>36</v>
      </c>
      <c r="AX353" s="14" t="s">
        <v>81</v>
      </c>
      <c r="AY353" s="273" t="s">
        <v>203</v>
      </c>
    </row>
    <row r="354" s="16" customFormat="1">
      <c r="A354" s="16"/>
      <c r="B354" s="285"/>
      <c r="C354" s="286"/>
      <c r="D354" s="233" t="s">
        <v>357</v>
      </c>
      <c r="E354" s="287" t="s">
        <v>1</v>
      </c>
      <c r="F354" s="288" t="s">
        <v>366</v>
      </c>
      <c r="G354" s="286"/>
      <c r="H354" s="289">
        <v>49.53400000000002</v>
      </c>
      <c r="I354" s="290"/>
      <c r="J354" s="286"/>
      <c r="K354" s="286"/>
      <c r="L354" s="291"/>
      <c r="M354" s="292"/>
      <c r="N354" s="293"/>
      <c r="O354" s="293"/>
      <c r="P354" s="293"/>
      <c r="Q354" s="293"/>
      <c r="R354" s="293"/>
      <c r="S354" s="293"/>
      <c r="T354" s="294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95" t="s">
        <v>357</v>
      </c>
      <c r="AU354" s="295" t="s">
        <v>90</v>
      </c>
      <c r="AV354" s="16" t="s">
        <v>202</v>
      </c>
      <c r="AW354" s="16" t="s">
        <v>36</v>
      </c>
      <c r="AX354" s="16" t="s">
        <v>88</v>
      </c>
      <c r="AY354" s="295" t="s">
        <v>203</v>
      </c>
    </row>
    <row r="355" s="14" customFormat="1">
      <c r="A355" s="14"/>
      <c r="B355" s="263"/>
      <c r="C355" s="264"/>
      <c r="D355" s="233" t="s">
        <v>357</v>
      </c>
      <c r="E355" s="264"/>
      <c r="F355" s="266" t="s">
        <v>6856</v>
      </c>
      <c r="G355" s="264"/>
      <c r="H355" s="267">
        <v>4.9530000000000003</v>
      </c>
      <c r="I355" s="268"/>
      <c r="J355" s="264"/>
      <c r="K355" s="264"/>
      <c r="L355" s="269"/>
      <c r="M355" s="270"/>
      <c r="N355" s="271"/>
      <c r="O355" s="271"/>
      <c r="P355" s="271"/>
      <c r="Q355" s="271"/>
      <c r="R355" s="271"/>
      <c r="S355" s="271"/>
      <c r="T355" s="27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3" t="s">
        <v>357</v>
      </c>
      <c r="AU355" s="273" t="s">
        <v>90</v>
      </c>
      <c r="AV355" s="14" t="s">
        <v>90</v>
      </c>
      <c r="AW355" s="14" t="s">
        <v>4</v>
      </c>
      <c r="AX355" s="14" t="s">
        <v>88</v>
      </c>
      <c r="AY355" s="273" t="s">
        <v>203</v>
      </c>
    </row>
    <row r="356" s="2" customFormat="1" ht="33" customHeight="1">
      <c r="A356" s="39"/>
      <c r="B356" s="40"/>
      <c r="C356" s="220" t="s">
        <v>838</v>
      </c>
      <c r="D356" s="220" t="s">
        <v>204</v>
      </c>
      <c r="E356" s="221" t="s">
        <v>6857</v>
      </c>
      <c r="F356" s="222" t="s">
        <v>6858</v>
      </c>
      <c r="G356" s="223" t="s">
        <v>493</v>
      </c>
      <c r="H356" s="224">
        <v>4.266</v>
      </c>
      <c r="I356" s="225"/>
      <c r="J356" s="226">
        <f>ROUND(I356*H356,2)</f>
        <v>0</v>
      </c>
      <c r="K356" s="222" t="s">
        <v>352</v>
      </c>
      <c r="L356" s="45"/>
      <c r="M356" s="227" t="s">
        <v>1</v>
      </c>
      <c r="N356" s="228" t="s">
        <v>46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202</v>
      </c>
      <c r="AT356" s="231" t="s">
        <v>204</v>
      </c>
      <c r="AU356" s="231" t="s">
        <v>90</v>
      </c>
      <c r="AY356" s="18" t="s">
        <v>203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88</v>
      </c>
      <c r="BK356" s="232">
        <f>ROUND(I356*H356,2)</f>
        <v>0</v>
      </c>
      <c r="BL356" s="18" t="s">
        <v>202</v>
      </c>
      <c r="BM356" s="231" t="s">
        <v>6859</v>
      </c>
    </row>
    <row r="357" s="2" customFormat="1">
      <c r="A357" s="39"/>
      <c r="B357" s="40"/>
      <c r="C357" s="41"/>
      <c r="D357" s="233" t="s">
        <v>209</v>
      </c>
      <c r="E357" s="41"/>
      <c r="F357" s="234" t="s">
        <v>6860</v>
      </c>
      <c r="G357" s="41"/>
      <c r="H357" s="41"/>
      <c r="I357" s="235"/>
      <c r="J357" s="41"/>
      <c r="K357" s="41"/>
      <c r="L357" s="45"/>
      <c r="M357" s="236"/>
      <c r="N357" s="237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209</v>
      </c>
      <c r="AU357" s="18" t="s">
        <v>90</v>
      </c>
    </row>
    <row r="358" s="2" customFormat="1">
      <c r="A358" s="39"/>
      <c r="B358" s="40"/>
      <c r="C358" s="41"/>
      <c r="D358" s="251" t="s">
        <v>355</v>
      </c>
      <c r="E358" s="41"/>
      <c r="F358" s="252" t="s">
        <v>6861</v>
      </c>
      <c r="G358" s="41"/>
      <c r="H358" s="41"/>
      <c r="I358" s="235"/>
      <c r="J358" s="41"/>
      <c r="K358" s="41"/>
      <c r="L358" s="45"/>
      <c r="M358" s="236"/>
      <c r="N358" s="237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355</v>
      </c>
      <c r="AU358" s="18" t="s">
        <v>90</v>
      </c>
    </row>
    <row r="359" s="14" customFormat="1">
      <c r="A359" s="14"/>
      <c r="B359" s="263"/>
      <c r="C359" s="264"/>
      <c r="D359" s="233" t="s">
        <v>357</v>
      </c>
      <c r="E359" s="264"/>
      <c r="F359" s="266" t="s">
        <v>6862</v>
      </c>
      <c r="G359" s="264"/>
      <c r="H359" s="267">
        <v>4.266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3" t="s">
        <v>357</v>
      </c>
      <c r="AU359" s="273" t="s">
        <v>90</v>
      </c>
      <c r="AV359" s="14" t="s">
        <v>90</v>
      </c>
      <c r="AW359" s="14" t="s">
        <v>4</v>
      </c>
      <c r="AX359" s="14" t="s">
        <v>88</v>
      </c>
      <c r="AY359" s="273" t="s">
        <v>203</v>
      </c>
    </row>
    <row r="360" s="2" customFormat="1" ht="37.8" customHeight="1">
      <c r="A360" s="39"/>
      <c r="B360" s="40"/>
      <c r="C360" s="220" t="s">
        <v>845</v>
      </c>
      <c r="D360" s="220" t="s">
        <v>204</v>
      </c>
      <c r="E360" s="221" t="s">
        <v>6863</v>
      </c>
      <c r="F360" s="222" t="s">
        <v>6864</v>
      </c>
      <c r="G360" s="223" t="s">
        <v>493</v>
      </c>
      <c r="H360" s="224">
        <v>44.581000000000003</v>
      </c>
      <c r="I360" s="225"/>
      <c r="J360" s="226">
        <f>ROUND(I360*H360,2)</f>
        <v>0</v>
      </c>
      <c r="K360" s="222" t="s">
        <v>352</v>
      </c>
      <c r="L360" s="45"/>
      <c r="M360" s="227" t="s">
        <v>1</v>
      </c>
      <c r="N360" s="228" t="s">
        <v>46</v>
      </c>
      <c r="O360" s="92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202</v>
      </c>
      <c r="AT360" s="231" t="s">
        <v>204</v>
      </c>
      <c r="AU360" s="231" t="s">
        <v>90</v>
      </c>
      <c r="AY360" s="18" t="s">
        <v>203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88</v>
      </c>
      <c r="BK360" s="232">
        <f>ROUND(I360*H360,2)</f>
        <v>0</v>
      </c>
      <c r="BL360" s="18" t="s">
        <v>202</v>
      </c>
      <c r="BM360" s="231" t="s">
        <v>6865</v>
      </c>
    </row>
    <row r="361" s="2" customFormat="1">
      <c r="A361" s="39"/>
      <c r="B361" s="40"/>
      <c r="C361" s="41"/>
      <c r="D361" s="233" t="s">
        <v>209</v>
      </c>
      <c r="E361" s="41"/>
      <c r="F361" s="234" t="s">
        <v>6866</v>
      </c>
      <c r="G361" s="41"/>
      <c r="H361" s="41"/>
      <c r="I361" s="235"/>
      <c r="J361" s="41"/>
      <c r="K361" s="41"/>
      <c r="L361" s="45"/>
      <c r="M361" s="236"/>
      <c r="N361" s="237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209</v>
      </c>
      <c r="AU361" s="18" t="s">
        <v>90</v>
      </c>
    </row>
    <row r="362" s="2" customFormat="1">
      <c r="A362" s="39"/>
      <c r="B362" s="40"/>
      <c r="C362" s="41"/>
      <c r="D362" s="251" t="s">
        <v>355</v>
      </c>
      <c r="E362" s="41"/>
      <c r="F362" s="252" t="s">
        <v>6867</v>
      </c>
      <c r="G362" s="41"/>
      <c r="H362" s="41"/>
      <c r="I362" s="235"/>
      <c r="J362" s="41"/>
      <c r="K362" s="41"/>
      <c r="L362" s="45"/>
      <c r="M362" s="236"/>
      <c r="N362" s="237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355</v>
      </c>
      <c r="AU362" s="18" t="s">
        <v>90</v>
      </c>
    </row>
    <row r="363" s="14" customFormat="1">
      <c r="A363" s="14"/>
      <c r="B363" s="263"/>
      <c r="C363" s="264"/>
      <c r="D363" s="233" t="s">
        <v>357</v>
      </c>
      <c r="E363" s="265" t="s">
        <v>1</v>
      </c>
      <c r="F363" s="266" t="s">
        <v>6853</v>
      </c>
      <c r="G363" s="264"/>
      <c r="H363" s="267">
        <v>232.64400000000001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73" t="s">
        <v>357</v>
      </c>
      <c r="AU363" s="273" t="s">
        <v>90</v>
      </c>
      <c r="AV363" s="14" t="s">
        <v>90</v>
      </c>
      <c r="AW363" s="14" t="s">
        <v>36</v>
      </c>
      <c r="AX363" s="14" t="s">
        <v>81</v>
      </c>
      <c r="AY363" s="273" t="s">
        <v>203</v>
      </c>
    </row>
    <row r="364" s="14" customFormat="1">
      <c r="A364" s="14"/>
      <c r="B364" s="263"/>
      <c r="C364" s="264"/>
      <c r="D364" s="233" t="s">
        <v>357</v>
      </c>
      <c r="E364" s="265" t="s">
        <v>1</v>
      </c>
      <c r="F364" s="266" t="s">
        <v>6854</v>
      </c>
      <c r="G364" s="264"/>
      <c r="H364" s="267">
        <v>-140.44999999999999</v>
      </c>
      <c r="I364" s="268"/>
      <c r="J364" s="264"/>
      <c r="K364" s="264"/>
      <c r="L364" s="269"/>
      <c r="M364" s="270"/>
      <c r="N364" s="271"/>
      <c r="O364" s="271"/>
      <c r="P364" s="271"/>
      <c r="Q364" s="271"/>
      <c r="R364" s="271"/>
      <c r="S364" s="271"/>
      <c r="T364" s="27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3" t="s">
        <v>357</v>
      </c>
      <c r="AU364" s="273" t="s">
        <v>90</v>
      </c>
      <c r="AV364" s="14" t="s">
        <v>90</v>
      </c>
      <c r="AW364" s="14" t="s">
        <v>36</v>
      </c>
      <c r="AX364" s="14" t="s">
        <v>81</v>
      </c>
      <c r="AY364" s="273" t="s">
        <v>203</v>
      </c>
    </row>
    <row r="365" s="14" customFormat="1">
      <c r="A365" s="14"/>
      <c r="B365" s="263"/>
      <c r="C365" s="264"/>
      <c r="D365" s="233" t="s">
        <v>357</v>
      </c>
      <c r="E365" s="265" t="s">
        <v>1</v>
      </c>
      <c r="F365" s="266" t="s">
        <v>6855</v>
      </c>
      <c r="G365" s="264"/>
      <c r="H365" s="267">
        <v>-42.659999999999997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3" t="s">
        <v>357</v>
      </c>
      <c r="AU365" s="273" t="s">
        <v>90</v>
      </c>
      <c r="AV365" s="14" t="s">
        <v>90</v>
      </c>
      <c r="AW365" s="14" t="s">
        <v>36</v>
      </c>
      <c r="AX365" s="14" t="s">
        <v>81</v>
      </c>
      <c r="AY365" s="273" t="s">
        <v>203</v>
      </c>
    </row>
    <row r="366" s="16" customFormat="1">
      <c r="A366" s="16"/>
      <c r="B366" s="285"/>
      <c r="C366" s="286"/>
      <c r="D366" s="233" t="s">
        <v>357</v>
      </c>
      <c r="E366" s="287" t="s">
        <v>1</v>
      </c>
      <c r="F366" s="288" t="s">
        <v>366</v>
      </c>
      <c r="G366" s="286"/>
      <c r="H366" s="289">
        <v>49.53400000000002</v>
      </c>
      <c r="I366" s="290"/>
      <c r="J366" s="286"/>
      <c r="K366" s="286"/>
      <c r="L366" s="291"/>
      <c r="M366" s="292"/>
      <c r="N366" s="293"/>
      <c r="O366" s="293"/>
      <c r="P366" s="293"/>
      <c r="Q366" s="293"/>
      <c r="R366" s="293"/>
      <c r="S366" s="293"/>
      <c r="T366" s="29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95" t="s">
        <v>357</v>
      </c>
      <c r="AU366" s="295" t="s">
        <v>90</v>
      </c>
      <c r="AV366" s="16" t="s">
        <v>202</v>
      </c>
      <c r="AW366" s="16" t="s">
        <v>36</v>
      </c>
      <c r="AX366" s="16" t="s">
        <v>88</v>
      </c>
      <c r="AY366" s="295" t="s">
        <v>203</v>
      </c>
    </row>
    <row r="367" s="14" customFormat="1">
      <c r="A367" s="14"/>
      <c r="B367" s="263"/>
      <c r="C367" s="264"/>
      <c r="D367" s="233" t="s">
        <v>357</v>
      </c>
      <c r="E367" s="264"/>
      <c r="F367" s="266" t="s">
        <v>6868</v>
      </c>
      <c r="G367" s="264"/>
      <c r="H367" s="267">
        <v>44.581000000000003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3" t="s">
        <v>357</v>
      </c>
      <c r="AU367" s="273" t="s">
        <v>90</v>
      </c>
      <c r="AV367" s="14" t="s">
        <v>90</v>
      </c>
      <c r="AW367" s="14" t="s">
        <v>4</v>
      </c>
      <c r="AX367" s="14" t="s">
        <v>88</v>
      </c>
      <c r="AY367" s="273" t="s">
        <v>203</v>
      </c>
    </row>
    <row r="368" s="2" customFormat="1" ht="44.25" customHeight="1">
      <c r="A368" s="39"/>
      <c r="B368" s="40"/>
      <c r="C368" s="220" t="s">
        <v>853</v>
      </c>
      <c r="D368" s="220" t="s">
        <v>204</v>
      </c>
      <c r="E368" s="221" t="s">
        <v>6869</v>
      </c>
      <c r="F368" s="222" t="s">
        <v>6870</v>
      </c>
      <c r="G368" s="223" t="s">
        <v>493</v>
      </c>
      <c r="H368" s="224">
        <v>140.44999999999999</v>
      </c>
      <c r="I368" s="225"/>
      <c r="J368" s="226">
        <f>ROUND(I368*H368,2)</f>
        <v>0</v>
      </c>
      <c r="K368" s="222" t="s">
        <v>352</v>
      </c>
      <c r="L368" s="45"/>
      <c r="M368" s="227" t="s">
        <v>1</v>
      </c>
      <c r="N368" s="228" t="s">
        <v>46</v>
      </c>
      <c r="O368" s="92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202</v>
      </c>
      <c r="AT368" s="231" t="s">
        <v>204</v>
      </c>
      <c r="AU368" s="231" t="s">
        <v>90</v>
      </c>
      <c r="AY368" s="18" t="s">
        <v>203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88</v>
      </c>
      <c r="BK368" s="232">
        <f>ROUND(I368*H368,2)</f>
        <v>0</v>
      </c>
      <c r="BL368" s="18" t="s">
        <v>202</v>
      </c>
      <c r="BM368" s="231" t="s">
        <v>6871</v>
      </c>
    </row>
    <row r="369" s="2" customFormat="1">
      <c r="A369" s="39"/>
      <c r="B369" s="40"/>
      <c r="C369" s="41"/>
      <c r="D369" s="233" t="s">
        <v>209</v>
      </c>
      <c r="E369" s="41"/>
      <c r="F369" s="234" t="s">
        <v>495</v>
      </c>
      <c r="G369" s="41"/>
      <c r="H369" s="41"/>
      <c r="I369" s="235"/>
      <c r="J369" s="41"/>
      <c r="K369" s="41"/>
      <c r="L369" s="45"/>
      <c r="M369" s="236"/>
      <c r="N369" s="237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209</v>
      </c>
      <c r="AU369" s="18" t="s">
        <v>90</v>
      </c>
    </row>
    <row r="370" s="2" customFormat="1">
      <c r="A370" s="39"/>
      <c r="B370" s="40"/>
      <c r="C370" s="41"/>
      <c r="D370" s="251" t="s">
        <v>355</v>
      </c>
      <c r="E370" s="41"/>
      <c r="F370" s="252" t="s">
        <v>6872</v>
      </c>
      <c r="G370" s="41"/>
      <c r="H370" s="41"/>
      <c r="I370" s="235"/>
      <c r="J370" s="41"/>
      <c r="K370" s="41"/>
      <c r="L370" s="45"/>
      <c r="M370" s="236"/>
      <c r="N370" s="237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355</v>
      </c>
      <c r="AU370" s="18" t="s">
        <v>90</v>
      </c>
    </row>
    <row r="371" s="14" customFormat="1">
      <c r="A371" s="14"/>
      <c r="B371" s="263"/>
      <c r="C371" s="264"/>
      <c r="D371" s="233" t="s">
        <v>357</v>
      </c>
      <c r="E371" s="265" t="s">
        <v>1</v>
      </c>
      <c r="F371" s="266" t="s">
        <v>6873</v>
      </c>
      <c r="G371" s="264"/>
      <c r="H371" s="267">
        <v>140.44999999999999</v>
      </c>
      <c r="I371" s="268"/>
      <c r="J371" s="264"/>
      <c r="K371" s="264"/>
      <c r="L371" s="269"/>
      <c r="M371" s="270"/>
      <c r="N371" s="271"/>
      <c r="O371" s="271"/>
      <c r="P371" s="271"/>
      <c r="Q371" s="271"/>
      <c r="R371" s="271"/>
      <c r="S371" s="271"/>
      <c r="T371" s="27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3" t="s">
        <v>357</v>
      </c>
      <c r="AU371" s="273" t="s">
        <v>90</v>
      </c>
      <c r="AV371" s="14" t="s">
        <v>90</v>
      </c>
      <c r="AW371" s="14" t="s">
        <v>36</v>
      </c>
      <c r="AX371" s="14" t="s">
        <v>81</v>
      </c>
      <c r="AY371" s="273" t="s">
        <v>203</v>
      </c>
    </row>
    <row r="372" s="16" customFormat="1">
      <c r="A372" s="16"/>
      <c r="B372" s="285"/>
      <c r="C372" s="286"/>
      <c r="D372" s="233" t="s">
        <v>357</v>
      </c>
      <c r="E372" s="287" t="s">
        <v>1</v>
      </c>
      <c r="F372" s="288" t="s">
        <v>366</v>
      </c>
      <c r="G372" s="286"/>
      <c r="H372" s="289">
        <v>140.44999999999999</v>
      </c>
      <c r="I372" s="290"/>
      <c r="J372" s="286"/>
      <c r="K372" s="286"/>
      <c r="L372" s="291"/>
      <c r="M372" s="292"/>
      <c r="N372" s="293"/>
      <c r="O372" s="293"/>
      <c r="P372" s="293"/>
      <c r="Q372" s="293"/>
      <c r="R372" s="293"/>
      <c r="S372" s="293"/>
      <c r="T372" s="294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95" t="s">
        <v>357</v>
      </c>
      <c r="AU372" s="295" t="s">
        <v>90</v>
      </c>
      <c r="AV372" s="16" t="s">
        <v>202</v>
      </c>
      <c r="AW372" s="16" t="s">
        <v>36</v>
      </c>
      <c r="AX372" s="16" t="s">
        <v>88</v>
      </c>
      <c r="AY372" s="295" t="s">
        <v>203</v>
      </c>
    </row>
    <row r="373" s="2" customFormat="1" ht="44.25" customHeight="1">
      <c r="A373" s="39"/>
      <c r="B373" s="40"/>
      <c r="C373" s="220" t="s">
        <v>860</v>
      </c>
      <c r="D373" s="220" t="s">
        <v>204</v>
      </c>
      <c r="E373" s="221" t="s">
        <v>6874</v>
      </c>
      <c r="F373" s="222" t="s">
        <v>6875</v>
      </c>
      <c r="G373" s="223" t="s">
        <v>493</v>
      </c>
      <c r="H373" s="224">
        <v>38.393999999999998</v>
      </c>
      <c r="I373" s="225"/>
      <c r="J373" s="226">
        <f>ROUND(I373*H373,2)</f>
        <v>0</v>
      </c>
      <c r="K373" s="222" t="s">
        <v>352</v>
      </c>
      <c r="L373" s="45"/>
      <c r="M373" s="227" t="s">
        <v>1</v>
      </c>
      <c r="N373" s="228" t="s">
        <v>46</v>
      </c>
      <c r="O373" s="92"/>
      <c r="P373" s="229">
        <f>O373*H373</f>
        <v>0</v>
      </c>
      <c r="Q373" s="229">
        <v>0</v>
      </c>
      <c r="R373" s="229">
        <f>Q373*H373</f>
        <v>0</v>
      </c>
      <c r="S373" s="229">
        <v>0</v>
      </c>
      <c r="T373" s="23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1" t="s">
        <v>202</v>
      </c>
      <c r="AT373" s="231" t="s">
        <v>204</v>
      </c>
      <c r="AU373" s="231" t="s">
        <v>90</v>
      </c>
      <c r="AY373" s="18" t="s">
        <v>203</v>
      </c>
      <c r="BE373" s="232">
        <f>IF(N373="základní",J373,0)</f>
        <v>0</v>
      </c>
      <c r="BF373" s="232">
        <f>IF(N373="snížená",J373,0)</f>
        <v>0</v>
      </c>
      <c r="BG373" s="232">
        <f>IF(N373="zákl. přenesená",J373,0)</f>
        <v>0</v>
      </c>
      <c r="BH373" s="232">
        <f>IF(N373="sníž. přenesená",J373,0)</f>
        <v>0</v>
      </c>
      <c r="BI373" s="232">
        <f>IF(N373="nulová",J373,0)</f>
        <v>0</v>
      </c>
      <c r="BJ373" s="18" t="s">
        <v>88</v>
      </c>
      <c r="BK373" s="232">
        <f>ROUND(I373*H373,2)</f>
        <v>0</v>
      </c>
      <c r="BL373" s="18" t="s">
        <v>202</v>
      </c>
      <c r="BM373" s="231" t="s">
        <v>6876</v>
      </c>
    </row>
    <row r="374" s="2" customFormat="1">
      <c r="A374" s="39"/>
      <c r="B374" s="40"/>
      <c r="C374" s="41"/>
      <c r="D374" s="233" t="s">
        <v>209</v>
      </c>
      <c r="E374" s="41"/>
      <c r="F374" s="234" t="s">
        <v>6877</v>
      </c>
      <c r="G374" s="41"/>
      <c r="H374" s="41"/>
      <c r="I374" s="235"/>
      <c r="J374" s="41"/>
      <c r="K374" s="41"/>
      <c r="L374" s="45"/>
      <c r="M374" s="236"/>
      <c r="N374" s="237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209</v>
      </c>
      <c r="AU374" s="18" t="s">
        <v>90</v>
      </c>
    </row>
    <row r="375" s="2" customFormat="1">
      <c r="A375" s="39"/>
      <c r="B375" s="40"/>
      <c r="C375" s="41"/>
      <c r="D375" s="251" t="s">
        <v>355</v>
      </c>
      <c r="E375" s="41"/>
      <c r="F375" s="252" t="s">
        <v>6878</v>
      </c>
      <c r="G375" s="41"/>
      <c r="H375" s="41"/>
      <c r="I375" s="235"/>
      <c r="J375" s="41"/>
      <c r="K375" s="41"/>
      <c r="L375" s="45"/>
      <c r="M375" s="236"/>
      <c r="N375" s="237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355</v>
      </c>
      <c r="AU375" s="18" t="s">
        <v>90</v>
      </c>
    </row>
    <row r="376" s="14" customFormat="1">
      <c r="A376" s="14"/>
      <c r="B376" s="263"/>
      <c r="C376" s="264"/>
      <c r="D376" s="233" t="s">
        <v>357</v>
      </c>
      <c r="E376" s="264"/>
      <c r="F376" s="266" t="s">
        <v>6879</v>
      </c>
      <c r="G376" s="264"/>
      <c r="H376" s="267">
        <v>38.393999999999998</v>
      </c>
      <c r="I376" s="268"/>
      <c r="J376" s="264"/>
      <c r="K376" s="264"/>
      <c r="L376" s="269"/>
      <c r="M376" s="270"/>
      <c r="N376" s="271"/>
      <c r="O376" s="271"/>
      <c r="P376" s="271"/>
      <c r="Q376" s="271"/>
      <c r="R376" s="271"/>
      <c r="S376" s="271"/>
      <c r="T376" s="27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73" t="s">
        <v>357</v>
      </c>
      <c r="AU376" s="273" t="s">
        <v>90</v>
      </c>
      <c r="AV376" s="14" t="s">
        <v>90</v>
      </c>
      <c r="AW376" s="14" t="s">
        <v>4</v>
      </c>
      <c r="AX376" s="14" t="s">
        <v>88</v>
      </c>
      <c r="AY376" s="273" t="s">
        <v>203</v>
      </c>
    </row>
    <row r="377" s="11" customFormat="1" ht="22.8" customHeight="1">
      <c r="A377" s="11"/>
      <c r="B377" s="206"/>
      <c r="C377" s="207"/>
      <c r="D377" s="208" t="s">
        <v>80</v>
      </c>
      <c r="E377" s="249" t="s">
        <v>1816</v>
      </c>
      <c r="F377" s="249" t="s">
        <v>1817</v>
      </c>
      <c r="G377" s="207"/>
      <c r="H377" s="207"/>
      <c r="I377" s="210"/>
      <c r="J377" s="250">
        <f>BK377</f>
        <v>0</v>
      </c>
      <c r="K377" s="207"/>
      <c r="L377" s="212"/>
      <c r="M377" s="213"/>
      <c r="N377" s="214"/>
      <c r="O377" s="214"/>
      <c r="P377" s="215">
        <f>SUM(P378:P386)</f>
        <v>0</v>
      </c>
      <c r="Q377" s="214"/>
      <c r="R377" s="215">
        <f>SUM(R378:R386)</f>
        <v>0</v>
      </c>
      <c r="S377" s="214"/>
      <c r="T377" s="216">
        <f>SUM(T378:T386)</f>
        <v>0</v>
      </c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R377" s="217" t="s">
        <v>88</v>
      </c>
      <c r="AT377" s="218" t="s">
        <v>80</v>
      </c>
      <c r="AU377" s="218" t="s">
        <v>88</v>
      </c>
      <c r="AY377" s="217" t="s">
        <v>203</v>
      </c>
      <c r="BK377" s="219">
        <f>SUM(BK378:BK386)</f>
        <v>0</v>
      </c>
    </row>
    <row r="378" s="2" customFormat="1" ht="24.15" customHeight="1">
      <c r="A378" s="39"/>
      <c r="B378" s="40"/>
      <c r="C378" s="220" t="s">
        <v>870</v>
      </c>
      <c r="D378" s="220" t="s">
        <v>204</v>
      </c>
      <c r="E378" s="221" t="s">
        <v>6880</v>
      </c>
      <c r="F378" s="222" t="s">
        <v>6881</v>
      </c>
      <c r="G378" s="223" t="s">
        <v>493</v>
      </c>
      <c r="H378" s="224">
        <v>151.25800000000001</v>
      </c>
      <c r="I378" s="225"/>
      <c r="J378" s="226">
        <f>ROUND(I378*H378,2)</f>
        <v>0</v>
      </c>
      <c r="K378" s="222" t="s">
        <v>352</v>
      </c>
      <c r="L378" s="45"/>
      <c r="M378" s="227" t="s">
        <v>1</v>
      </c>
      <c r="N378" s="228" t="s">
        <v>46</v>
      </c>
      <c r="O378" s="92"/>
      <c r="P378" s="229">
        <f>O378*H378</f>
        <v>0</v>
      </c>
      <c r="Q378" s="229">
        <v>0</v>
      </c>
      <c r="R378" s="229">
        <f>Q378*H378</f>
        <v>0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202</v>
      </c>
      <c r="AT378" s="231" t="s">
        <v>204</v>
      </c>
      <c r="AU378" s="231" t="s">
        <v>90</v>
      </c>
      <c r="AY378" s="18" t="s">
        <v>203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88</v>
      </c>
      <c r="BK378" s="232">
        <f>ROUND(I378*H378,2)</f>
        <v>0</v>
      </c>
      <c r="BL378" s="18" t="s">
        <v>202</v>
      </c>
      <c r="BM378" s="231" t="s">
        <v>6882</v>
      </c>
    </row>
    <row r="379" s="2" customFormat="1">
      <c r="A379" s="39"/>
      <c r="B379" s="40"/>
      <c r="C379" s="41"/>
      <c r="D379" s="233" t="s">
        <v>209</v>
      </c>
      <c r="E379" s="41"/>
      <c r="F379" s="234" t="s">
        <v>6883</v>
      </c>
      <c r="G379" s="41"/>
      <c r="H379" s="41"/>
      <c r="I379" s="235"/>
      <c r="J379" s="41"/>
      <c r="K379" s="41"/>
      <c r="L379" s="45"/>
      <c r="M379" s="236"/>
      <c r="N379" s="237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209</v>
      </c>
      <c r="AU379" s="18" t="s">
        <v>90</v>
      </c>
    </row>
    <row r="380" s="2" customFormat="1">
      <c r="A380" s="39"/>
      <c r="B380" s="40"/>
      <c r="C380" s="41"/>
      <c r="D380" s="251" t="s">
        <v>355</v>
      </c>
      <c r="E380" s="41"/>
      <c r="F380" s="252" t="s">
        <v>6884</v>
      </c>
      <c r="G380" s="41"/>
      <c r="H380" s="41"/>
      <c r="I380" s="235"/>
      <c r="J380" s="41"/>
      <c r="K380" s="41"/>
      <c r="L380" s="45"/>
      <c r="M380" s="236"/>
      <c r="N380" s="237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355</v>
      </c>
      <c r="AU380" s="18" t="s">
        <v>90</v>
      </c>
    </row>
    <row r="381" s="14" customFormat="1">
      <c r="A381" s="14"/>
      <c r="B381" s="263"/>
      <c r="C381" s="264"/>
      <c r="D381" s="233" t="s">
        <v>357</v>
      </c>
      <c r="E381" s="265" t="s">
        <v>1</v>
      </c>
      <c r="F381" s="266" t="s">
        <v>6885</v>
      </c>
      <c r="G381" s="264"/>
      <c r="H381" s="267">
        <v>408.01999999999998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73" t="s">
        <v>357</v>
      </c>
      <c r="AU381" s="273" t="s">
        <v>90</v>
      </c>
      <c r="AV381" s="14" t="s">
        <v>90</v>
      </c>
      <c r="AW381" s="14" t="s">
        <v>36</v>
      </c>
      <c r="AX381" s="14" t="s">
        <v>81</v>
      </c>
      <c r="AY381" s="273" t="s">
        <v>203</v>
      </c>
    </row>
    <row r="382" s="14" customFormat="1">
      <c r="A382" s="14"/>
      <c r="B382" s="263"/>
      <c r="C382" s="264"/>
      <c r="D382" s="233" t="s">
        <v>357</v>
      </c>
      <c r="E382" s="265" t="s">
        <v>1</v>
      </c>
      <c r="F382" s="266" t="s">
        <v>6886</v>
      </c>
      <c r="G382" s="264"/>
      <c r="H382" s="267">
        <v>-256.762</v>
      </c>
      <c r="I382" s="268"/>
      <c r="J382" s="264"/>
      <c r="K382" s="264"/>
      <c r="L382" s="269"/>
      <c r="M382" s="270"/>
      <c r="N382" s="271"/>
      <c r="O382" s="271"/>
      <c r="P382" s="271"/>
      <c r="Q382" s="271"/>
      <c r="R382" s="271"/>
      <c r="S382" s="271"/>
      <c r="T382" s="27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73" t="s">
        <v>357</v>
      </c>
      <c r="AU382" s="273" t="s">
        <v>90</v>
      </c>
      <c r="AV382" s="14" t="s">
        <v>90</v>
      </c>
      <c r="AW382" s="14" t="s">
        <v>36</v>
      </c>
      <c r="AX382" s="14" t="s">
        <v>81</v>
      </c>
      <c r="AY382" s="273" t="s">
        <v>203</v>
      </c>
    </row>
    <row r="383" s="16" customFormat="1">
      <c r="A383" s="16"/>
      <c r="B383" s="285"/>
      <c r="C383" s="286"/>
      <c r="D383" s="233" t="s">
        <v>357</v>
      </c>
      <c r="E383" s="287" t="s">
        <v>1</v>
      </c>
      <c r="F383" s="288" t="s">
        <v>366</v>
      </c>
      <c r="G383" s="286"/>
      <c r="H383" s="289">
        <v>151.25799999999998</v>
      </c>
      <c r="I383" s="290"/>
      <c r="J383" s="286"/>
      <c r="K383" s="286"/>
      <c r="L383" s="291"/>
      <c r="M383" s="292"/>
      <c r="N383" s="293"/>
      <c r="O383" s="293"/>
      <c r="P383" s="293"/>
      <c r="Q383" s="293"/>
      <c r="R383" s="293"/>
      <c r="S383" s="293"/>
      <c r="T383" s="294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95" t="s">
        <v>357</v>
      </c>
      <c r="AU383" s="295" t="s">
        <v>90</v>
      </c>
      <c r="AV383" s="16" t="s">
        <v>202</v>
      </c>
      <c r="AW383" s="16" t="s">
        <v>36</v>
      </c>
      <c r="AX383" s="16" t="s">
        <v>88</v>
      </c>
      <c r="AY383" s="295" t="s">
        <v>203</v>
      </c>
    </row>
    <row r="384" s="2" customFormat="1" ht="33" customHeight="1">
      <c r="A384" s="39"/>
      <c r="B384" s="40"/>
      <c r="C384" s="220" t="s">
        <v>882</v>
      </c>
      <c r="D384" s="220" t="s">
        <v>204</v>
      </c>
      <c r="E384" s="221" t="s">
        <v>6887</v>
      </c>
      <c r="F384" s="222" t="s">
        <v>6888</v>
      </c>
      <c r="G384" s="223" t="s">
        <v>493</v>
      </c>
      <c r="H384" s="224">
        <v>256.762</v>
      </c>
      <c r="I384" s="225"/>
      <c r="J384" s="226">
        <f>ROUND(I384*H384,2)</f>
        <v>0</v>
      </c>
      <c r="K384" s="222" t="s">
        <v>352</v>
      </c>
      <c r="L384" s="45"/>
      <c r="M384" s="227" t="s">
        <v>1</v>
      </c>
      <c r="N384" s="228" t="s">
        <v>46</v>
      </c>
      <c r="O384" s="92"/>
      <c r="P384" s="229">
        <f>O384*H384</f>
        <v>0</v>
      </c>
      <c r="Q384" s="229">
        <v>0</v>
      </c>
      <c r="R384" s="229">
        <f>Q384*H384</f>
        <v>0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202</v>
      </c>
      <c r="AT384" s="231" t="s">
        <v>204</v>
      </c>
      <c r="AU384" s="231" t="s">
        <v>90</v>
      </c>
      <c r="AY384" s="18" t="s">
        <v>203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88</v>
      </c>
      <c r="BK384" s="232">
        <f>ROUND(I384*H384,2)</f>
        <v>0</v>
      </c>
      <c r="BL384" s="18" t="s">
        <v>202</v>
      </c>
      <c r="BM384" s="231" t="s">
        <v>6889</v>
      </c>
    </row>
    <row r="385" s="2" customFormat="1">
      <c r="A385" s="39"/>
      <c r="B385" s="40"/>
      <c r="C385" s="41"/>
      <c r="D385" s="233" t="s">
        <v>209</v>
      </c>
      <c r="E385" s="41"/>
      <c r="F385" s="234" t="s">
        <v>6890</v>
      </c>
      <c r="G385" s="41"/>
      <c r="H385" s="41"/>
      <c r="I385" s="235"/>
      <c r="J385" s="41"/>
      <c r="K385" s="41"/>
      <c r="L385" s="45"/>
      <c r="M385" s="236"/>
      <c r="N385" s="237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209</v>
      </c>
      <c r="AU385" s="18" t="s">
        <v>90</v>
      </c>
    </row>
    <row r="386" s="2" customFormat="1">
      <c r="A386" s="39"/>
      <c r="B386" s="40"/>
      <c r="C386" s="41"/>
      <c r="D386" s="251" t="s">
        <v>355</v>
      </c>
      <c r="E386" s="41"/>
      <c r="F386" s="252" t="s">
        <v>6891</v>
      </c>
      <c r="G386" s="41"/>
      <c r="H386" s="41"/>
      <c r="I386" s="235"/>
      <c r="J386" s="41"/>
      <c r="K386" s="41"/>
      <c r="L386" s="45"/>
      <c r="M386" s="306"/>
      <c r="N386" s="307"/>
      <c r="O386" s="240"/>
      <c r="P386" s="240"/>
      <c r="Q386" s="240"/>
      <c r="R386" s="240"/>
      <c r="S386" s="240"/>
      <c r="T386" s="308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355</v>
      </c>
      <c r="AU386" s="18" t="s">
        <v>90</v>
      </c>
    </row>
    <row r="387" s="2" customFormat="1" ht="6.96" customHeight="1">
      <c r="A387" s="39"/>
      <c r="B387" s="67"/>
      <c r="C387" s="68"/>
      <c r="D387" s="68"/>
      <c r="E387" s="68"/>
      <c r="F387" s="68"/>
      <c r="G387" s="68"/>
      <c r="H387" s="68"/>
      <c r="I387" s="68"/>
      <c r="J387" s="68"/>
      <c r="K387" s="68"/>
      <c r="L387" s="45"/>
      <c r="M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</row>
  </sheetData>
  <sheetProtection sheet="1" autoFilter="0" formatColumns="0" formatRows="0" objects="1" scenarios="1" spinCount="100000" saltValue="u+/m764mxw161x8PEc4URT/az4Z2X+RCphFYo8W38e+/wwlg8M9Iq5a0WEj6myR2j81dS/PxuOmtiMdon79QyA==" hashValue="xkE+oSRr7I6Aqid2Y+F1t0deW2pZJk+Ki9A3E3wXTmYq7Elw210Fy1e/5V15Gy+qSxV/pz2YWbbUEwu9M5uLXQ==" algorithmName="SHA-512" password="CC35"/>
  <autoFilter ref="C131:K3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38" r:id="rId1" display="https://podminky.urs.cz/item/CS_URS_2023_02/113107183"/>
    <hyperlink ref="F141" r:id="rId2" display="https://podminky.urs.cz/item/CS_URS_2023_02/113107163"/>
    <hyperlink ref="F144" r:id="rId3" display="https://podminky.urs.cz/item/CS_URS_2023_02/113106185"/>
    <hyperlink ref="F150" r:id="rId4" display="https://podminky.urs.cz/item/CS_URS_2023_02/113107163"/>
    <hyperlink ref="F153" r:id="rId5" display="https://podminky.urs.cz/item/CS_URS_2023_02/113106123"/>
    <hyperlink ref="F156" r:id="rId6" display="https://podminky.urs.cz/item/CS_URS_2023_02/113107322"/>
    <hyperlink ref="F159" r:id="rId7" display="https://podminky.urs.cz/item/CS_URS_2023_02/113202111"/>
    <hyperlink ref="F162" r:id="rId8" display="https://podminky.urs.cz/item/CS_URS_2023_02/113204111"/>
    <hyperlink ref="F166" r:id="rId9" display="https://podminky.urs.cz/item/CS_URS_2023_02/131251104"/>
    <hyperlink ref="F176" r:id="rId10" display="https://podminky.urs.cz/item/CS_URS_2023_02/131351104"/>
    <hyperlink ref="F179" r:id="rId11" display="https://podminky.urs.cz/item/CS_URS_2023_02/162751117"/>
    <hyperlink ref="F182" r:id="rId12" display="https://podminky.urs.cz/item/CS_URS_2023_02/162751119"/>
    <hyperlink ref="F187" r:id="rId13" display="https://podminky.urs.cz/item/CS_URS_2023_02/162751137"/>
    <hyperlink ref="F190" r:id="rId14" display="https://podminky.urs.cz/item/CS_URS_2023_02/162751139"/>
    <hyperlink ref="F195" r:id="rId15" display="https://podminky.urs.cz/item/CS_URS_2023_02/171201231"/>
    <hyperlink ref="F200" r:id="rId16" display="https://podminky.urs.cz/item/CS_URS_2023_02/181951114"/>
    <hyperlink ref="F208" r:id="rId17" display="https://podminky.urs.cz/item/CS_URS_2023_02/043154000"/>
    <hyperlink ref="F219" r:id="rId18" display="https://podminky.urs.cz/item/CS_URS_2023_02/573191111"/>
    <hyperlink ref="F222" r:id="rId19" display="https://podminky.urs.cz/item/CS_URS_2023_02/565155121"/>
    <hyperlink ref="F225" r:id="rId20" display="https://podminky.urs.cz/item/CS_URS_2023_02/573211107"/>
    <hyperlink ref="F228" r:id="rId21" display="https://podminky.urs.cz/item/CS_URS_2023_02/577134121"/>
    <hyperlink ref="F238" r:id="rId22" display="https://podminky.urs.cz/item/CS_URS_2023_02/451317777"/>
    <hyperlink ref="F241" r:id="rId23" display="https://podminky.urs.cz/item/CS_URS_2023_02/915491211"/>
    <hyperlink ref="F251" r:id="rId24" display="https://podminky.urs.cz/item/CS_URS_2023_02/564760101"/>
    <hyperlink ref="F256" r:id="rId25" display="https://podminky.urs.cz/item/CS_URS_2023_02/451317777"/>
    <hyperlink ref="F259" r:id="rId26" display="https://podminky.urs.cz/item/CS_URS_2023_02/596841220"/>
    <hyperlink ref="F266" r:id="rId27" display="https://podminky.urs.cz/item/CS_URS_2023_02/564750101"/>
    <hyperlink ref="F271" r:id="rId28" display="https://podminky.urs.cz/item/CS_URS_2023_02/596211111"/>
    <hyperlink ref="F280" r:id="rId29" display="https://podminky.urs.cz/item/CS_URS_2023_02/912113113"/>
    <hyperlink ref="F284" r:id="rId30" display="https://podminky.urs.cz/item/CS_URS_2023_02/914111111"/>
    <hyperlink ref="F291" r:id="rId31" display="https://podminky.urs.cz/item/CS_URS_2023_02/914511111"/>
    <hyperlink ref="F302" r:id="rId32" display="https://podminky.urs.cz/item/CS_URS_2023_02/916131213"/>
    <hyperlink ref="F309" r:id="rId33" display="https://podminky.urs.cz/item/CS_URS_2023_02/916231213"/>
    <hyperlink ref="F323" r:id="rId34" display="https://podminky.urs.cz/item/CS_URS_2023_02/916991121"/>
    <hyperlink ref="F329" r:id="rId35" display="https://podminky.urs.cz/item/CS_URS_2023_02/919122112"/>
    <hyperlink ref="F332" r:id="rId36" display="https://podminky.urs.cz/item/CS_URS_2023_02/919735113"/>
    <hyperlink ref="F335" r:id="rId37" display="https://podminky.urs.cz/item/CS_URS_2023_02/966006132"/>
    <hyperlink ref="F338" r:id="rId38" display="https://podminky.urs.cz/item/CS_URS_2023_02/979051121"/>
    <hyperlink ref="F342" r:id="rId39" display="https://podminky.urs.cz/item/CS_URS_2023_02/997221551"/>
    <hyperlink ref="F345" r:id="rId40" display="https://podminky.urs.cz/item/CS_URS_2023_02/997221559"/>
    <hyperlink ref="F350" r:id="rId41" display="https://podminky.urs.cz/item/CS_URS_2023_02/997221615"/>
    <hyperlink ref="F358" r:id="rId42" display="https://podminky.urs.cz/item/CS_URS_2023_02/997221645"/>
    <hyperlink ref="F362" r:id="rId43" display="https://podminky.urs.cz/item/CS_URS_2023_02/997221861"/>
    <hyperlink ref="F370" r:id="rId44" display="https://podminky.urs.cz/item/CS_URS_2023_02/997221873"/>
    <hyperlink ref="F375" r:id="rId45" display="https://podminky.urs.cz/item/CS_URS_2023_02/997221875"/>
    <hyperlink ref="F380" r:id="rId46" display="https://podminky.urs.cz/item/CS_URS_2023_02/998223011"/>
    <hyperlink ref="F386" r:id="rId47" display="https://podminky.urs.cz/item/CS_URS_2023_02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6892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6893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147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62.5" customHeight="1">
      <c r="A29" s="155"/>
      <c r="B29" s="156"/>
      <c r="C29" s="155"/>
      <c r="D29" s="155"/>
      <c r="E29" s="157" t="s">
        <v>6894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ROUND((SUM(BE123:BE176)),  2)</f>
        <v>0</v>
      </c>
      <c r="G35" s="39"/>
      <c r="H35" s="39"/>
      <c r="I35" s="165">
        <v>0.20999999999999999</v>
      </c>
      <c r="J35" s="164">
        <f>ROUND(((SUM(BE123:BE176))*I35),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ROUND((SUM(BF123:BF176)),  2)</f>
        <v>0</v>
      </c>
      <c r="G36" s="39"/>
      <c r="H36" s="39"/>
      <c r="I36" s="165">
        <v>0.14999999999999999</v>
      </c>
      <c r="J36" s="164">
        <f>ROUND(((SUM(BF123:BF176))*I36),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ROUND((SUM(BG123:BG176)),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ROUND((SUM(BH123:BH176)),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ROUND((SUM(BI123:BI176)),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6892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 xml:space="preserve">IO-02 - Sadové úpravy 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J125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326</v>
      </c>
      <c r="E101" s="246"/>
      <c r="F101" s="246"/>
      <c r="G101" s="246"/>
      <c r="H101" s="246"/>
      <c r="I101" s="246"/>
      <c r="J101" s="247">
        <f>J173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188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ZZS Kraje Vysočina – Výjezdová základna Bystřice nad Perštejnem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4" t="s">
        <v>6892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 xml:space="preserve">IO-02 - Sadové úpravy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Bystřice nad Pernštejnem, ul. Větrná</v>
      </c>
      <c r="G117" s="41"/>
      <c r="H117" s="41"/>
      <c r="I117" s="33" t="s">
        <v>22</v>
      </c>
      <c r="J117" s="80" t="str">
        <f>IF(J14="","",J14)</f>
        <v>7. 12. 2023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Kraj Vysočina</v>
      </c>
      <c r="G119" s="41"/>
      <c r="H119" s="41"/>
      <c r="I119" s="33" t="s">
        <v>32</v>
      </c>
      <c r="J119" s="37" t="str">
        <f>E23</f>
        <v>PROJEKT CENTRUM NOVA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37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0" customFormat="1" ht="29.28" customHeight="1">
      <c r="A122" s="195"/>
      <c r="B122" s="196"/>
      <c r="C122" s="197" t="s">
        <v>189</v>
      </c>
      <c r="D122" s="198" t="s">
        <v>66</v>
      </c>
      <c r="E122" s="198" t="s">
        <v>62</v>
      </c>
      <c r="F122" s="198" t="s">
        <v>63</v>
      </c>
      <c r="G122" s="198" t="s">
        <v>190</v>
      </c>
      <c r="H122" s="198" t="s">
        <v>191</v>
      </c>
      <c r="I122" s="198" t="s">
        <v>192</v>
      </c>
      <c r="J122" s="198" t="s">
        <v>184</v>
      </c>
      <c r="K122" s="199" t="s">
        <v>193</v>
      </c>
      <c r="L122" s="200"/>
      <c r="M122" s="101" t="s">
        <v>1</v>
      </c>
      <c r="N122" s="102" t="s">
        <v>45</v>
      </c>
      <c r="O122" s="102" t="s">
        <v>194</v>
      </c>
      <c r="P122" s="102" t="s">
        <v>195</v>
      </c>
      <c r="Q122" s="102" t="s">
        <v>196</v>
      </c>
      <c r="R122" s="102" t="s">
        <v>197</v>
      </c>
      <c r="S122" s="102" t="s">
        <v>198</v>
      </c>
      <c r="T122" s="103" t="s">
        <v>199</v>
      </c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</row>
    <row r="123" s="2" customFormat="1" ht="22.8" customHeight="1">
      <c r="A123" s="39"/>
      <c r="B123" s="40"/>
      <c r="C123" s="108" t="s">
        <v>200</v>
      </c>
      <c r="D123" s="41"/>
      <c r="E123" s="41"/>
      <c r="F123" s="41"/>
      <c r="G123" s="41"/>
      <c r="H123" s="41"/>
      <c r="I123" s="41"/>
      <c r="J123" s="201">
        <f>BK123</f>
        <v>0</v>
      </c>
      <c r="K123" s="41"/>
      <c r="L123" s="45"/>
      <c r="M123" s="104"/>
      <c r="N123" s="202"/>
      <c r="O123" s="105"/>
      <c r="P123" s="203">
        <f>P124</f>
        <v>0</v>
      </c>
      <c r="Q123" s="105"/>
      <c r="R123" s="203">
        <f>R124</f>
        <v>1.7239499999999999</v>
      </c>
      <c r="S123" s="105"/>
      <c r="T123" s="204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80</v>
      </c>
      <c r="AU123" s="18" t="s">
        <v>186</v>
      </c>
      <c r="BK123" s="205">
        <f>BK124</f>
        <v>0</v>
      </c>
    </row>
    <row r="124" s="11" customFormat="1" ht="25.92" customHeight="1">
      <c r="A124" s="11"/>
      <c r="B124" s="206"/>
      <c r="C124" s="207"/>
      <c r="D124" s="208" t="s">
        <v>80</v>
      </c>
      <c r="E124" s="209" t="s">
        <v>345</v>
      </c>
      <c r="F124" s="209" t="s">
        <v>346</v>
      </c>
      <c r="G124" s="207"/>
      <c r="H124" s="207"/>
      <c r="I124" s="210"/>
      <c r="J124" s="211">
        <f>BK124</f>
        <v>0</v>
      </c>
      <c r="K124" s="207"/>
      <c r="L124" s="212"/>
      <c r="M124" s="213"/>
      <c r="N124" s="214"/>
      <c r="O124" s="214"/>
      <c r="P124" s="215">
        <f>P125+P173</f>
        <v>0</v>
      </c>
      <c r="Q124" s="214"/>
      <c r="R124" s="215">
        <f>R125+R173</f>
        <v>1.7239499999999999</v>
      </c>
      <c r="S124" s="214"/>
      <c r="T124" s="216">
        <f>T125+T173</f>
        <v>0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17" t="s">
        <v>88</v>
      </c>
      <c r="AT124" s="218" t="s">
        <v>80</v>
      </c>
      <c r="AU124" s="218" t="s">
        <v>81</v>
      </c>
      <c r="AY124" s="217" t="s">
        <v>203</v>
      </c>
      <c r="BK124" s="219">
        <f>BK125+BK173</f>
        <v>0</v>
      </c>
    </row>
    <row r="125" s="11" customFormat="1" ht="22.8" customHeight="1">
      <c r="A125" s="11"/>
      <c r="B125" s="206"/>
      <c r="C125" s="207"/>
      <c r="D125" s="208" t="s">
        <v>80</v>
      </c>
      <c r="E125" s="249" t="s">
        <v>88</v>
      </c>
      <c r="F125" s="249" t="s">
        <v>347</v>
      </c>
      <c r="G125" s="207"/>
      <c r="H125" s="207"/>
      <c r="I125" s="210"/>
      <c r="J125" s="250">
        <f>BK125</f>
        <v>0</v>
      </c>
      <c r="K125" s="207"/>
      <c r="L125" s="212"/>
      <c r="M125" s="213"/>
      <c r="N125" s="214"/>
      <c r="O125" s="214"/>
      <c r="P125" s="215">
        <f>SUM(P126:P172)</f>
        <v>0</v>
      </c>
      <c r="Q125" s="214"/>
      <c r="R125" s="215">
        <f>SUM(R126:R172)</f>
        <v>1.7239499999999999</v>
      </c>
      <c r="S125" s="214"/>
      <c r="T125" s="216">
        <f>SUM(T126:T172)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88</v>
      </c>
      <c r="AT125" s="218" t="s">
        <v>80</v>
      </c>
      <c r="AU125" s="218" t="s">
        <v>88</v>
      </c>
      <c r="AY125" s="217" t="s">
        <v>203</v>
      </c>
      <c r="BK125" s="219">
        <f>SUM(BK126:BK172)</f>
        <v>0</v>
      </c>
    </row>
    <row r="126" s="2" customFormat="1" ht="33" customHeight="1">
      <c r="A126" s="39"/>
      <c r="B126" s="40"/>
      <c r="C126" s="220" t="s">
        <v>88</v>
      </c>
      <c r="D126" s="220" t="s">
        <v>204</v>
      </c>
      <c r="E126" s="221" t="s">
        <v>6895</v>
      </c>
      <c r="F126" s="222" t="s">
        <v>6896</v>
      </c>
      <c r="G126" s="223" t="s">
        <v>290</v>
      </c>
      <c r="H126" s="224">
        <v>156</v>
      </c>
      <c r="I126" s="225"/>
      <c r="J126" s="226">
        <f>ROUND(I126*H126,2)</f>
        <v>0</v>
      </c>
      <c r="K126" s="222" t="s">
        <v>352</v>
      </c>
      <c r="L126" s="45"/>
      <c r="M126" s="227" t="s">
        <v>1</v>
      </c>
      <c r="N126" s="228" t="s">
        <v>46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202</v>
      </c>
      <c r="AT126" s="231" t="s">
        <v>204</v>
      </c>
      <c r="AU126" s="231" t="s">
        <v>90</v>
      </c>
      <c r="AY126" s="18" t="s">
        <v>203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88</v>
      </c>
      <c r="BK126" s="232">
        <f>ROUND(I126*H126,2)</f>
        <v>0</v>
      </c>
      <c r="BL126" s="18" t="s">
        <v>202</v>
      </c>
      <c r="BM126" s="231" t="s">
        <v>6897</v>
      </c>
    </row>
    <row r="127" s="2" customFormat="1">
      <c r="A127" s="39"/>
      <c r="B127" s="40"/>
      <c r="C127" s="41"/>
      <c r="D127" s="233" t="s">
        <v>209</v>
      </c>
      <c r="E127" s="41"/>
      <c r="F127" s="234" t="s">
        <v>6898</v>
      </c>
      <c r="G127" s="41"/>
      <c r="H127" s="41"/>
      <c r="I127" s="235"/>
      <c r="J127" s="41"/>
      <c r="K127" s="41"/>
      <c r="L127" s="45"/>
      <c r="M127" s="236"/>
      <c r="N127" s="237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209</v>
      </c>
      <c r="AU127" s="18" t="s">
        <v>90</v>
      </c>
    </row>
    <row r="128" s="2" customFormat="1">
      <c r="A128" s="39"/>
      <c r="B128" s="40"/>
      <c r="C128" s="41"/>
      <c r="D128" s="251" t="s">
        <v>355</v>
      </c>
      <c r="E128" s="41"/>
      <c r="F128" s="252" t="s">
        <v>6899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355</v>
      </c>
      <c r="AU128" s="18" t="s">
        <v>90</v>
      </c>
    </row>
    <row r="129" s="2" customFormat="1" ht="21.75" customHeight="1">
      <c r="A129" s="39"/>
      <c r="B129" s="40"/>
      <c r="C129" s="296" t="s">
        <v>90</v>
      </c>
      <c r="D129" s="296" t="s">
        <v>553</v>
      </c>
      <c r="E129" s="297" t="s">
        <v>6900</v>
      </c>
      <c r="F129" s="298" t="s">
        <v>6901</v>
      </c>
      <c r="G129" s="299" t="s">
        <v>493</v>
      </c>
      <c r="H129" s="300">
        <v>44.460000000000001</v>
      </c>
      <c r="I129" s="301"/>
      <c r="J129" s="302">
        <f>ROUND(I129*H129,2)</f>
        <v>0</v>
      </c>
      <c r="K129" s="298" t="s">
        <v>352</v>
      </c>
      <c r="L129" s="303"/>
      <c r="M129" s="304" t="s">
        <v>1</v>
      </c>
      <c r="N129" s="305" t="s">
        <v>46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239</v>
      </c>
      <c r="AT129" s="231" t="s">
        <v>553</v>
      </c>
      <c r="AU129" s="231" t="s">
        <v>90</v>
      </c>
      <c r="AY129" s="18" t="s">
        <v>203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202</v>
      </c>
      <c r="BM129" s="231" t="s">
        <v>6902</v>
      </c>
    </row>
    <row r="130" s="2" customFormat="1">
      <c r="A130" s="39"/>
      <c r="B130" s="40"/>
      <c r="C130" s="41"/>
      <c r="D130" s="233" t="s">
        <v>209</v>
      </c>
      <c r="E130" s="41"/>
      <c r="F130" s="234" t="s">
        <v>6903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90</v>
      </c>
    </row>
    <row r="131" s="14" customFormat="1">
      <c r="A131" s="14"/>
      <c r="B131" s="263"/>
      <c r="C131" s="264"/>
      <c r="D131" s="233" t="s">
        <v>357</v>
      </c>
      <c r="E131" s="265" t="s">
        <v>1</v>
      </c>
      <c r="F131" s="266" t="s">
        <v>6904</v>
      </c>
      <c r="G131" s="264"/>
      <c r="H131" s="267">
        <v>44.460000000000001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3" t="s">
        <v>357</v>
      </c>
      <c r="AU131" s="273" t="s">
        <v>90</v>
      </c>
      <c r="AV131" s="14" t="s">
        <v>90</v>
      </c>
      <c r="AW131" s="14" t="s">
        <v>36</v>
      </c>
      <c r="AX131" s="14" t="s">
        <v>81</v>
      </c>
      <c r="AY131" s="273" t="s">
        <v>203</v>
      </c>
    </row>
    <row r="132" s="16" customFormat="1">
      <c r="A132" s="16"/>
      <c r="B132" s="285"/>
      <c r="C132" s="286"/>
      <c r="D132" s="233" t="s">
        <v>357</v>
      </c>
      <c r="E132" s="287" t="s">
        <v>1</v>
      </c>
      <c r="F132" s="288" t="s">
        <v>366</v>
      </c>
      <c r="G132" s="286"/>
      <c r="H132" s="289">
        <v>44.460000000000001</v>
      </c>
      <c r="I132" s="290"/>
      <c r="J132" s="286"/>
      <c r="K132" s="286"/>
      <c r="L132" s="291"/>
      <c r="M132" s="292"/>
      <c r="N132" s="293"/>
      <c r="O132" s="293"/>
      <c r="P132" s="293"/>
      <c r="Q132" s="293"/>
      <c r="R132" s="293"/>
      <c r="S132" s="293"/>
      <c r="T132" s="294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5" t="s">
        <v>357</v>
      </c>
      <c r="AU132" s="295" t="s">
        <v>90</v>
      </c>
      <c r="AV132" s="16" t="s">
        <v>202</v>
      </c>
      <c r="AW132" s="16" t="s">
        <v>36</v>
      </c>
      <c r="AX132" s="16" t="s">
        <v>88</v>
      </c>
      <c r="AY132" s="295" t="s">
        <v>203</v>
      </c>
    </row>
    <row r="133" s="2" customFormat="1" ht="37.8" customHeight="1">
      <c r="A133" s="39"/>
      <c r="B133" s="40"/>
      <c r="C133" s="220" t="s">
        <v>215</v>
      </c>
      <c r="D133" s="220" t="s">
        <v>204</v>
      </c>
      <c r="E133" s="221" t="s">
        <v>6905</v>
      </c>
      <c r="F133" s="222" t="s">
        <v>6906</v>
      </c>
      <c r="G133" s="223" t="s">
        <v>290</v>
      </c>
      <c r="H133" s="224">
        <v>156</v>
      </c>
      <c r="I133" s="225"/>
      <c r="J133" s="226">
        <f>ROUND(I133*H133,2)</f>
        <v>0</v>
      </c>
      <c r="K133" s="222" t="s">
        <v>352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202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202</v>
      </c>
      <c r="BM133" s="231" t="s">
        <v>6907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6908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>
      <c r="A135" s="39"/>
      <c r="B135" s="40"/>
      <c r="C135" s="41"/>
      <c r="D135" s="251" t="s">
        <v>355</v>
      </c>
      <c r="E135" s="41"/>
      <c r="F135" s="252" t="s">
        <v>6909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355</v>
      </c>
      <c r="AU135" s="18" t="s">
        <v>90</v>
      </c>
    </row>
    <row r="136" s="2" customFormat="1" ht="24.15" customHeight="1">
      <c r="A136" s="39"/>
      <c r="B136" s="40"/>
      <c r="C136" s="220" t="s">
        <v>202</v>
      </c>
      <c r="D136" s="220" t="s">
        <v>204</v>
      </c>
      <c r="E136" s="221" t="s">
        <v>6910</v>
      </c>
      <c r="F136" s="222" t="s">
        <v>6911</v>
      </c>
      <c r="G136" s="223" t="s">
        <v>290</v>
      </c>
      <c r="H136" s="224">
        <v>156</v>
      </c>
      <c r="I136" s="225"/>
      <c r="J136" s="226">
        <f>ROUND(I136*H136,2)</f>
        <v>0</v>
      </c>
      <c r="K136" s="222" t="s">
        <v>352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202</v>
      </c>
      <c r="AT136" s="231" t="s">
        <v>204</v>
      </c>
      <c r="AU136" s="231" t="s">
        <v>90</v>
      </c>
      <c r="AY136" s="18" t="s">
        <v>203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202</v>
      </c>
      <c r="BM136" s="231" t="s">
        <v>6912</v>
      </c>
    </row>
    <row r="137" s="2" customFormat="1">
      <c r="A137" s="39"/>
      <c r="B137" s="40"/>
      <c r="C137" s="41"/>
      <c r="D137" s="233" t="s">
        <v>209</v>
      </c>
      <c r="E137" s="41"/>
      <c r="F137" s="234" t="s">
        <v>6913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209</v>
      </c>
      <c r="AU137" s="18" t="s">
        <v>90</v>
      </c>
    </row>
    <row r="138" s="2" customFormat="1">
      <c r="A138" s="39"/>
      <c r="B138" s="40"/>
      <c r="C138" s="41"/>
      <c r="D138" s="251" t="s">
        <v>355</v>
      </c>
      <c r="E138" s="41"/>
      <c r="F138" s="252" t="s">
        <v>6914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355</v>
      </c>
      <c r="AU138" s="18" t="s">
        <v>90</v>
      </c>
    </row>
    <row r="139" s="2" customFormat="1" ht="16.5" customHeight="1">
      <c r="A139" s="39"/>
      <c r="B139" s="40"/>
      <c r="C139" s="296" t="s">
        <v>224</v>
      </c>
      <c r="D139" s="296" t="s">
        <v>553</v>
      </c>
      <c r="E139" s="297" t="s">
        <v>6915</v>
      </c>
      <c r="F139" s="298" t="s">
        <v>6916</v>
      </c>
      <c r="G139" s="299" t="s">
        <v>1102</v>
      </c>
      <c r="H139" s="300">
        <v>3.1200000000000001</v>
      </c>
      <c r="I139" s="301"/>
      <c r="J139" s="302">
        <f>ROUND(I139*H139,2)</f>
        <v>0</v>
      </c>
      <c r="K139" s="298" t="s">
        <v>352</v>
      </c>
      <c r="L139" s="303"/>
      <c r="M139" s="304" t="s">
        <v>1</v>
      </c>
      <c r="N139" s="305" t="s">
        <v>46</v>
      </c>
      <c r="O139" s="92"/>
      <c r="P139" s="229">
        <f>O139*H139</f>
        <v>0</v>
      </c>
      <c r="Q139" s="229">
        <v>0.001</v>
      </c>
      <c r="R139" s="229">
        <f>Q139*H139</f>
        <v>0.0031200000000000004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239</v>
      </c>
      <c r="AT139" s="231" t="s">
        <v>553</v>
      </c>
      <c r="AU139" s="231" t="s">
        <v>90</v>
      </c>
      <c r="AY139" s="18" t="s">
        <v>203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202</v>
      </c>
      <c r="BM139" s="231" t="s">
        <v>6917</v>
      </c>
    </row>
    <row r="140" s="2" customFormat="1">
      <c r="A140" s="39"/>
      <c r="B140" s="40"/>
      <c r="C140" s="41"/>
      <c r="D140" s="233" t="s">
        <v>209</v>
      </c>
      <c r="E140" s="41"/>
      <c r="F140" s="234" t="s">
        <v>6916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209</v>
      </c>
      <c r="AU140" s="18" t="s">
        <v>90</v>
      </c>
    </row>
    <row r="141" s="14" customFormat="1">
      <c r="A141" s="14"/>
      <c r="B141" s="263"/>
      <c r="C141" s="264"/>
      <c r="D141" s="233" t="s">
        <v>357</v>
      </c>
      <c r="E141" s="264"/>
      <c r="F141" s="266" t="s">
        <v>6918</v>
      </c>
      <c r="G141" s="264"/>
      <c r="H141" s="267">
        <v>3.1200000000000001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357</v>
      </c>
      <c r="AU141" s="273" t="s">
        <v>90</v>
      </c>
      <c r="AV141" s="14" t="s">
        <v>90</v>
      </c>
      <c r="AW141" s="14" t="s">
        <v>4</v>
      </c>
      <c r="AX141" s="14" t="s">
        <v>88</v>
      </c>
      <c r="AY141" s="273" t="s">
        <v>203</v>
      </c>
    </row>
    <row r="142" s="2" customFormat="1" ht="33" customHeight="1">
      <c r="A142" s="39"/>
      <c r="B142" s="40"/>
      <c r="C142" s="220" t="s">
        <v>229</v>
      </c>
      <c r="D142" s="220" t="s">
        <v>204</v>
      </c>
      <c r="E142" s="221" t="s">
        <v>6919</v>
      </c>
      <c r="F142" s="222" t="s">
        <v>6920</v>
      </c>
      <c r="G142" s="223" t="s">
        <v>290</v>
      </c>
      <c r="H142" s="224">
        <v>156</v>
      </c>
      <c r="I142" s="225"/>
      <c r="J142" s="226">
        <f>ROUND(I142*H142,2)</f>
        <v>0</v>
      </c>
      <c r="K142" s="222" t="s">
        <v>352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202</v>
      </c>
      <c r="AT142" s="231" t="s">
        <v>204</v>
      </c>
      <c r="AU142" s="231" t="s">
        <v>90</v>
      </c>
      <c r="AY142" s="18" t="s">
        <v>203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202</v>
      </c>
      <c r="BM142" s="231" t="s">
        <v>6921</v>
      </c>
    </row>
    <row r="143" s="2" customFormat="1">
      <c r="A143" s="39"/>
      <c r="B143" s="40"/>
      <c r="C143" s="41"/>
      <c r="D143" s="233" t="s">
        <v>209</v>
      </c>
      <c r="E143" s="41"/>
      <c r="F143" s="234" t="s">
        <v>6922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209</v>
      </c>
      <c r="AU143" s="18" t="s">
        <v>90</v>
      </c>
    </row>
    <row r="144" s="2" customFormat="1">
      <c r="A144" s="39"/>
      <c r="B144" s="40"/>
      <c r="C144" s="41"/>
      <c r="D144" s="251" t="s">
        <v>355</v>
      </c>
      <c r="E144" s="41"/>
      <c r="F144" s="252" t="s">
        <v>6923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355</v>
      </c>
      <c r="AU144" s="18" t="s">
        <v>90</v>
      </c>
    </row>
    <row r="145" s="2" customFormat="1" ht="16.5" customHeight="1">
      <c r="A145" s="39"/>
      <c r="B145" s="40"/>
      <c r="C145" s="296" t="s">
        <v>234</v>
      </c>
      <c r="D145" s="296" t="s">
        <v>553</v>
      </c>
      <c r="E145" s="297" t="s">
        <v>6924</v>
      </c>
      <c r="F145" s="298" t="s">
        <v>6925</v>
      </c>
      <c r="G145" s="299" t="s">
        <v>351</v>
      </c>
      <c r="H145" s="300">
        <v>8.1899999999999995</v>
      </c>
      <c r="I145" s="301"/>
      <c r="J145" s="302">
        <f>ROUND(I145*H145,2)</f>
        <v>0</v>
      </c>
      <c r="K145" s="298" t="s">
        <v>352</v>
      </c>
      <c r="L145" s="303"/>
      <c r="M145" s="304" t="s">
        <v>1</v>
      </c>
      <c r="N145" s="305" t="s">
        <v>46</v>
      </c>
      <c r="O145" s="92"/>
      <c r="P145" s="229">
        <f>O145*H145</f>
        <v>0</v>
      </c>
      <c r="Q145" s="229">
        <v>0.20999999999999999</v>
      </c>
      <c r="R145" s="229">
        <f>Q145*H145</f>
        <v>1.7198999999999998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239</v>
      </c>
      <c r="AT145" s="231" t="s">
        <v>553</v>
      </c>
      <c r="AU145" s="231" t="s">
        <v>90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202</v>
      </c>
      <c r="BM145" s="231" t="s">
        <v>6926</v>
      </c>
    </row>
    <row r="146" s="2" customFormat="1">
      <c r="A146" s="39"/>
      <c r="B146" s="40"/>
      <c r="C146" s="41"/>
      <c r="D146" s="233" t="s">
        <v>209</v>
      </c>
      <c r="E146" s="41"/>
      <c r="F146" s="234" t="s">
        <v>6927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209</v>
      </c>
      <c r="AU146" s="18" t="s">
        <v>90</v>
      </c>
    </row>
    <row r="147" s="14" customFormat="1">
      <c r="A147" s="14"/>
      <c r="B147" s="263"/>
      <c r="C147" s="264"/>
      <c r="D147" s="233" t="s">
        <v>357</v>
      </c>
      <c r="E147" s="265" t="s">
        <v>1</v>
      </c>
      <c r="F147" s="266" t="s">
        <v>6928</v>
      </c>
      <c r="G147" s="264"/>
      <c r="H147" s="267">
        <v>7.7999999999999998</v>
      </c>
      <c r="I147" s="268"/>
      <c r="J147" s="264"/>
      <c r="K147" s="264"/>
      <c r="L147" s="269"/>
      <c r="M147" s="270"/>
      <c r="N147" s="271"/>
      <c r="O147" s="271"/>
      <c r="P147" s="271"/>
      <c r="Q147" s="271"/>
      <c r="R147" s="271"/>
      <c r="S147" s="271"/>
      <c r="T147" s="27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3" t="s">
        <v>357</v>
      </c>
      <c r="AU147" s="273" t="s">
        <v>90</v>
      </c>
      <c r="AV147" s="14" t="s">
        <v>90</v>
      </c>
      <c r="AW147" s="14" t="s">
        <v>36</v>
      </c>
      <c r="AX147" s="14" t="s">
        <v>81</v>
      </c>
      <c r="AY147" s="273" t="s">
        <v>203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6929</v>
      </c>
      <c r="G148" s="264"/>
      <c r="H148" s="267">
        <v>0.39000000000000001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81</v>
      </c>
      <c r="AY148" s="273" t="s">
        <v>203</v>
      </c>
    </row>
    <row r="149" s="16" customFormat="1">
      <c r="A149" s="16"/>
      <c r="B149" s="285"/>
      <c r="C149" s="286"/>
      <c r="D149" s="233" t="s">
        <v>357</v>
      </c>
      <c r="E149" s="287" t="s">
        <v>1</v>
      </c>
      <c r="F149" s="288" t="s">
        <v>366</v>
      </c>
      <c r="G149" s="286"/>
      <c r="H149" s="289">
        <v>8.1899999999999995</v>
      </c>
      <c r="I149" s="290"/>
      <c r="J149" s="286"/>
      <c r="K149" s="286"/>
      <c r="L149" s="291"/>
      <c r="M149" s="292"/>
      <c r="N149" s="293"/>
      <c r="O149" s="293"/>
      <c r="P149" s="293"/>
      <c r="Q149" s="293"/>
      <c r="R149" s="293"/>
      <c r="S149" s="293"/>
      <c r="T149" s="294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95" t="s">
        <v>357</v>
      </c>
      <c r="AU149" s="295" t="s">
        <v>90</v>
      </c>
      <c r="AV149" s="16" t="s">
        <v>202</v>
      </c>
      <c r="AW149" s="16" t="s">
        <v>36</v>
      </c>
      <c r="AX149" s="16" t="s">
        <v>88</v>
      </c>
      <c r="AY149" s="295" t="s">
        <v>203</v>
      </c>
    </row>
    <row r="150" s="2" customFormat="1" ht="21.75" customHeight="1">
      <c r="A150" s="39"/>
      <c r="B150" s="40"/>
      <c r="C150" s="220" t="s">
        <v>239</v>
      </c>
      <c r="D150" s="220" t="s">
        <v>204</v>
      </c>
      <c r="E150" s="221" t="s">
        <v>6930</v>
      </c>
      <c r="F150" s="222" t="s">
        <v>6931</v>
      </c>
      <c r="G150" s="223" t="s">
        <v>290</v>
      </c>
      <c r="H150" s="224">
        <v>156</v>
      </c>
      <c r="I150" s="225"/>
      <c r="J150" s="226">
        <f>ROUND(I150*H150,2)</f>
        <v>0</v>
      </c>
      <c r="K150" s="222" t="s">
        <v>352</v>
      </c>
      <c r="L150" s="45"/>
      <c r="M150" s="227" t="s">
        <v>1</v>
      </c>
      <c r="N150" s="228" t="s">
        <v>46</v>
      </c>
      <c r="O150" s="92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1" t="s">
        <v>202</v>
      </c>
      <c r="AT150" s="231" t="s">
        <v>204</v>
      </c>
      <c r="AU150" s="231" t="s">
        <v>90</v>
      </c>
      <c r="AY150" s="18" t="s">
        <v>203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88</v>
      </c>
      <c r="BK150" s="232">
        <f>ROUND(I150*H150,2)</f>
        <v>0</v>
      </c>
      <c r="BL150" s="18" t="s">
        <v>202</v>
      </c>
      <c r="BM150" s="231" t="s">
        <v>6932</v>
      </c>
    </row>
    <row r="151" s="2" customFormat="1">
      <c r="A151" s="39"/>
      <c r="B151" s="40"/>
      <c r="C151" s="41"/>
      <c r="D151" s="233" t="s">
        <v>209</v>
      </c>
      <c r="E151" s="41"/>
      <c r="F151" s="234" t="s">
        <v>6933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209</v>
      </c>
      <c r="AU151" s="18" t="s">
        <v>90</v>
      </c>
    </row>
    <row r="152" s="2" customFormat="1">
      <c r="A152" s="39"/>
      <c r="B152" s="40"/>
      <c r="C152" s="41"/>
      <c r="D152" s="251" t="s">
        <v>355</v>
      </c>
      <c r="E152" s="41"/>
      <c r="F152" s="252" t="s">
        <v>6934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355</v>
      </c>
      <c r="AU152" s="18" t="s">
        <v>90</v>
      </c>
    </row>
    <row r="153" s="2" customFormat="1" ht="21.75" customHeight="1">
      <c r="A153" s="39"/>
      <c r="B153" s="40"/>
      <c r="C153" s="220" t="s">
        <v>244</v>
      </c>
      <c r="D153" s="220" t="s">
        <v>204</v>
      </c>
      <c r="E153" s="221" t="s">
        <v>6935</v>
      </c>
      <c r="F153" s="222" t="s">
        <v>6936</v>
      </c>
      <c r="G153" s="223" t="s">
        <v>290</v>
      </c>
      <c r="H153" s="224">
        <v>156</v>
      </c>
      <c r="I153" s="225"/>
      <c r="J153" s="226">
        <f>ROUND(I153*H153,2)</f>
        <v>0</v>
      </c>
      <c r="K153" s="222" t="s">
        <v>352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202</v>
      </c>
      <c r="AT153" s="231" t="s">
        <v>204</v>
      </c>
      <c r="AU153" s="231" t="s">
        <v>90</v>
      </c>
      <c r="AY153" s="18" t="s">
        <v>203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202</v>
      </c>
      <c r="BM153" s="231" t="s">
        <v>6937</v>
      </c>
    </row>
    <row r="154" s="2" customFormat="1">
      <c r="A154" s="39"/>
      <c r="B154" s="40"/>
      <c r="C154" s="41"/>
      <c r="D154" s="233" t="s">
        <v>209</v>
      </c>
      <c r="E154" s="41"/>
      <c r="F154" s="234" t="s">
        <v>6938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209</v>
      </c>
      <c r="AU154" s="18" t="s">
        <v>90</v>
      </c>
    </row>
    <row r="155" s="2" customFormat="1">
      <c r="A155" s="39"/>
      <c r="B155" s="40"/>
      <c r="C155" s="41"/>
      <c r="D155" s="251" t="s">
        <v>355</v>
      </c>
      <c r="E155" s="41"/>
      <c r="F155" s="252" t="s">
        <v>6939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355</v>
      </c>
      <c r="AU155" s="18" t="s">
        <v>90</v>
      </c>
    </row>
    <row r="156" s="2" customFormat="1" ht="16.5" customHeight="1">
      <c r="A156" s="39"/>
      <c r="B156" s="40"/>
      <c r="C156" s="220" t="s">
        <v>249</v>
      </c>
      <c r="D156" s="220" t="s">
        <v>204</v>
      </c>
      <c r="E156" s="221" t="s">
        <v>6940</v>
      </c>
      <c r="F156" s="222" t="s">
        <v>6941</v>
      </c>
      <c r="G156" s="223" t="s">
        <v>290</v>
      </c>
      <c r="H156" s="224">
        <v>156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202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202</v>
      </c>
      <c r="BM156" s="231" t="s">
        <v>6942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6943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6944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2" customFormat="1" ht="21.75" customHeight="1">
      <c r="A159" s="39"/>
      <c r="B159" s="40"/>
      <c r="C159" s="220" t="s">
        <v>254</v>
      </c>
      <c r="D159" s="220" t="s">
        <v>204</v>
      </c>
      <c r="E159" s="221" t="s">
        <v>6945</v>
      </c>
      <c r="F159" s="222" t="s">
        <v>6946</v>
      </c>
      <c r="G159" s="223" t="s">
        <v>6947</v>
      </c>
      <c r="H159" s="224">
        <v>0.031</v>
      </c>
      <c r="I159" s="225"/>
      <c r="J159" s="226">
        <f>ROUND(I159*H159,2)</f>
        <v>0</v>
      </c>
      <c r="K159" s="222" t="s">
        <v>352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202</v>
      </c>
      <c r="AT159" s="231" t="s">
        <v>204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202</v>
      </c>
      <c r="BM159" s="231" t="s">
        <v>6948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6949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>
      <c r="A161" s="39"/>
      <c r="B161" s="40"/>
      <c r="C161" s="41"/>
      <c r="D161" s="251" t="s">
        <v>355</v>
      </c>
      <c r="E161" s="41"/>
      <c r="F161" s="252" t="s">
        <v>6950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355</v>
      </c>
      <c r="AU161" s="18" t="s">
        <v>90</v>
      </c>
    </row>
    <row r="162" s="14" customFormat="1">
      <c r="A162" s="14"/>
      <c r="B162" s="263"/>
      <c r="C162" s="264"/>
      <c r="D162" s="233" t="s">
        <v>357</v>
      </c>
      <c r="E162" s="265" t="s">
        <v>1</v>
      </c>
      <c r="F162" s="266" t="s">
        <v>6951</v>
      </c>
      <c r="G162" s="264"/>
      <c r="H162" s="267">
        <v>0.031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357</v>
      </c>
      <c r="AU162" s="273" t="s">
        <v>90</v>
      </c>
      <c r="AV162" s="14" t="s">
        <v>90</v>
      </c>
      <c r="AW162" s="14" t="s">
        <v>36</v>
      </c>
      <c r="AX162" s="14" t="s">
        <v>81</v>
      </c>
      <c r="AY162" s="273" t="s">
        <v>203</v>
      </c>
    </row>
    <row r="163" s="16" customFormat="1">
      <c r="A163" s="16"/>
      <c r="B163" s="285"/>
      <c r="C163" s="286"/>
      <c r="D163" s="233" t="s">
        <v>357</v>
      </c>
      <c r="E163" s="287" t="s">
        <v>1</v>
      </c>
      <c r="F163" s="288" t="s">
        <v>366</v>
      </c>
      <c r="G163" s="286"/>
      <c r="H163" s="289">
        <v>0.031</v>
      </c>
      <c r="I163" s="290"/>
      <c r="J163" s="286"/>
      <c r="K163" s="286"/>
      <c r="L163" s="291"/>
      <c r="M163" s="292"/>
      <c r="N163" s="293"/>
      <c r="O163" s="293"/>
      <c r="P163" s="293"/>
      <c r="Q163" s="293"/>
      <c r="R163" s="293"/>
      <c r="S163" s="293"/>
      <c r="T163" s="29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5" t="s">
        <v>357</v>
      </c>
      <c r="AU163" s="295" t="s">
        <v>90</v>
      </c>
      <c r="AV163" s="16" t="s">
        <v>202</v>
      </c>
      <c r="AW163" s="16" t="s">
        <v>36</v>
      </c>
      <c r="AX163" s="16" t="s">
        <v>88</v>
      </c>
      <c r="AY163" s="295" t="s">
        <v>203</v>
      </c>
    </row>
    <row r="164" s="2" customFormat="1" ht="16.5" customHeight="1">
      <c r="A164" s="39"/>
      <c r="B164" s="40"/>
      <c r="C164" s="296" t="s">
        <v>259</v>
      </c>
      <c r="D164" s="296" t="s">
        <v>553</v>
      </c>
      <c r="E164" s="297" t="s">
        <v>6952</v>
      </c>
      <c r="F164" s="298" t="s">
        <v>6953</v>
      </c>
      <c r="G164" s="299" t="s">
        <v>3227</v>
      </c>
      <c r="H164" s="300">
        <v>0.93000000000000005</v>
      </c>
      <c r="I164" s="301"/>
      <c r="J164" s="302">
        <f>ROUND(I164*H164,2)</f>
        <v>0</v>
      </c>
      <c r="K164" s="298" t="s">
        <v>352</v>
      </c>
      <c r="L164" s="303"/>
      <c r="M164" s="304" t="s">
        <v>1</v>
      </c>
      <c r="N164" s="305" t="s">
        <v>46</v>
      </c>
      <c r="O164" s="92"/>
      <c r="P164" s="229">
        <f>O164*H164</f>
        <v>0</v>
      </c>
      <c r="Q164" s="229">
        <v>0.001</v>
      </c>
      <c r="R164" s="229">
        <f>Q164*H164</f>
        <v>0.00093000000000000005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239</v>
      </c>
      <c r="AT164" s="231" t="s">
        <v>553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202</v>
      </c>
      <c r="BM164" s="231" t="s">
        <v>6954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6953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14" customFormat="1">
      <c r="A166" s="14"/>
      <c r="B166" s="263"/>
      <c r="C166" s="264"/>
      <c r="D166" s="233" t="s">
        <v>357</v>
      </c>
      <c r="E166" s="264"/>
      <c r="F166" s="266" t="s">
        <v>6955</v>
      </c>
      <c r="G166" s="264"/>
      <c r="H166" s="267">
        <v>0.93000000000000005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4</v>
      </c>
      <c r="AX166" s="14" t="s">
        <v>88</v>
      </c>
      <c r="AY166" s="273" t="s">
        <v>203</v>
      </c>
    </row>
    <row r="167" s="2" customFormat="1" ht="16.5" customHeight="1">
      <c r="A167" s="39"/>
      <c r="B167" s="40"/>
      <c r="C167" s="220" t="s">
        <v>264</v>
      </c>
      <c r="D167" s="220" t="s">
        <v>204</v>
      </c>
      <c r="E167" s="221" t="s">
        <v>6956</v>
      </c>
      <c r="F167" s="222" t="s">
        <v>6957</v>
      </c>
      <c r="G167" s="223" t="s">
        <v>351</v>
      </c>
      <c r="H167" s="224">
        <v>2.3399999999999999</v>
      </c>
      <c r="I167" s="225"/>
      <c r="J167" s="226">
        <f>ROUND(I167*H167,2)</f>
        <v>0</v>
      </c>
      <c r="K167" s="222" t="s">
        <v>352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202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202</v>
      </c>
      <c r="BM167" s="231" t="s">
        <v>6958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6959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6960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13" customFormat="1">
      <c r="A170" s="13"/>
      <c r="B170" s="253"/>
      <c r="C170" s="254"/>
      <c r="D170" s="233" t="s">
        <v>357</v>
      </c>
      <c r="E170" s="255" t="s">
        <v>1</v>
      </c>
      <c r="F170" s="256" t="s">
        <v>6961</v>
      </c>
      <c r="G170" s="254"/>
      <c r="H170" s="255" t="s">
        <v>1</v>
      </c>
      <c r="I170" s="257"/>
      <c r="J170" s="254"/>
      <c r="K170" s="254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357</v>
      </c>
      <c r="AU170" s="262" t="s">
        <v>90</v>
      </c>
      <c r="AV170" s="13" t="s">
        <v>88</v>
      </c>
      <c r="AW170" s="13" t="s">
        <v>36</v>
      </c>
      <c r="AX170" s="13" t="s">
        <v>81</v>
      </c>
      <c r="AY170" s="262" t="s">
        <v>203</v>
      </c>
    </row>
    <row r="171" s="14" customFormat="1">
      <c r="A171" s="14"/>
      <c r="B171" s="263"/>
      <c r="C171" s="264"/>
      <c r="D171" s="233" t="s">
        <v>357</v>
      </c>
      <c r="E171" s="265" t="s">
        <v>1</v>
      </c>
      <c r="F171" s="266" t="s">
        <v>6962</v>
      </c>
      <c r="G171" s="264"/>
      <c r="H171" s="267">
        <v>2.3399999999999999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357</v>
      </c>
      <c r="AU171" s="273" t="s">
        <v>90</v>
      </c>
      <c r="AV171" s="14" t="s">
        <v>90</v>
      </c>
      <c r="AW171" s="14" t="s">
        <v>36</v>
      </c>
      <c r="AX171" s="14" t="s">
        <v>81</v>
      </c>
      <c r="AY171" s="273" t="s">
        <v>203</v>
      </c>
    </row>
    <row r="172" s="16" customFormat="1">
      <c r="A172" s="16"/>
      <c r="B172" s="285"/>
      <c r="C172" s="286"/>
      <c r="D172" s="233" t="s">
        <v>357</v>
      </c>
      <c r="E172" s="287" t="s">
        <v>1</v>
      </c>
      <c r="F172" s="288" t="s">
        <v>366</v>
      </c>
      <c r="G172" s="286"/>
      <c r="H172" s="289">
        <v>2.3399999999999999</v>
      </c>
      <c r="I172" s="290"/>
      <c r="J172" s="286"/>
      <c r="K172" s="286"/>
      <c r="L172" s="291"/>
      <c r="M172" s="292"/>
      <c r="N172" s="293"/>
      <c r="O172" s="293"/>
      <c r="P172" s="293"/>
      <c r="Q172" s="293"/>
      <c r="R172" s="293"/>
      <c r="S172" s="293"/>
      <c r="T172" s="294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95" t="s">
        <v>357</v>
      </c>
      <c r="AU172" s="295" t="s">
        <v>90</v>
      </c>
      <c r="AV172" s="16" t="s">
        <v>202</v>
      </c>
      <c r="AW172" s="16" t="s">
        <v>36</v>
      </c>
      <c r="AX172" s="16" t="s">
        <v>88</v>
      </c>
      <c r="AY172" s="295" t="s">
        <v>203</v>
      </c>
    </row>
    <row r="173" s="11" customFormat="1" ht="22.8" customHeight="1">
      <c r="A173" s="11"/>
      <c r="B173" s="206"/>
      <c r="C173" s="207"/>
      <c r="D173" s="208" t="s">
        <v>80</v>
      </c>
      <c r="E173" s="249" t="s">
        <v>1816</v>
      </c>
      <c r="F173" s="249" t="s">
        <v>1817</v>
      </c>
      <c r="G173" s="207"/>
      <c r="H173" s="207"/>
      <c r="I173" s="210"/>
      <c r="J173" s="250">
        <f>BK173</f>
        <v>0</v>
      </c>
      <c r="K173" s="207"/>
      <c r="L173" s="212"/>
      <c r="M173" s="213"/>
      <c r="N173" s="214"/>
      <c r="O173" s="214"/>
      <c r="P173" s="215">
        <f>SUM(P174:P176)</f>
        <v>0</v>
      </c>
      <c r="Q173" s="214"/>
      <c r="R173" s="215">
        <f>SUM(R174:R176)</f>
        <v>0</v>
      </c>
      <c r="S173" s="214"/>
      <c r="T173" s="216">
        <f>SUM(T174:T176)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17" t="s">
        <v>88</v>
      </c>
      <c r="AT173" s="218" t="s">
        <v>80</v>
      </c>
      <c r="AU173" s="218" t="s">
        <v>88</v>
      </c>
      <c r="AY173" s="217" t="s">
        <v>203</v>
      </c>
      <c r="BK173" s="219">
        <f>SUM(BK174:BK176)</f>
        <v>0</v>
      </c>
    </row>
    <row r="174" s="2" customFormat="1" ht="24.15" customHeight="1">
      <c r="A174" s="39"/>
      <c r="B174" s="40"/>
      <c r="C174" s="220" t="s">
        <v>269</v>
      </c>
      <c r="D174" s="220" t="s">
        <v>204</v>
      </c>
      <c r="E174" s="221" t="s">
        <v>6963</v>
      </c>
      <c r="F174" s="222" t="s">
        <v>6964</v>
      </c>
      <c r="G174" s="223" t="s">
        <v>493</v>
      </c>
      <c r="H174" s="224">
        <v>1.724</v>
      </c>
      <c r="I174" s="225"/>
      <c r="J174" s="226">
        <f>ROUND(I174*H174,2)</f>
        <v>0</v>
      </c>
      <c r="K174" s="222" t="s">
        <v>352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202</v>
      </c>
      <c r="AT174" s="231" t="s">
        <v>204</v>
      </c>
      <c r="AU174" s="231" t="s">
        <v>90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202</v>
      </c>
      <c r="BM174" s="231" t="s">
        <v>6965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6966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90</v>
      </c>
    </row>
    <row r="176" s="2" customFormat="1">
      <c r="A176" s="39"/>
      <c r="B176" s="40"/>
      <c r="C176" s="41"/>
      <c r="D176" s="251" t="s">
        <v>355</v>
      </c>
      <c r="E176" s="41"/>
      <c r="F176" s="252" t="s">
        <v>6967</v>
      </c>
      <c r="G176" s="41"/>
      <c r="H176" s="41"/>
      <c r="I176" s="235"/>
      <c r="J176" s="41"/>
      <c r="K176" s="41"/>
      <c r="L176" s="45"/>
      <c r="M176" s="306"/>
      <c r="N176" s="307"/>
      <c r="O176" s="240"/>
      <c r="P176" s="240"/>
      <c r="Q176" s="240"/>
      <c r="R176" s="240"/>
      <c r="S176" s="240"/>
      <c r="T176" s="308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355</v>
      </c>
      <c r="AU176" s="18" t="s">
        <v>90</v>
      </c>
    </row>
    <row r="177" s="2" customFormat="1" ht="6.96" customHeight="1">
      <c r="A177" s="39"/>
      <c r="B177" s="67"/>
      <c r="C177" s="68"/>
      <c r="D177" s="68"/>
      <c r="E177" s="68"/>
      <c r="F177" s="68"/>
      <c r="G177" s="68"/>
      <c r="H177" s="68"/>
      <c r="I177" s="68"/>
      <c r="J177" s="68"/>
      <c r="K177" s="68"/>
      <c r="L177" s="45"/>
      <c r="M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</sheetData>
  <sheetProtection sheet="1" autoFilter="0" formatColumns="0" formatRows="0" objects="1" scenarios="1" spinCount="100000" saltValue="1640GyFbD6MmGP12RYz3tN3bTjAetzXqAextXiQkrxForYC0J3inYkixCPcjbn49UKh80ub5z7nXigKdk4sJOw==" hashValue="JeZjYkJ3z3g3hgUatXqXDbpxDIuGNNBUfTItwN81z6mc4u0zOHjt9ztnbF2tqRc5BsipkV5ebz23ahU2MTXmmg==" algorithmName="SHA-512" password="CC35"/>
  <autoFilter ref="C122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181351103"/>
    <hyperlink ref="F135" r:id="rId2" display="https://podminky.urs.cz/item/CS_URS_2023_02/181111111"/>
    <hyperlink ref="F138" r:id="rId3" display="https://podminky.urs.cz/item/CS_URS_2023_02/181411131"/>
    <hyperlink ref="F144" r:id="rId4" display="https://podminky.urs.cz/item/CS_URS_2023_02/182303111"/>
    <hyperlink ref="F152" r:id="rId5" display="https://podminky.urs.cz/item/CS_URS_2023_02/183403113"/>
    <hyperlink ref="F155" r:id="rId6" display="https://podminky.urs.cz/item/CS_URS_2023_02/183403153"/>
    <hyperlink ref="F158" r:id="rId7" display="https://podminky.urs.cz/item/CS_URS_2023_02/183403161"/>
    <hyperlink ref="F161" r:id="rId8" display="https://podminky.urs.cz/item/CS_URS_2023_02/183404111"/>
    <hyperlink ref="F169" r:id="rId9" display="https://podminky.urs.cz/item/CS_URS_2023_02/185804312"/>
    <hyperlink ref="F176" r:id="rId10" display="https://podminky.urs.cz/item/CS_URS_2023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6968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6969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154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6970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ROUND((SUM(BE126:BE222)),  2)</f>
        <v>0</v>
      </c>
      <c r="G35" s="39"/>
      <c r="H35" s="39"/>
      <c r="I35" s="165">
        <v>0.20999999999999999</v>
      </c>
      <c r="J35" s="164">
        <f>ROUND(((SUM(BE126:BE222))*I35),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ROUND((SUM(BF126:BF222)),  2)</f>
        <v>0</v>
      </c>
      <c r="G36" s="39"/>
      <c r="H36" s="39"/>
      <c r="I36" s="165">
        <v>0.14999999999999999</v>
      </c>
      <c r="J36" s="164">
        <f>ROUND(((SUM(BF126:BF222))*I36),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ROUND((SUM(BG126:BG222)),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ROUND((SUM(BH126:BH222)),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ROUND((SUM(BI126:BI222)),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6968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IO-03a - Přípojka jednotné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J128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316</v>
      </c>
      <c r="E101" s="246"/>
      <c r="F101" s="246"/>
      <c r="G101" s="246"/>
      <c r="H101" s="246"/>
      <c r="I101" s="246"/>
      <c r="J101" s="247">
        <f>J176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317</v>
      </c>
      <c r="E102" s="246"/>
      <c r="F102" s="246"/>
      <c r="G102" s="246"/>
      <c r="H102" s="246"/>
      <c r="I102" s="246"/>
      <c r="J102" s="247">
        <f>J180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6971</v>
      </c>
      <c r="E103" s="246"/>
      <c r="F103" s="246"/>
      <c r="G103" s="246"/>
      <c r="H103" s="246"/>
      <c r="I103" s="246"/>
      <c r="J103" s="247">
        <f>J188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326</v>
      </c>
      <c r="E104" s="246"/>
      <c r="F104" s="246"/>
      <c r="G104" s="246"/>
      <c r="H104" s="246"/>
      <c r="I104" s="246"/>
      <c r="J104" s="247">
        <f>J219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188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ZZS Kraje Vysočina – Výjezdová základna Bystřice nad Perštejnem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6968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IO-03a - Přípojka jednotné kanalizace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Bystřice nad Pernštejnem, ul. Větrná</v>
      </c>
      <c r="G120" s="41"/>
      <c r="H120" s="41"/>
      <c r="I120" s="33" t="s">
        <v>22</v>
      </c>
      <c r="J120" s="80" t="str">
        <f>IF(J14="","",J14)</f>
        <v>7. 12. 2023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Kraj Vysočina</v>
      </c>
      <c r="G122" s="41"/>
      <c r="H122" s="41"/>
      <c r="I122" s="33" t="s">
        <v>32</v>
      </c>
      <c r="J122" s="37" t="str">
        <f>E23</f>
        <v>PROJEKT CENTRUM NOVA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0" customFormat="1" ht="29.28" customHeight="1">
      <c r="A125" s="195"/>
      <c r="B125" s="196"/>
      <c r="C125" s="197" t="s">
        <v>189</v>
      </c>
      <c r="D125" s="198" t="s">
        <v>66</v>
      </c>
      <c r="E125" s="198" t="s">
        <v>62</v>
      </c>
      <c r="F125" s="198" t="s">
        <v>63</v>
      </c>
      <c r="G125" s="198" t="s">
        <v>190</v>
      </c>
      <c r="H125" s="198" t="s">
        <v>191</v>
      </c>
      <c r="I125" s="198" t="s">
        <v>192</v>
      </c>
      <c r="J125" s="198" t="s">
        <v>184</v>
      </c>
      <c r="K125" s="199" t="s">
        <v>193</v>
      </c>
      <c r="L125" s="200"/>
      <c r="M125" s="101" t="s">
        <v>1</v>
      </c>
      <c r="N125" s="102" t="s">
        <v>45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1">
        <f>BK126</f>
        <v>0</v>
      </c>
      <c r="K126" s="41"/>
      <c r="L126" s="45"/>
      <c r="M126" s="104"/>
      <c r="N126" s="202"/>
      <c r="O126" s="105"/>
      <c r="P126" s="203">
        <f>P127</f>
        <v>0</v>
      </c>
      <c r="Q126" s="105"/>
      <c r="R126" s="203">
        <f>R127</f>
        <v>32.1064984</v>
      </c>
      <c r="S126" s="105"/>
      <c r="T126" s="204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80</v>
      </c>
      <c r="AU126" s="18" t="s">
        <v>186</v>
      </c>
      <c r="BK126" s="205">
        <f>BK127</f>
        <v>0</v>
      </c>
    </row>
    <row r="127" s="11" customFormat="1" ht="25.92" customHeight="1">
      <c r="A127" s="11"/>
      <c r="B127" s="206"/>
      <c r="C127" s="207"/>
      <c r="D127" s="208" t="s">
        <v>80</v>
      </c>
      <c r="E127" s="209" t="s">
        <v>345</v>
      </c>
      <c r="F127" s="209" t="s">
        <v>346</v>
      </c>
      <c r="G127" s="207"/>
      <c r="H127" s="207"/>
      <c r="I127" s="210"/>
      <c r="J127" s="211">
        <f>BK127</f>
        <v>0</v>
      </c>
      <c r="K127" s="207"/>
      <c r="L127" s="212"/>
      <c r="M127" s="213"/>
      <c r="N127" s="214"/>
      <c r="O127" s="214"/>
      <c r="P127" s="215">
        <f>P128+P176+P180+P188+P219</f>
        <v>0</v>
      </c>
      <c r="Q127" s="214"/>
      <c r="R127" s="215">
        <f>R128+R176+R180+R188+R219</f>
        <v>32.1064984</v>
      </c>
      <c r="S127" s="214"/>
      <c r="T127" s="216">
        <f>T128+T176+T180+T188+T219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88</v>
      </c>
      <c r="AT127" s="218" t="s">
        <v>80</v>
      </c>
      <c r="AU127" s="218" t="s">
        <v>81</v>
      </c>
      <c r="AY127" s="217" t="s">
        <v>203</v>
      </c>
      <c r="BK127" s="219">
        <f>BK128+BK176+BK180+BK188+BK219</f>
        <v>0</v>
      </c>
    </row>
    <row r="128" s="11" customFormat="1" ht="22.8" customHeight="1">
      <c r="A128" s="11"/>
      <c r="B128" s="206"/>
      <c r="C128" s="207"/>
      <c r="D128" s="208" t="s">
        <v>80</v>
      </c>
      <c r="E128" s="249" t="s">
        <v>88</v>
      </c>
      <c r="F128" s="249" t="s">
        <v>347</v>
      </c>
      <c r="G128" s="207"/>
      <c r="H128" s="207"/>
      <c r="I128" s="210"/>
      <c r="J128" s="250">
        <f>BK128</f>
        <v>0</v>
      </c>
      <c r="K128" s="207"/>
      <c r="L128" s="212"/>
      <c r="M128" s="213"/>
      <c r="N128" s="214"/>
      <c r="O128" s="214"/>
      <c r="P128" s="215">
        <f>SUM(P129:P175)</f>
        <v>0</v>
      </c>
      <c r="Q128" s="214"/>
      <c r="R128" s="215">
        <f>SUM(R129:R175)</f>
        <v>20.296938400000002</v>
      </c>
      <c r="S128" s="214"/>
      <c r="T128" s="216">
        <f>SUM(T129:T175)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88</v>
      </c>
      <c r="AT128" s="218" t="s">
        <v>80</v>
      </c>
      <c r="AU128" s="218" t="s">
        <v>88</v>
      </c>
      <c r="AY128" s="217" t="s">
        <v>203</v>
      </c>
      <c r="BK128" s="219">
        <f>SUM(BK129:BK175)</f>
        <v>0</v>
      </c>
    </row>
    <row r="129" s="2" customFormat="1" ht="24.15" customHeight="1">
      <c r="A129" s="39"/>
      <c r="B129" s="40"/>
      <c r="C129" s="220" t="s">
        <v>88</v>
      </c>
      <c r="D129" s="220" t="s">
        <v>204</v>
      </c>
      <c r="E129" s="221" t="s">
        <v>6972</v>
      </c>
      <c r="F129" s="222" t="s">
        <v>6973</v>
      </c>
      <c r="G129" s="223" t="s">
        <v>415</v>
      </c>
      <c r="H129" s="224">
        <v>1</v>
      </c>
      <c r="I129" s="225"/>
      <c r="J129" s="226">
        <f>ROUND(I129*H129,2)</f>
        <v>0</v>
      </c>
      <c r="K129" s="222" t="s">
        <v>352</v>
      </c>
      <c r="L129" s="45"/>
      <c r="M129" s="227" t="s">
        <v>1</v>
      </c>
      <c r="N129" s="228" t="s">
        <v>46</v>
      </c>
      <c r="O129" s="92"/>
      <c r="P129" s="229">
        <f>O129*H129</f>
        <v>0</v>
      </c>
      <c r="Q129" s="229">
        <v>0.01269</v>
      </c>
      <c r="R129" s="229">
        <f>Q129*H129</f>
        <v>0.01269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202</v>
      </c>
      <c r="AT129" s="231" t="s">
        <v>204</v>
      </c>
      <c r="AU129" s="231" t="s">
        <v>90</v>
      </c>
      <c r="AY129" s="18" t="s">
        <v>203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202</v>
      </c>
      <c r="BM129" s="231" t="s">
        <v>6974</v>
      </c>
    </row>
    <row r="130" s="2" customFormat="1">
      <c r="A130" s="39"/>
      <c r="B130" s="40"/>
      <c r="C130" s="41"/>
      <c r="D130" s="233" t="s">
        <v>209</v>
      </c>
      <c r="E130" s="41"/>
      <c r="F130" s="234" t="s">
        <v>6975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90</v>
      </c>
    </row>
    <row r="131" s="2" customFormat="1">
      <c r="A131" s="39"/>
      <c r="B131" s="40"/>
      <c r="C131" s="41"/>
      <c r="D131" s="251" t="s">
        <v>355</v>
      </c>
      <c r="E131" s="41"/>
      <c r="F131" s="252" t="s">
        <v>6976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355</v>
      </c>
      <c r="AU131" s="18" t="s">
        <v>90</v>
      </c>
    </row>
    <row r="132" s="2" customFormat="1" ht="33" customHeight="1">
      <c r="A132" s="39"/>
      <c r="B132" s="40"/>
      <c r="C132" s="220" t="s">
        <v>90</v>
      </c>
      <c r="D132" s="220" t="s">
        <v>204</v>
      </c>
      <c r="E132" s="221" t="s">
        <v>6977</v>
      </c>
      <c r="F132" s="222" t="s">
        <v>6978</v>
      </c>
      <c r="G132" s="223" t="s">
        <v>351</v>
      </c>
      <c r="H132" s="224">
        <v>2.056</v>
      </c>
      <c r="I132" s="225"/>
      <c r="J132" s="226">
        <f>ROUND(I132*H132,2)</f>
        <v>0</v>
      </c>
      <c r="K132" s="222" t="s">
        <v>352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202</v>
      </c>
      <c r="AT132" s="231" t="s">
        <v>204</v>
      </c>
      <c r="AU132" s="231" t="s">
        <v>90</v>
      </c>
      <c r="AY132" s="18" t="s">
        <v>203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202</v>
      </c>
      <c r="BM132" s="231" t="s">
        <v>6979</v>
      </c>
    </row>
    <row r="133" s="2" customFormat="1">
      <c r="A133" s="39"/>
      <c r="B133" s="40"/>
      <c r="C133" s="41"/>
      <c r="D133" s="233" t="s">
        <v>209</v>
      </c>
      <c r="E133" s="41"/>
      <c r="F133" s="234" t="s">
        <v>6980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90</v>
      </c>
    </row>
    <row r="134" s="2" customFormat="1">
      <c r="A134" s="39"/>
      <c r="B134" s="40"/>
      <c r="C134" s="41"/>
      <c r="D134" s="251" t="s">
        <v>355</v>
      </c>
      <c r="E134" s="41"/>
      <c r="F134" s="252" t="s">
        <v>6981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355</v>
      </c>
      <c r="AU134" s="18" t="s">
        <v>90</v>
      </c>
    </row>
    <row r="135" s="14" customFormat="1">
      <c r="A135" s="14"/>
      <c r="B135" s="263"/>
      <c r="C135" s="264"/>
      <c r="D135" s="233" t="s">
        <v>357</v>
      </c>
      <c r="E135" s="265" t="s">
        <v>1</v>
      </c>
      <c r="F135" s="266" t="s">
        <v>6982</v>
      </c>
      <c r="G135" s="264"/>
      <c r="H135" s="267">
        <v>2.056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357</v>
      </c>
      <c r="AU135" s="273" t="s">
        <v>90</v>
      </c>
      <c r="AV135" s="14" t="s">
        <v>90</v>
      </c>
      <c r="AW135" s="14" t="s">
        <v>36</v>
      </c>
      <c r="AX135" s="14" t="s">
        <v>88</v>
      </c>
      <c r="AY135" s="273" t="s">
        <v>203</v>
      </c>
    </row>
    <row r="136" s="2" customFormat="1" ht="33" customHeight="1">
      <c r="A136" s="39"/>
      <c r="B136" s="40"/>
      <c r="C136" s="220" t="s">
        <v>215</v>
      </c>
      <c r="D136" s="220" t="s">
        <v>204</v>
      </c>
      <c r="E136" s="221" t="s">
        <v>6983</v>
      </c>
      <c r="F136" s="222" t="s">
        <v>6984</v>
      </c>
      <c r="G136" s="223" t="s">
        <v>351</v>
      </c>
      <c r="H136" s="224">
        <v>52.347999999999999</v>
      </c>
      <c r="I136" s="225"/>
      <c r="J136" s="226">
        <f>ROUND(I136*H136,2)</f>
        <v>0</v>
      </c>
      <c r="K136" s="222" t="s">
        <v>352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202</v>
      </c>
      <c r="AT136" s="231" t="s">
        <v>204</v>
      </c>
      <c r="AU136" s="231" t="s">
        <v>90</v>
      </c>
      <c r="AY136" s="18" t="s">
        <v>203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202</v>
      </c>
      <c r="BM136" s="231" t="s">
        <v>6985</v>
      </c>
    </row>
    <row r="137" s="2" customFormat="1">
      <c r="A137" s="39"/>
      <c r="B137" s="40"/>
      <c r="C137" s="41"/>
      <c r="D137" s="233" t="s">
        <v>209</v>
      </c>
      <c r="E137" s="41"/>
      <c r="F137" s="234" t="s">
        <v>6986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209</v>
      </c>
      <c r="AU137" s="18" t="s">
        <v>90</v>
      </c>
    </row>
    <row r="138" s="2" customFormat="1">
      <c r="A138" s="39"/>
      <c r="B138" s="40"/>
      <c r="C138" s="41"/>
      <c r="D138" s="251" t="s">
        <v>355</v>
      </c>
      <c r="E138" s="41"/>
      <c r="F138" s="252" t="s">
        <v>6987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355</v>
      </c>
      <c r="AU138" s="18" t="s">
        <v>90</v>
      </c>
    </row>
    <row r="139" s="14" customFormat="1">
      <c r="A139" s="14"/>
      <c r="B139" s="263"/>
      <c r="C139" s="264"/>
      <c r="D139" s="233" t="s">
        <v>357</v>
      </c>
      <c r="E139" s="265" t="s">
        <v>1</v>
      </c>
      <c r="F139" s="266" t="s">
        <v>6988</v>
      </c>
      <c r="G139" s="264"/>
      <c r="H139" s="267">
        <v>54.404000000000003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357</v>
      </c>
      <c r="AU139" s="273" t="s">
        <v>90</v>
      </c>
      <c r="AV139" s="14" t="s">
        <v>90</v>
      </c>
      <c r="AW139" s="14" t="s">
        <v>36</v>
      </c>
      <c r="AX139" s="14" t="s">
        <v>81</v>
      </c>
      <c r="AY139" s="273" t="s">
        <v>203</v>
      </c>
    </row>
    <row r="140" s="14" customFormat="1">
      <c r="A140" s="14"/>
      <c r="B140" s="263"/>
      <c r="C140" s="264"/>
      <c r="D140" s="233" t="s">
        <v>357</v>
      </c>
      <c r="E140" s="265" t="s">
        <v>1</v>
      </c>
      <c r="F140" s="266" t="s">
        <v>6989</v>
      </c>
      <c r="G140" s="264"/>
      <c r="H140" s="267">
        <v>-2.056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357</v>
      </c>
      <c r="AU140" s="273" t="s">
        <v>90</v>
      </c>
      <c r="AV140" s="14" t="s">
        <v>90</v>
      </c>
      <c r="AW140" s="14" t="s">
        <v>36</v>
      </c>
      <c r="AX140" s="14" t="s">
        <v>81</v>
      </c>
      <c r="AY140" s="273" t="s">
        <v>203</v>
      </c>
    </row>
    <row r="141" s="16" customFormat="1">
      <c r="A141" s="16"/>
      <c r="B141" s="285"/>
      <c r="C141" s="286"/>
      <c r="D141" s="233" t="s">
        <v>357</v>
      </c>
      <c r="E141" s="287" t="s">
        <v>1</v>
      </c>
      <c r="F141" s="288" t="s">
        <v>366</v>
      </c>
      <c r="G141" s="286"/>
      <c r="H141" s="289">
        <v>52.348000000000006</v>
      </c>
      <c r="I141" s="290"/>
      <c r="J141" s="286"/>
      <c r="K141" s="286"/>
      <c r="L141" s="291"/>
      <c r="M141" s="292"/>
      <c r="N141" s="293"/>
      <c r="O141" s="293"/>
      <c r="P141" s="293"/>
      <c r="Q141" s="293"/>
      <c r="R141" s="293"/>
      <c r="S141" s="293"/>
      <c r="T141" s="294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95" t="s">
        <v>357</v>
      </c>
      <c r="AU141" s="295" t="s">
        <v>90</v>
      </c>
      <c r="AV141" s="16" t="s">
        <v>202</v>
      </c>
      <c r="AW141" s="16" t="s">
        <v>36</v>
      </c>
      <c r="AX141" s="16" t="s">
        <v>88</v>
      </c>
      <c r="AY141" s="295" t="s">
        <v>203</v>
      </c>
    </row>
    <row r="142" s="2" customFormat="1" ht="21.75" customHeight="1">
      <c r="A142" s="39"/>
      <c r="B142" s="40"/>
      <c r="C142" s="220" t="s">
        <v>202</v>
      </c>
      <c r="D142" s="220" t="s">
        <v>204</v>
      </c>
      <c r="E142" s="221" t="s">
        <v>6990</v>
      </c>
      <c r="F142" s="222" t="s">
        <v>6991</v>
      </c>
      <c r="G142" s="223" t="s">
        <v>290</v>
      </c>
      <c r="H142" s="224">
        <v>136.00999999999999</v>
      </c>
      <c r="I142" s="225"/>
      <c r="J142" s="226">
        <f>ROUND(I142*H142,2)</f>
        <v>0</v>
      </c>
      <c r="K142" s="222" t="s">
        <v>352</v>
      </c>
      <c r="L142" s="45"/>
      <c r="M142" s="227" t="s">
        <v>1</v>
      </c>
      <c r="N142" s="228" t="s">
        <v>46</v>
      </c>
      <c r="O142" s="92"/>
      <c r="P142" s="229">
        <f>O142*H142</f>
        <v>0</v>
      </c>
      <c r="Q142" s="229">
        <v>0.00084000000000000003</v>
      </c>
      <c r="R142" s="229">
        <f>Q142*H142</f>
        <v>0.1142484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202</v>
      </c>
      <c r="AT142" s="231" t="s">
        <v>204</v>
      </c>
      <c r="AU142" s="231" t="s">
        <v>90</v>
      </c>
      <c r="AY142" s="18" t="s">
        <v>203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88</v>
      </c>
      <c r="BK142" s="232">
        <f>ROUND(I142*H142,2)</f>
        <v>0</v>
      </c>
      <c r="BL142" s="18" t="s">
        <v>202</v>
      </c>
      <c r="BM142" s="231" t="s">
        <v>6992</v>
      </c>
    </row>
    <row r="143" s="2" customFormat="1">
      <c r="A143" s="39"/>
      <c r="B143" s="40"/>
      <c r="C143" s="41"/>
      <c r="D143" s="233" t="s">
        <v>209</v>
      </c>
      <c r="E143" s="41"/>
      <c r="F143" s="234" t="s">
        <v>6993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209</v>
      </c>
      <c r="AU143" s="18" t="s">
        <v>90</v>
      </c>
    </row>
    <row r="144" s="2" customFormat="1">
      <c r="A144" s="39"/>
      <c r="B144" s="40"/>
      <c r="C144" s="41"/>
      <c r="D144" s="251" t="s">
        <v>355</v>
      </c>
      <c r="E144" s="41"/>
      <c r="F144" s="252" t="s">
        <v>6994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355</v>
      </c>
      <c r="AU144" s="18" t="s">
        <v>90</v>
      </c>
    </row>
    <row r="145" s="14" customFormat="1">
      <c r="A145" s="14"/>
      <c r="B145" s="263"/>
      <c r="C145" s="264"/>
      <c r="D145" s="233" t="s">
        <v>357</v>
      </c>
      <c r="E145" s="265" t="s">
        <v>1</v>
      </c>
      <c r="F145" s="266" t="s">
        <v>6995</v>
      </c>
      <c r="G145" s="264"/>
      <c r="H145" s="267">
        <v>136.00999999999999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357</v>
      </c>
      <c r="AU145" s="273" t="s">
        <v>90</v>
      </c>
      <c r="AV145" s="14" t="s">
        <v>90</v>
      </c>
      <c r="AW145" s="14" t="s">
        <v>36</v>
      </c>
      <c r="AX145" s="14" t="s">
        <v>88</v>
      </c>
      <c r="AY145" s="273" t="s">
        <v>203</v>
      </c>
    </row>
    <row r="146" s="2" customFormat="1" ht="24.15" customHeight="1">
      <c r="A146" s="39"/>
      <c r="B146" s="40"/>
      <c r="C146" s="220" t="s">
        <v>224</v>
      </c>
      <c r="D146" s="220" t="s">
        <v>204</v>
      </c>
      <c r="E146" s="221" t="s">
        <v>6996</v>
      </c>
      <c r="F146" s="222" t="s">
        <v>6997</v>
      </c>
      <c r="G146" s="223" t="s">
        <v>290</v>
      </c>
      <c r="H146" s="224">
        <v>136.00999999999999</v>
      </c>
      <c r="I146" s="225"/>
      <c r="J146" s="226">
        <f>ROUND(I146*H146,2)</f>
        <v>0</v>
      </c>
      <c r="K146" s="222" t="s">
        <v>352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202</v>
      </c>
      <c r="AT146" s="231" t="s">
        <v>204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202</v>
      </c>
      <c r="BM146" s="231" t="s">
        <v>6998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6999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>
      <c r="A148" s="39"/>
      <c r="B148" s="40"/>
      <c r="C148" s="41"/>
      <c r="D148" s="251" t="s">
        <v>355</v>
      </c>
      <c r="E148" s="41"/>
      <c r="F148" s="252" t="s">
        <v>7000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355</v>
      </c>
      <c r="AU148" s="18" t="s">
        <v>90</v>
      </c>
    </row>
    <row r="149" s="2" customFormat="1" ht="37.8" customHeight="1">
      <c r="A149" s="39"/>
      <c r="B149" s="40"/>
      <c r="C149" s="220" t="s">
        <v>229</v>
      </c>
      <c r="D149" s="220" t="s">
        <v>204</v>
      </c>
      <c r="E149" s="221" t="s">
        <v>457</v>
      </c>
      <c r="F149" s="222" t="s">
        <v>458</v>
      </c>
      <c r="G149" s="223" t="s">
        <v>351</v>
      </c>
      <c r="H149" s="224">
        <v>12.992000000000001</v>
      </c>
      <c r="I149" s="225"/>
      <c r="J149" s="226">
        <f>ROUND(I149*H149,2)</f>
        <v>0</v>
      </c>
      <c r="K149" s="222" t="s">
        <v>352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202</v>
      </c>
      <c r="AT149" s="231" t="s">
        <v>204</v>
      </c>
      <c r="AU149" s="231" t="s">
        <v>90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202</v>
      </c>
      <c r="BM149" s="231" t="s">
        <v>7001</v>
      </c>
    </row>
    <row r="150" s="2" customFormat="1">
      <c r="A150" s="39"/>
      <c r="B150" s="40"/>
      <c r="C150" s="41"/>
      <c r="D150" s="233" t="s">
        <v>209</v>
      </c>
      <c r="E150" s="41"/>
      <c r="F150" s="234" t="s">
        <v>460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209</v>
      </c>
      <c r="AU150" s="18" t="s">
        <v>90</v>
      </c>
    </row>
    <row r="151" s="2" customFormat="1">
      <c r="A151" s="39"/>
      <c r="B151" s="40"/>
      <c r="C151" s="41"/>
      <c r="D151" s="251" t="s">
        <v>355</v>
      </c>
      <c r="E151" s="41"/>
      <c r="F151" s="252" t="s">
        <v>461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355</v>
      </c>
      <c r="AU151" s="18" t="s">
        <v>90</v>
      </c>
    </row>
    <row r="152" s="14" customFormat="1">
      <c r="A152" s="14"/>
      <c r="B152" s="263"/>
      <c r="C152" s="264"/>
      <c r="D152" s="233" t="s">
        <v>357</v>
      </c>
      <c r="E152" s="265" t="s">
        <v>1</v>
      </c>
      <c r="F152" s="266" t="s">
        <v>7002</v>
      </c>
      <c r="G152" s="264"/>
      <c r="H152" s="267">
        <v>54.404000000000003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3" t="s">
        <v>357</v>
      </c>
      <c r="AU152" s="273" t="s">
        <v>90</v>
      </c>
      <c r="AV152" s="14" t="s">
        <v>90</v>
      </c>
      <c r="AW152" s="14" t="s">
        <v>36</v>
      </c>
      <c r="AX152" s="14" t="s">
        <v>81</v>
      </c>
      <c r="AY152" s="273" t="s">
        <v>203</v>
      </c>
    </row>
    <row r="153" s="14" customFormat="1">
      <c r="A153" s="14"/>
      <c r="B153" s="263"/>
      <c r="C153" s="264"/>
      <c r="D153" s="233" t="s">
        <v>357</v>
      </c>
      <c r="E153" s="265" t="s">
        <v>1</v>
      </c>
      <c r="F153" s="266" t="s">
        <v>7003</v>
      </c>
      <c r="G153" s="264"/>
      <c r="H153" s="267">
        <v>-41.411999999999999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3" t="s">
        <v>357</v>
      </c>
      <c r="AU153" s="273" t="s">
        <v>90</v>
      </c>
      <c r="AV153" s="14" t="s">
        <v>90</v>
      </c>
      <c r="AW153" s="14" t="s">
        <v>36</v>
      </c>
      <c r="AX153" s="14" t="s">
        <v>81</v>
      </c>
      <c r="AY153" s="273" t="s">
        <v>203</v>
      </c>
    </row>
    <row r="154" s="16" customFormat="1">
      <c r="A154" s="16"/>
      <c r="B154" s="285"/>
      <c r="C154" s="286"/>
      <c r="D154" s="233" t="s">
        <v>357</v>
      </c>
      <c r="E154" s="287" t="s">
        <v>1</v>
      </c>
      <c r="F154" s="288" t="s">
        <v>366</v>
      </c>
      <c r="G154" s="286"/>
      <c r="H154" s="289">
        <v>12.992000000000004</v>
      </c>
      <c r="I154" s="290"/>
      <c r="J154" s="286"/>
      <c r="K154" s="286"/>
      <c r="L154" s="291"/>
      <c r="M154" s="292"/>
      <c r="N154" s="293"/>
      <c r="O154" s="293"/>
      <c r="P154" s="293"/>
      <c r="Q154" s="293"/>
      <c r="R154" s="293"/>
      <c r="S154" s="293"/>
      <c r="T154" s="294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95" t="s">
        <v>357</v>
      </c>
      <c r="AU154" s="295" t="s">
        <v>90</v>
      </c>
      <c r="AV154" s="16" t="s">
        <v>202</v>
      </c>
      <c r="AW154" s="16" t="s">
        <v>36</v>
      </c>
      <c r="AX154" s="16" t="s">
        <v>88</v>
      </c>
      <c r="AY154" s="295" t="s">
        <v>203</v>
      </c>
    </row>
    <row r="155" s="2" customFormat="1" ht="37.8" customHeight="1">
      <c r="A155" s="39"/>
      <c r="B155" s="40"/>
      <c r="C155" s="220" t="s">
        <v>234</v>
      </c>
      <c r="D155" s="220" t="s">
        <v>204</v>
      </c>
      <c r="E155" s="221" t="s">
        <v>467</v>
      </c>
      <c r="F155" s="222" t="s">
        <v>468</v>
      </c>
      <c r="G155" s="223" t="s">
        <v>351</v>
      </c>
      <c r="H155" s="224">
        <v>51.968000000000004</v>
      </c>
      <c r="I155" s="225"/>
      <c r="J155" s="226">
        <f>ROUND(I155*H155,2)</f>
        <v>0</v>
      </c>
      <c r="K155" s="222" t="s">
        <v>352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202</v>
      </c>
      <c r="AT155" s="231" t="s">
        <v>204</v>
      </c>
      <c r="AU155" s="231" t="s">
        <v>90</v>
      </c>
      <c r="AY155" s="18" t="s">
        <v>203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202</v>
      </c>
      <c r="BM155" s="231" t="s">
        <v>7004</v>
      </c>
    </row>
    <row r="156" s="2" customFormat="1">
      <c r="A156" s="39"/>
      <c r="B156" s="40"/>
      <c r="C156" s="41"/>
      <c r="D156" s="233" t="s">
        <v>209</v>
      </c>
      <c r="E156" s="41"/>
      <c r="F156" s="234" t="s">
        <v>470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209</v>
      </c>
      <c r="AU156" s="18" t="s">
        <v>90</v>
      </c>
    </row>
    <row r="157" s="2" customFormat="1">
      <c r="A157" s="39"/>
      <c r="B157" s="40"/>
      <c r="C157" s="41"/>
      <c r="D157" s="251" t="s">
        <v>355</v>
      </c>
      <c r="E157" s="41"/>
      <c r="F157" s="252" t="s">
        <v>471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355</v>
      </c>
      <c r="AU157" s="18" t="s">
        <v>90</v>
      </c>
    </row>
    <row r="158" s="14" customFormat="1">
      <c r="A158" s="14"/>
      <c r="B158" s="263"/>
      <c r="C158" s="264"/>
      <c r="D158" s="233" t="s">
        <v>357</v>
      </c>
      <c r="E158" s="264"/>
      <c r="F158" s="266" t="s">
        <v>7005</v>
      </c>
      <c r="G158" s="264"/>
      <c r="H158" s="267">
        <v>51.968000000000004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357</v>
      </c>
      <c r="AU158" s="273" t="s">
        <v>90</v>
      </c>
      <c r="AV158" s="14" t="s">
        <v>90</v>
      </c>
      <c r="AW158" s="14" t="s">
        <v>4</v>
      </c>
      <c r="AX158" s="14" t="s">
        <v>88</v>
      </c>
      <c r="AY158" s="273" t="s">
        <v>203</v>
      </c>
    </row>
    <row r="159" s="2" customFormat="1" ht="33" customHeight="1">
      <c r="A159" s="39"/>
      <c r="B159" s="40"/>
      <c r="C159" s="220" t="s">
        <v>239</v>
      </c>
      <c r="D159" s="220" t="s">
        <v>204</v>
      </c>
      <c r="E159" s="221" t="s">
        <v>491</v>
      </c>
      <c r="F159" s="222" t="s">
        <v>492</v>
      </c>
      <c r="G159" s="223" t="s">
        <v>493</v>
      </c>
      <c r="H159" s="224">
        <v>27.283000000000001</v>
      </c>
      <c r="I159" s="225"/>
      <c r="J159" s="226">
        <f>ROUND(I159*H159,2)</f>
        <v>0</v>
      </c>
      <c r="K159" s="222" t="s">
        <v>352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202</v>
      </c>
      <c r="AT159" s="231" t="s">
        <v>204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202</v>
      </c>
      <c r="BM159" s="231" t="s">
        <v>7006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495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>
      <c r="A161" s="39"/>
      <c r="B161" s="40"/>
      <c r="C161" s="41"/>
      <c r="D161" s="251" t="s">
        <v>355</v>
      </c>
      <c r="E161" s="41"/>
      <c r="F161" s="252" t="s">
        <v>496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355</v>
      </c>
      <c r="AU161" s="18" t="s">
        <v>90</v>
      </c>
    </row>
    <row r="162" s="14" customFormat="1">
      <c r="A162" s="14"/>
      <c r="B162" s="263"/>
      <c r="C162" s="264"/>
      <c r="D162" s="233" t="s">
        <v>357</v>
      </c>
      <c r="E162" s="264"/>
      <c r="F162" s="266" t="s">
        <v>7007</v>
      </c>
      <c r="G162" s="264"/>
      <c r="H162" s="267">
        <v>27.283000000000001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357</v>
      </c>
      <c r="AU162" s="273" t="s">
        <v>90</v>
      </c>
      <c r="AV162" s="14" t="s">
        <v>90</v>
      </c>
      <c r="AW162" s="14" t="s">
        <v>4</v>
      </c>
      <c r="AX162" s="14" t="s">
        <v>88</v>
      </c>
      <c r="AY162" s="273" t="s">
        <v>203</v>
      </c>
    </row>
    <row r="163" s="2" customFormat="1" ht="24.15" customHeight="1">
      <c r="A163" s="39"/>
      <c r="B163" s="40"/>
      <c r="C163" s="220" t="s">
        <v>244</v>
      </c>
      <c r="D163" s="220" t="s">
        <v>204</v>
      </c>
      <c r="E163" s="221" t="s">
        <v>4141</v>
      </c>
      <c r="F163" s="222" t="s">
        <v>4142</v>
      </c>
      <c r="G163" s="223" t="s">
        <v>351</v>
      </c>
      <c r="H163" s="224">
        <v>41.411999999999999</v>
      </c>
      <c r="I163" s="225"/>
      <c r="J163" s="226">
        <f>ROUND(I163*H163,2)</f>
        <v>0</v>
      </c>
      <c r="K163" s="222" t="s">
        <v>352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202</v>
      </c>
      <c r="AT163" s="231" t="s">
        <v>204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202</v>
      </c>
      <c r="BM163" s="231" t="s">
        <v>7008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4144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2" customFormat="1">
      <c r="A165" s="39"/>
      <c r="B165" s="40"/>
      <c r="C165" s="41"/>
      <c r="D165" s="251" t="s">
        <v>355</v>
      </c>
      <c r="E165" s="41"/>
      <c r="F165" s="252" t="s">
        <v>4145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355</v>
      </c>
      <c r="AU165" s="18" t="s">
        <v>90</v>
      </c>
    </row>
    <row r="166" s="14" customFormat="1">
      <c r="A166" s="14"/>
      <c r="B166" s="263"/>
      <c r="C166" s="264"/>
      <c r="D166" s="233" t="s">
        <v>357</v>
      </c>
      <c r="E166" s="265" t="s">
        <v>1</v>
      </c>
      <c r="F166" s="266" t="s">
        <v>7002</v>
      </c>
      <c r="G166" s="264"/>
      <c r="H166" s="267">
        <v>54.404000000000003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36</v>
      </c>
      <c r="AX166" s="14" t="s">
        <v>81</v>
      </c>
      <c r="AY166" s="273" t="s">
        <v>203</v>
      </c>
    </row>
    <row r="167" s="14" customFormat="1">
      <c r="A167" s="14"/>
      <c r="B167" s="263"/>
      <c r="C167" s="264"/>
      <c r="D167" s="233" t="s">
        <v>357</v>
      </c>
      <c r="E167" s="265" t="s">
        <v>1</v>
      </c>
      <c r="F167" s="266" t="s">
        <v>7009</v>
      </c>
      <c r="G167" s="264"/>
      <c r="H167" s="267">
        <v>-12.992000000000001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357</v>
      </c>
      <c r="AU167" s="273" t="s">
        <v>90</v>
      </c>
      <c r="AV167" s="14" t="s">
        <v>90</v>
      </c>
      <c r="AW167" s="14" t="s">
        <v>36</v>
      </c>
      <c r="AX167" s="14" t="s">
        <v>81</v>
      </c>
      <c r="AY167" s="273" t="s">
        <v>203</v>
      </c>
    </row>
    <row r="168" s="16" customFormat="1">
      <c r="A168" s="16"/>
      <c r="B168" s="285"/>
      <c r="C168" s="286"/>
      <c r="D168" s="233" t="s">
        <v>357</v>
      </c>
      <c r="E168" s="287" t="s">
        <v>1</v>
      </c>
      <c r="F168" s="288" t="s">
        <v>366</v>
      </c>
      <c r="G168" s="286"/>
      <c r="H168" s="289">
        <v>41.412000000000006</v>
      </c>
      <c r="I168" s="290"/>
      <c r="J168" s="286"/>
      <c r="K168" s="286"/>
      <c r="L168" s="291"/>
      <c r="M168" s="292"/>
      <c r="N168" s="293"/>
      <c r="O168" s="293"/>
      <c r="P168" s="293"/>
      <c r="Q168" s="293"/>
      <c r="R168" s="293"/>
      <c r="S168" s="293"/>
      <c r="T168" s="294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95" t="s">
        <v>357</v>
      </c>
      <c r="AU168" s="295" t="s">
        <v>90</v>
      </c>
      <c r="AV168" s="16" t="s">
        <v>202</v>
      </c>
      <c r="AW168" s="16" t="s">
        <v>36</v>
      </c>
      <c r="AX168" s="16" t="s">
        <v>88</v>
      </c>
      <c r="AY168" s="295" t="s">
        <v>203</v>
      </c>
    </row>
    <row r="169" s="2" customFormat="1" ht="24.15" customHeight="1">
      <c r="A169" s="39"/>
      <c r="B169" s="40"/>
      <c r="C169" s="220" t="s">
        <v>249</v>
      </c>
      <c r="D169" s="220" t="s">
        <v>204</v>
      </c>
      <c r="E169" s="221" t="s">
        <v>4147</v>
      </c>
      <c r="F169" s="222" t="s">
        <v>4148</v>
      </c>
      <c r="G169" s="223" t="s">
        <v>351</v>
      </c>
      <c r="H169" s="224">
        <v>10.672000000000001</v>
      </c>
      <c r="I169" s="225"/>
      <c r="J169" s="226">
        <f>ROUND(I169*H169,2)</f>
        <v>0</v>
      </c>
      <c r="K169" s="222" t="s">
        <v>352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202</v>
      </c>
      <c r="AT169" s="231" t="s">
        <v>204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202</v>
      </c>
      <c r="BM169" s="231" t="s">
        <v>7010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4150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2" customFormat="1">
      <c r="A171" s="39"/>
      <c r="B171" s="40"/>
      <c r="C171" s="41"/>
      <c r="D171" s="251" t="s">
        <v>355</v>
      </c>
      <c r="E171" s="41"/>
      <c r="F171" s="252" t="s">
        <v>4151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355</v>
      </c>
      <c r="AU171" s="18" t="s">
        <v>90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7011</v>
      </c>
      <c r="G172" s="264"/>
      <c r="H172" s="267">
        <v>10.672000000000001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36</v>
      </c>
      <c r="AX172" s="14" t="s">
        <v>88</v>
      </c>
      <c r="AY172" s="273" t="s">
        <v>203</v>
      </c>
    </row>
    <row r="173" s="2" customFormat="1" ht="16.5" customHeight="1">
      <c r="A173" s="39"/>
      <c r="B173" s="40"/>
      <c r="C173" s="296" t="s">
        <v>254</v>
      </c>
      <c r="D173" s="296" t="s">
        <v>553</v>
      </c>
      <c r="E173" s="297" t="s">
        <v>7012</v>
      </c>
      <c r="F173" s="298" t="s">
        <v>4156</v>
      </c>
      <c r="G173" s="299" t="s">
        <v>493</v>
      </c>
      <c r="H173" s="300">
        <v>20.170000000000002</v>
      </c>
      <c r="I173" s="301"/>
      <c r="J173" s="302">
        <f>ROUND(I173*H173,2)</f>
        <v>0</v>
      </c>
      <c r="K173" s="298" t="s">
        <v>352</v>
      </c>
      <c r="L173" s="303"/>
      <c r="M173" s="304" t="s">
        <v>1</v>
      </c>
      <c r="N173" s="305" t="s">
        <v>46</v>
      </c>
      <c r="O173" s="92"/>
      <c r="P173" s="229">
        <f>O173*H173</f>
        <v>0</v>
      </c>
      <c r="Q173" s="229">
        <v>1</v>
      </c>
      <c r="R173" s="229">
        <f>Q173*H173</f>
        <v>20.170000000000002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239</v>
      </c>
      <c r="AT173" s="231" t="s">
        <v>553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202</v>
      </c>
      <c r="BM173" s="231" t="s">
        <v>7013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4156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14" customFormat="1">
      <c r="A175" s="14"/>
      <c r="B175" s="263"/>
      <c r="C175" s="264"/>
      <c r="D175" s="233" t="s">
        <v>357</v>
      </c>
      <c r="E175" s="264"/>
      <c r="F175" s="266" t="s">
        <v>7014</v>
      </c>
      <c r="G175" s="264"/>
      <c r="H175" s="267">
        <v>20.170000000000002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357</v>
      </c>
      <c r="AU175" s="273" t="s">
        <v>90</v>
      </c>
      <c r="AV175" s="14" t="s">
        <v>90</v>
      </c>
      <c r="AW175" s="14" t="s">
        <v>4</v>
      </c>
      <c r="AX175" s="14" t="s">
        <v>88</v>
      </c>
      <c r="AY175" s="273" t="s">
        <v>203</v>
      </c>
    </row>
    <row r="176" s="11" customFormat="1" ht="22.8" customHeight="1">
      <c r="A176" s="11"/>
      <c r="B176" s="206"/>
      <c r="C176" s="207"/>
      <c r="D176" s="208" t="s">
        <v>80</v>
      </c>
      <c r="E176" s="249" t="s">
        <v>215</v>
      </c>
      <c r="F176" s="249" t="s">
        <v>726</v>
      </c>
      <c r="G176" s="207"/>
      <c r="H176" s="207"/>
      <c r="I176" s="210"/>
      <c r="J176" s="250">
        <f>BK176</f>
        <v>0</v>
      </c>
      <c r="K176" s="207"/>
      <c r="L176" s="212"/>
      <c r="M176" s="213"/>
      <c r="N176" s="214"/>
      <c r="O176" s="214"/>
      <c r="P176" s="215">
        <f>SUM(P177:P179)</f>
        <v>0</v>
      </c>
      <c r="Q176" s="214"/>
      <c r="R176" s="215">
        <f>SUM(R177:R179)</f>
        <v>0</v>
      </c>
      <c r="S176" s="214"/>
      <c r="T176" s="216">
        <f>SUM(T177:T179)</f>
        <v>0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R176" s="217" t="s">
        <v>88</v>
      </c>
      <c r="AT176" s="218" t="s">
        <v>80</v>
      </c>
      <c r="AU176" s="218" t="s">
        <v>88</v>
      </c>
      <c r="AY176" s="217" t="s">
        <v>203</v>
      </c>
      <c r="BK176" s="219">
        <f>SUM(BK177:BK179)</f>
        <v>0</v>
      </c>
    </row>
    <row r="177" s="2" customFormat="1" ht="21.75" customHeight="1">
      <c r="A177" s="39"/>
      <c r="B177" s="40"/>
      <c r="C177" s="220" t="s">
        <v>259</v>
      </c>
      <c r="D177" s="220" t="s">
        <v>204</v>
      </c>
      <c r="E177" s="221" t="s">
        <v>7015</v>
      </c>
      <c r="F177" s="222" t="s">
        <v>7016</v>
      </c>
      <c r="G177" s="223" t="s">
        <v>415</v>
      </c>
      <c r="H177" s="224">
        <v>29</v>
      </c>
      <c r="I177" s="225"/>
      <c r="J177" s="226">
        <f>ROUND(I177*H177,2)</f>
        <v>0</v>
      </c>
      <c r="K177" s="222" t="s">
        <v>352</v>
      </c>
      <c r="L177" s="45"/>
      <c r="M177" s="227" t="s">
        <v>1</v>
      </c>
      <c r="N177" s="228" t="s">
        <v>46</v>
      </c>
      <c r="O177" s="92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202</v>
      </c>
      <c r="AT177" s="231" t="s">
        <v>204</v>
      </c>
      <c r="AU177" s="231" t="s">
        <v>90</v>
      </c>
      <c r="AY177" s="18" t="s">
        <v>203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88</v>
      </c>
      <c r="BK177" s="232">
        <f>ROUND(I177*H177,2)</f>
        <v>0</v>
      </c>
      <c r="BL177" s="18" t="s">
        <v>202</v>
      </c>
      <c r="BM177" s="231" t="s">
        <v>7017</v>
      </c>
    </row>
    <row r="178" s="2" customFormat="1">
      <c r="A178" s="39"/>
      <c r="B178" s="40"/>
      <c r="C178" s="41"/>
      <c r="D178" s="233" t="s">
        <v>209</v>
      </c>
      <c r="E178" s="41"/>
      <c r="F178" s="234" t="s">
        <v>7018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209</v>
      </c>
      <c r="AU178" s="18" t="s">
        <v>90</v>
      </c>
    </row>
    <row r="179" s="2" customFormat="1">
      <c r="A179" s="39"/>
      <c r="B179" s="40"/>
      <c r="C179" s="41"/>
      <c r="D179" s="251" t="s">
        <v>355</v>
      </c>
      <c r="E179" s="41"/>
      <c r="F179" s="252" t="s">
        <v>7019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355</v>
      </c>
      <c r="AU179" s="18" t="s">
        <v>90</v>
      </c>
    </row>
    <row r="180" s="11" customFormat="1" ht="22.8" customHeight="1">
      <c r="A180" s="11"/>
      <c r="B180" s="206"/>
      <c r="C180" s="207"/>
      <c r="D180" s="208" t="s">
        <v>80</v>
      </c>
      <c r="E180" s="249" t="s">
        <v>202</v>
      </c>
      <c r="F180" s="249" t="s">
        <v>1113</v>
      </c>
      <c r="G180" s="207"/>
      <c r="H180" s="207"/>
      <c r="I180" s="210"/>
      <c r="J180" s="250">
        <f>BK180</f>
        <v>0</v>
      </c>
      <c r="K180" s="207"/>
      <c r="L180" s="212"/>
      <c r="M180" s="213"/>
      <c r="N180" s="214"/>
      <c r="O180" s="214"/>
      <c r="P180" s="215">
        <f>SUM(P181:P187)</f>
        <v>0</v>
      </c>
      <c r="Q180" s="214"/>
      <c r="R180" s="215">
        <f>SUM(R181:R187)</f>
        <v>4.3849999999999998</v>
      </c>
      <c r="S180" s="214"/>
      <c r="T180" s="216">
        <f>SUM(T181:T187)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17" t="s">
        <v>88</v>
      </c>
      <c r="AT180" s="218" t="s">
        <v>80</v>
      </c>
      <c r="AU180" s="218" t="s">
        <v>88</v>
      </c>
      <c r="AY180" s="217" t="s">
        <v>203</v>
      </c>
      <c r="BK180" s="219">
        <f>SUM(BK181:BK187)</f>
        <v>0</v>
      </c>
    </row>
    <row r="181" s="2" customFormat="1" ht="24.15" customHeight="1">
      <c r="A181" s="39"/>
      <c r="B181" s="40"/>
      <c r="C181" s="220" t="s">
        <v>264</v>
      </c>
      <c r="D181" s="220" t="s">
        <v>204</v>
      </c>
      <c r="E181" s="221" t="s">
        <v>4159</v>
      </c>
      <c r="F181" s="222" t="s">
        <v>4160</v>
      </c>
      <c r="G181" s="223" t="s">
        <v>351</v>
      </c>
      <c r="H181" s="224">
        <v>2.3199999999999998</v>
      </c>
      <c r="I181" s="225"/>
      <c r="J181" s="226">
        <f>ROUND(I181*H181,2)</f>
        <v>0</v>
      </c>
      <c r="K181" s="222" t="s">
        <v>352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202</v>
      </c>
      <c r="AT181" s="231" t="s">
        <v>204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202</v>
      </c>
      <c r="BM181" s="231" t="s">
        <v>7020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4162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>
      <c r="A183" s="39"/>
      <c r="B183" s="40"/>
      <c r="C183" s="41"/>
      <c r="D183" s="251" t="s">
        <v>355</v>
      </c>
      <c r="E183" s="41"/>
      <c r="F183" s="252" t="s">
        <v>4163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355</v>
      </c>
      <c r="AU183" s="18" t="s">
        <v>90</v>
      </c>
    </row>
    <row r="184" s="14" customFormat="1">
      <c r="A184" s="14"/>
      <c r="B184" s="263"/>
      <c r="C184" s="264"/>
      <c r="D184" s="233" t="s">
        <v>357</v>
      </c>
      <c r="E184" s="265" t="s">
        <v>1</v>
      </c>
      <c r="F184" s="266" t="s">
        <v>7021</v>
      </c>
      <c r="G184" s="264"/>
      <c r="H184" s="267">
        <v>2.3199999999999998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357</v>
      </c>
      <c r="AU184" s="273" t="s">
        <v>90</v>
      </c>
      <c r="AV184" s="14" t="s">
        <v>90</v>
      </c>
      <c r="AW184" s="14" t="s">
        <v>36</v>
      </c>
      <c r="AX184" s="14" t="s">
        <v>88</v>
      </c>
      <c r="AY184" s="273" t="s">
        <v>203</v>
      </c>
    </row>
    <row r="185" s="2" customFormat="1" ht="16.5" customHeight="1">
      <c r="A185" s="39"/>
      <c r="B185" s="40"/>
      <c r="C185" s="296" t="s">
        <v>269</v>
      </c>
      <c r="D185" s="296" t="s">
        <v>553</v>
      </c>
      <c r="E185" s="297" t="s">
        <v>4155</v>
      </c>
      <c r="F185" s="298" t="s">
        <v>4156</v>
      </c>
      <c r="G185" s="299" t="s">
        <v>493</v>
      </c>
      <c r="H185" s="300">
        <v>4.3849999999999998</v>
      </c>
      <c r="I185" s="301"/>
      <c r="J185" s="302">
        <f>ROUND(I185*H185,2)</f>
        <v>0</v>
      </c>
      <c r="K185" s="298" t="s">
        <v>352</v>
      </c>
      <c r="L185" s="303"/>
      <c r="M185" s="304" t="s">
        <v>1</v>
      </c>
      <c r="N185" s="305" t="s">
        <v>46</v>
      </c>
      <c r="O185" s="92"/>
      <c r="P185" s="229">
        <f>O185*H185</f>
        <v>0</v>
      </c>
      <c r="Q185" s="229">
        <v>1</v>
      </c>
      <c r="R185" s="229">
        <f>Q185*H185</f>
        <v>4.3849999999999998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239</v>
      </c>
      <c r="AT185" s="231" t="s">
        <v>553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202</v>
      </c>
      <c r="BM185" s="231" t="s">
        <v>7022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4156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14" customFormat="1">
      <c r="A187" s="14"/>
      <c r="B187" s="263"/>
      <c r="C187" s="264"/>
      <c r="D187" s="233" t="s">
        <v>357</v>
      </c>
      <c r="E187" s="264"/>
      <c r="F187" s="266" t="s">
        <v>7023</v>
      </c>
      <c r="G187" s="264"/>
      <c r="H187" s="267">
        <v>4.3849999999999998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4</v>
      </c>
      <c r="AX187" s="14" t="s">
        <v>88</v>
      </c>
      <c r="AY187" s="273" t="s">
        <v>203</v>
      </c>
    </row>
    <row r="188" s="11" customFormat="1" ht="22.8" customHeight="1">
      <c r="A188" s="11"/>
      <c r="B188" s="206"/>
      <c r="C188" s="207"/>
      <c r="D188" s="208" t="s">
        <v>80</v>
      </c>
      <c r="E188" s="249" t="s">
        <v>239</v>
      </c>
      <c r="F188" s="249" t="s">
        <v>7024</v>
      </c>
      <c r="G188" s="207"/>
      <c r="H188" s="207"/>
      <c r="I188" s="210"/>
      <c r="J188" s="250">
        <f>BK188</f>
        <v>0</v>
      </c>
      <c r="K188" s="207"/>
      <c r="L188" s="212"/>
      <c r="M188" s="213"/>
      <c r="N188" s="214"/>
      <c r="O188" s="214"/>
      <c r="P188" s="215">
        <f>SUM(P189:P218)</f>
        <v>0</v>
      </c>
      <c r="Q188" s="214"/>
      <c r="R188" s="215">
        <f>SUM(R189:R218)</f>
        <v>7.4245599999999987</v>
      </c>
      <c r="S188" s="214"/>
      <c r="T188" s="216">
        <f>SUM(T189:T218)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17" t="s">
        <v>88</v>
      </c>
      <c r="AT188" s="218" t="s">
        <v>80</v>
      </c>
      <c r="AU188" s="218" t="s">
        <v>88</v>
      </c>
      <c r="AY188" s="217" t="s">
        <v>203</v>
      </c>
      <c r="BK188" s="219">
        <f>SUM(BK189:BK218)</f>
        <v>0</v>
      </c>
    </row>
    <row r="189" s="2" customFormat="1" ht="24.15" customHeight="1">
      <c r="A189" s="39"/>
      <c r="B189" s="40"/>
      <c r="C189" s="220" t="s">
        <v>8</v>
      </c>
      <c r="D189" s="220" t="s">
        <v>204</v>
      </c>
      <c r="E189" s="221" t="s">
        <v>7025</v>
      </c>
      <c r="F189" s="222" t="s">
        <v>7026</v>
      </c>
      <c r="G189" s="223" t="s">
        <v>415</v>
      </c>
      <c r="H189" s="224">
        <v>29</v>
      </c>
      <c r="I189" s="225"/>
      <c r="J189" s="226">
        <f>ROUND(I189*H189,2)</f>
        <v>0</v>
      </c>
      <c r="K189" s="222" t="s">
        <v>352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1.0000000000000001E-05</v>
      </c>
      <c r="R189" s="229">
        <f>Q189*H189</f>
        <v>0.00029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202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202</v>
      </c>
      <c r="BM189" s="231" t="s">
        <v>7027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7028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7029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2" customFormat="1" ht="24.15" customHeight="1">
      <c r="A192" s="39"/>
      <c r="B192" s="40"/>
      <c r="C192" s="296" t="s">
        <v>279</v>
      </c>
      <c r="D192" s="296" t="s">
        <v>553</v>
      </c>
      <c r="E192" s="297" t="s">
        <v>7030</v>
      </c>
      <c r="F192" s="298" t="s">
        <v>7031</v>
      </c>
      <c r="G192" s="299" t="s">
        <v>647</v>
      </c>
      <c r="H192" s="300">
        <v>29</v>
      </c>
      <c r="I192" s="301"/>
      <c r="J192" s="302">
        <f>ROUND(I192*H192,2)</f>
        <v>0</v>
      </c>
      <c r="K192" s="298" t="s">
        <v>1</v>
      </c>
      <c r="L192" s="303"/>
      <c r="M192" s="304" t="s">
        <v>1</v>
      </c>
      <c r="N192" s="305" t="s">
        <v>46</v>
      </c>
      <c r="O192" s="92"/>
      <c r="P192" s="229">
        <f>O192*H192</f>
        <v>0</v>
      </c>
      <c r="Q192" s="229">
        <v>0.0184</v>
      </c>
      <c r="R192" s="229">
        <f>Q192*H192</f>
        <v>0.53359999999999996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239</v>
      </c>
      <c r="AT192" s="231" t="s">
        <v>553</v>
      </c>
      <c r="AU192" s="231" t="s">
        <v>90</v>
      </c>
      <c r="AY192" s="18" t="s">
        <v>203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202</v>
      </c>
      <c r="BM192" s="231" t="s">
        <v>7032</v>
      </c>
    </row>
    <row r="193" s="2" customFormat="1" ht="24.15" customHeight="1">
      <c r="A193" s="39"/>
      <c r="B193" s="40"/>
      <c r="C193" s="220" t="s">
        <v>284</v>
      </c>
      <c r="D193" s="220" t="s">
        <v>204</v>
      </c>
      <c r="E193" s="221" t="s">
        <v>7033</v>
      </c>
      <c r="F193" s="222" t="s">
        <v>7034</v>
      </c>
      <c r="G193" s="223" t="s">
        <v>647</v>
      </c>
      <c r="H193" s="224">
        <v>1</v>
      </c>
      <c r="I193" s="225"/>
      <c r="J193" s="226">
        <f>ROUND(I193*H193,2)</f>
        <v>0</v>
      </c>
      <c r="K193" s="222" t="s">
        <v>352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202</v>
      </c>
      <c r="AT193" s="231" t="s">
        <v>204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202</v>
      </c>
      <c r="BM193" s="231" t="s">
        <v>7035</v>
      </c>
    </row>
    <row r="194" s="2" customFormat="1">
      <c r="A194" s="39"/>
      <c r="B194" s="40"/>
      <c r="C194" s="41"/>
      <c r="D194" s="251" t="s">
        <v>355</v>
      </c>
      <c r="E194" s="41"/>
      <c r="F194" s="252" t="s">
        <v>7036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355</v>
      </c>
      <c r="AU194" s="18" t="s">
        <v>90</v>
      </c>
    </row>
    <row r="195" s="2" customFormat="1" ht="16.5" customHeight="1">
      <c r="A195" s="39"/>
      <c r="B195" s="40"/>
      <c r="C195" s="296" t="s">
        <v>473</v>
      </c>
      <c r="D195" s="296" t="s">
        <v>553</v>
      </c>
      <c r="E195" s="297" t="s">
        <v>7037</v>
      </c>
      <c r="F195" s="298" t="s">
        <v>7038</v>
      </c>
      <c r="G195" s="299" t="s">
        <v>647</v>
      </c>
      <c r="H195" s="300">
        <v>1</v>
      </c>
      <c r="I195" s="301"/>
      <c r="J195" s="302">
        <f>ROUND(I195*H195,2)</f>
        <v>0</v>
      </c>
      <c r="K195" s="298" t="s">
        <v>1</v>
      </c>
      <c r="L195" s="303"/>
      <c r="M195" s="304" t="s">
        <v>1</v>
      </c>
      <c r="N195" s="305" t="s">
        <v>46</v>
      </c>
      <c r="O195" s="92"/>
      <c r="P195" s="229">
        <f>O195*H195</f>
        <v>0</v>
      </c>
      <c r="Q195" s="229">
        <v>0.0025000000000000001</v>
      </c>
      <c r="R195" s="229">
        <f>Q195*H195</f>
        <v>0.0025000000000000001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239</v>
      </c>
      <c r="AT195" s="231" t="s">
        <v>553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202</v>
      </c>
      <c r="BM195" s="231" t="s">
        <v>7039</v>
      </c>
    </row>
    <row r="196" s="2" customFormat="1">
      <c r="A196" s="39"/>
      <c r="B196" s="40"/>
      <c r="C196" s="41"/>
      <c r="D196" s="233" t="s">
        <v>209</v>
      </c>
      <c r="E196" s="41"/>
      <c r="F196" s="234" t="s">
        <v>7040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209</v>
      </c>
      <c r="AU196" s="18" t="s">
        <v>90</v>
      </c>
    </row>
    <row r="197" s="2" customFormat="1" ht="21.75" customHeight="1">
      <c r="A197" s="39"/>
      <c r="B197" s="40"/>
      <c r="C197" s="220" t="s">
        <v>483</v>
      </c>
      <c r="D197" s="220" t="s">
        <v>204</v>
      </c>
      <c r="E197" s="221" t="s">
        <v>7041</v>
      </c>
      <c r="F197" s="222" t="s">
        <v>7042</v>
      </c>
      <c r="G197" s="223" t="s">
        <v>415</v>
      </c>
      <c r="H197" s="224">
        <v>29</v>
      </c>
      <c r="I197" s="225"/>
      <c r="J197" s="226">
        <f>ROUND(I197*H197,2)</f>
        <v>0</v>
      </c>
      <c r="K197" s="222" t="s">
        <v>352</v>
      </c>
      <c r="L197" s="45"/>
      <c r="M197" s="227" t="s">
        <v>1</v>
      </c>
      <c r="N197" s="228" t="s">
        <v>46</v>
      </c>
      <c r="O197" s="92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202</v>
      </c>
      <c r="AT197" s="231" t="s">
        <v>204</v>
      </c>
      <c r="AU197" s="231" t="s">
        <v>90</v>
      </c>
      <c r="AY197" s="18" t="s">
        <v>203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202</v>
      </c>
      <c r="BM197" s="231" t="s">
        <v>7043</v>
      </c>
    </row>
    <row r="198" s="2" customFormat="1">
      <c r="A198" s="39"/>
      <c r="B198" s="40"/>
      <c r="C198" s="41"/>
      <c r="D198" s="233" t="s">
        <v>209</v>
      </c>
      <c r="E198" s="41"/>
      <c r="F198" s="234" t="s">
        <v>7044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209</v>
      </c>
      <c r="AU198" s="18" t="s">
        <v>90</v>
      </c>
    </row>
    <row r="199" s="2" customFormat="1">
      <c r="A199" s="39"/>
      <c r="B199" s="40"/>
      <c r="C199" s="41"/>
      <c r="D199" s="251" t="s">
        <v>355</v>
      </c>
      <c r="E199" s="41"/>
      <c r="F199" s="252" t="s">
        <v>7045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355</v>
      </c>
      <c r="AU199" s="18" t="s">
        <v>90</v>
      </c>
    </row>
    <row r="200" s="2" customFormat="1" ht="24.15" customHeight="1">
      <c r="A200" s="39"/>
      <c r="B200" s="40"/>
      <c r="C200" s="220" t="s">
        <v>490</v>
      </c>
      <c r="D200" s="220" t="s">
        <v>204</v>
      </c>
      <c r="E200" s="221" t="s">
        <v>7046</v>
      </c>
      <c r="F200" s="222" t="s">
        <v>7047</v>
      </c>
      <c r="G200" s="223" t="s">
        <v>647</v>
      </c>
      <c r="H200" s="224">
        <v>1</v>
      </c>
      <c r="I200" s="225"/>
      <c r="J200" s="226">
        <f>ROUND(I200*H200,2)</f>
        <v>0</v>
      </c>
      <c r="K200" s="222" t="s">
        <v>352</v>
      </c>
      <c r="L200" s="45"/>
      <c r="M200" s="227" t="s">
        <v>1</v>
      </c>
      <c r="N200" s="228" t="s">
        <v>46</v>
      </c>
      <c r="O200" s="92"/>
      <c r="P200" s="229">
        <f>O200*H200</f>
        <v>0</v>
      </c>
      <c r="Q200" s="229">
        <v>1.92655</v>
      </c>
      <c r="R200" s="229">
        <f>Q200*H200</f>
        <v>1.92655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202</v>
      </c>
      <c r="AT200" s="231" t="s">
        <v>204</v>
      </c>
      <c r="AU200" s="231" t="s">
        <v>90</v>
      </c>
      <c r="AY200" s="18" t="s">
        <v>203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88</v>
      </c>
      <c r="BK200" s="232">
        <f>ROUND(I200*H200,2)</f>
        <v>0</v>
      </c>
      <c r="BL200" s="18" t="s">
        <v>202</v>
      </c>
      <c r="BM200" s="231" t="s">
        <v>7048</v>
      </c>
    </row>
    <row r="201" s="2" customFormat="1">
      <c r="A201" s="39"/>
      <c r="B201" s="40"/>
      <c r="C201" s="41"/>
      <c r="D201" s="233" t="s">
        <v>209</v>
      </c>
      <c r="E201" s="41"/>
      <c r="F201" s="234" t="s">
        <v>7049</v>
      </c>
      <c r="G201" s="41"/>
      <c r="H201" s="41"/>
      <c r="I201" s="235"/>
      <c r="J201" s="41"/>
      <c r="K201" s="41"/>
      <c r="L201" s="45"/>
      <c r="M201" s="236"/>
      <c r="N201" s="237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209</v>
      </c>
      <c r="AU201" s="18" t="s">
        <v>90</v>
      </c>
    </row>
    <row r="202" s="2" customFormat="1">
      <c r="A202" s="39"/>
      <c r="B202" s="40"/>
      <c r="C202" s="41"/>
      <c r="D202" s="251" t="s">
        <v>355</v>
      </c>
      <c r="E202" s="41"/>
      <c r="F202" s="252" t="s">
        <v>7050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355</v>
      </c>
      <c r="AU202" s="18" t="s">
        <v>90</v>
      </c>
    </row>
    <row r="203" s="2" customFormat="1" ht="24.15" customHeight="1">
      <c r="A203" s="39"/>
      <c r="B203" s="40"/>
      <c r="C203" s="296" t="s">
        <v>7</v>
      </c>
      <c r="D203" s="296" t="s">
        <v>553</v>
      </c>
      <c r="E203" s="297" t="s">
        <v>7051</v>
      </c>
      <c r="F203" s="298" t="s">
        <v>7052</v>
      </c>
      <c r="G203" s="299" t="s">
        <v>647</v>
      </c>
      <c r="H203" s="300">
        <v>1</v>
      </c>
      <c r="I203" s="301"/>
      <c r="J203" s="302">
        <f>ROUND(I203*H203,2)</f>
        <v>0</v>
      </c>
      <c r="K203" s="298" t="s">
        <v>352</v>
      </c>
      <c r="L203" s="303"/>
      <c r="M203" s="304" t="s">
        <v>1</v>
      </c>
      <c r="N203" s="305" t="s">
        <v>46</v>
      </c>
      <c r="O203" s="92"/>
      <c r="P203" s="229">
        <f>O203*H203</f>
        <v>0</v>
      </c>
      <c r="Q203" s="229">
        <v>0.081000000000000003</v>
      </c>
      <c r="R203" s="229">
        <f>Q203*H203</f>
        <v>0.081000000000000003</v>
      </c>
      <c r="S203" s="229">
        <v>0</v>
      </c>
      <c r="T203" s="23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1" t="s">
        <v>239</v>
      </c>
      <c r="AT203" s="231" t="s">
        <v>553</v>
      </c>
      <c r="AU203" s="231" t="s">
        <v>90</v>
      </c>
      <c r="AY203" s="18" t="s">
        <v>203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88</v>
      </c>
      <c r="BK203" s="232">
        <f>ROUND(I203*H203,2)</f>
        <v>0</v>
      </c>
      <c r="BL203" s="18" t="s">
        <v>202</v>
      </c>
      <c r="BM203" s="231" t="s">
        <v>7053</v>
      </c>
    </row>
    <row r="204" s="2" customFormat="1">
      <c r="A204" s="39"/>
      <c r="B204" s="40"/>
      <c r="C204" s="41"/>
      <c r="D204" s="233" t="s">
        <v>209</v>
      </c>
      <c r="E204" s="41"/>
      <c r="F204" s="234" t="s">
        <v>7052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209</v>
      </c>
      <c r="AU204" s="18" t="s">
        <v>90</v>
      </c>
    </row>
    <row r="205" s="2" customFormat="1" ht="24.15" customHeight="1">
      <c r="A205" s="39"/>
      <c r="B205" s="40"/>
      <c r="C205" s="296" t="s">
        <v>507</v>
      </c>
      <c r="D205" s="296" t="s">
        <v>553</v>
      </c>
      <c r="E205" s="297" t="s">
        <v>7054</v>
      </c>
      <c r="F205" s="298" t="s">
        <v>7055</v>
      </c>
      <c r="G205" s="299" t="s">
        <v>647</v>
      </c>
      <c r="H205" s="300">
        <v>1</v>
      </c>
      <c r="I205" s="301"/>
      <c r="J205" s="302">
        <f>ROUND(I205*H205,2)</f>
        <v>0</v>
      </c>
      <c r="K205" s="298" t="s">
        <v>352</v>
      </c>
      <c r="L205" s="303"/>
      <c r="M205" s="304" t="s">
        <v>1</v>
      </c>
      <c r="N205" s="305" t="s">
        <v>46</v>
      </c>
      <c r="O205" s="92"/>
      <c r="P205" s="229">
        <f>O205*H205</f>
        <v>0</v>
      </c>
      <c r="Q205" s="229">
        <v>0.068000000000000005</v>
      </c>
      <c r="R205" s="229">
        <f>Q205*H205</f>
        <v>0.068000000000000005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239</v>
      </c>
      <c r="AT205" s="231" t="s">
        <v>553</v>
      </c>
      <c r="AU205" s="231" t="s">
        <v>90</v>
      </c>
      <c r="AY205" s="18" t="s">
        <v>203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88</v>
      </c>
      <c r="BK205" s="232">
        <f>ROUND(I205*H205,2)</f>
        <v>0</v>
      </c>
      <c r="BL205" s="18" t="s">
        <v>202</v>
      </c>
      <c r="BM205" s="231" t="s">
        <v>7056</v>
      </c>
    </row>
    <row r="206" s="2" customFormat="1">
      <c r="A206" s="39"/>
      <c r="B206" s="40"/>
      <c r="C206" s="41"/>
      <c r="D206" s="233" t="s">
        <v>209</v>
      </c>
      <c r="E206" s="41"/>
      <c r="F206" s="234" t="s">
        <v>7055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209</v>
      </c>
      <c r="AU206" s="18" t="s">
        <v>90</v>
      </c>
    </row>
    <row r="207" s="2" customFormat="1" ht="16.5" customHeight="1">
      <c r="A207" s="39"/>
      <c r="B207" s="40"/>
      <c r="C207" s="296" t="s">
        <v>515</v>
      </c>
      <c r="D207" s="296" t="s">
        <v>553</v>
      </c>
      <c r="E207" s="297" t="s">
        <v>7057</v>
      </c>
      <c r="F207" s="298" t="s">
        <v>7058</v>
      </c>
      <c r="G207" s="299" t="s">
        <v>647</v>
      </c>
      <c r="H207" s="300">
        <v>1</v>
      </c>
      <c r="I207" s="301"/>
      <c r="J207" s="302">
        <f>ROUND(I207*H207,2)</f>
        <v>0</v>
      </c>
      <c r="K207" s="298" t="s">
        <v>1</v>
      </c>
      <c r="L207" s="303"/>
      <c r="M207" s="304" t="s">
        <v>1</v>
      </c>
      <c r="N207" s="305" t="s">
        <v>46</v>
      </c>
      <c r="O207" s="92"/>
      <c r="P207" s="229">
        <f>O207*H207</f>
        <v>0</v>
      </c>
      <c r="Q207" s="229">
        <v>0.39300000000000002</v>
      </c>
      <c r="R207" s="229">
        <f>Q207*H207</f>
        <v>0.39300000000000002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239</v>
      </c>
      <c r="AT207" s="231" t="s">
        <v>553</v>
      </c>
      <c r="AU207" s="231" t="s">
        <v>90</v>
      </c>
      <c r="AY207" s="18" t="s">
        <v>203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202</v>
      </c>
      <c r="BM207" s="231" t="s">
        <v>7059</v>
      </c>
    </row>
    <row r="208" s="2" customFormat="1" ht="21.75" customHeight="1">
      <c r="A208" s="39"/>
      <c r="B208" s="40"/>
      <c r="C208" s="296" t="s">
        <v>524</v>
      </c>
      <c r="D208" s="296" t="s">
        <v>553</v>
      </c>
      <c r="E208" s="297" t="s">
        <v>7060</v>
      </c>
      <c r="F208" s="298" t="s">
        <v>7061</v>
      </c>
      <c r="G208" s="299" t="s">
        <v>647</v>
      </c>
      <c r="H208" s="300">
        <v>1</v>
      </c>
      <c r="I208" s="301"/>
      <c r="J208" s="302">
        <f>ROUND(I208*H208,2)</f>
        <v>0</v>
      </c>
      <c r="K208" s="298" t="s">
        <v>352</v>
      </c>
      <c r="L208" s="303"/>
      <c r="M208" s="304" t="s">
        <v>1</v>
      </c>
      <c r="N208" s="305" t="s">
        <v>46</v>
      </c>
      <c r="O208" s="92"/>
      <c r="P208" s="229">
        <f>O208*H208</f>
        <v>0</v>
      </c>
      <c r="Q208" s="229">
        <v>1.0540000000000001</v>
      </c>
      <c r="R208" s="229">
        <f>Q208*H208</f>
        <v>1.0540000000000001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239</v>
      </c>
      <c r="AT208" s="231" t="s">
        <v>553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202</v>
      </c>
      <c r="BM208" s="231" t="s">
        <v>7062</v>
      </c>
    </row>
    <row r="209" s="2" customFormat="1">
      <c r="A209" s="39"/>
      <c r="B209" s="40"/>
      <c r="C209" s="41"/>
      <c r="D209" s="233" t="s">
        <v>209</v>
      </c>
      <c r="E209" s="41"/>
      <c r="F209" s="234" t="s">
        <v>7061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209</v>
      </c>
      <c r="AU209" s="18" t="s">
        <v>90</v>
      </c>
    </row>
    <row r="210" s="2" customFormat="1" ht="24.15" customHeight="1">
      <c r="A210" s="39"/>
      <c r="B210" s="40"/>
      <c r="C210" s="296" t="s">
        <v>531</v>
      </c>
      <c r="D210" s="296" t="s">
        <v>553</v>
      </c>
      <c r="E210" s="297" t="s">
        <v>7063</v>
      </c>
      <c r="F210" s="298" t="s">
        <v>7064</v>
      </c>
      <c r="G210" s="299" t="s">
        <v>647</v>
      </c>
      <c r="H210" s="300">
        <v>2</v>
      </c>
      <c r="I210" s="301"/>
      <c r="J210" s="302">
        <f>ROUND(I210*H210,2)</f>
        <v>0</v>
      </c>
      <c r="K210" s="298" t="s">
        <v>352</v>
      </c>
      <c r="L210" s="303"/>
      <c r="M210" s="304" t="s">
        <v>1</v>
      </c>
      <c r="N210" s="305" t="s">
        <v>46</v>
      </c>
      <c r="O210" s="92"/>
      <c r="P210" s="229">
        <f>O210*H210</f>
        <v>0</v>
      </c>
      <c r="Q210" s="229">
        <v>0.002</v>
      </c>
      <c r="R210" s="229">
        <f>Q210*H210</f>
        <v>0.0040000000000000001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239</v>
      </c>
      <c r="AT210" s="231" t="s">
        <v>553</v>
      </c>
      <c r="AU210" s="231" t="s">
        <v>90</v>
      </c>
      <c r="AY210" s="18" t="s">
        <v>203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202</v>
      </c>
      <c r="BM210" s="231" t="s">
        <v>7065</v>
      </c>
    </row>
    <row r="211" s="2" customFormat="1">
      <c r="A211" s="39"/>
      <c r="B211" s="40"/>
      <c r="C211" s="41"/>
      <c r="D211" s="233" t="s">
        <v>209</v>
      </c>
      <c r="E211" s="41"/>
      <c r="F211" s="234" t="s">
        <v>7064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209</v>
      </c>
      <c r="AU211" s="18" t="s">
        <v>90</v>
      </c>
    </row>
    <row r="212" s="2" customFormat="1" ht="21.75" customHeight="1">
      <c r="A212" s="39"/>
      <c r="B212" s="40"/>
      <c r="C212" s="296" t="s">
        <v>537</v>
      </c>
      <c r="D212" s="296" t="s">
        <v>553</v>
      </c>
      <c r="E212" s="297" t="s">
        <v>7066</v>
      </c>
      <c r="F212" s="298" t="s">
        <v>7067</v>
      </c>
      <c r="G212" s="299" t="s">
        <v>647</v>
      </c>
      <c r="H212" s="300">
        <v>1</v>
      </c>
      <c r="I212" s="301"/>
      <c r="J212" s="302">
        <f>ROUND(I212*H212,2)</f>
        <v>0</v>
      </c>
      <c r="K212" s="298" t="s">
        <v>1</v>
      </c>
      <c r="L212" s="303"/>
      <c r="M212" s="304" t="s">
        <v>1</v>
      </c>
      <c r="N212" s="305" t="s">
        <v>46</v>
      </c>
      <c r="O212" s="92"/>
      <c r="P212" s="229">
        <f>O212*H212</f>
        <v>0</v>
      </c>
      <c r="Q212" s="229">
        <v>3.2999999999999998</v>
      </c>
      <c r="R212" s="229">
        <f>Q212*H212</f>
        <v>3.2999999999999998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239</v>
      </c>
      <c r="AT212" s="231" t="s">
        <v>553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202</v>
      </c>
      <c r="BM212" s="231" t="s">
        <v>7068</v>
      </c>
    </row>
    <row r="213" s="2" customFormat="1" ht="24.15" customHeight="1">
      <c r="A213" s="39"/>
      <c r="B213" s="40"/>
      <c r="C213" s="220" t="s">
        <v>543</v>
      </c>
      <c r="D213" s="220" t="s">
        <v>204</v>
      </c>
      <c r="E213" s="221" t="s">
        <v>7069</v>
      </c>
      <c r="F213" s="222" t="s">
        <v>7070</v>
      </c>
      <c r="G213" s="223" t="s">
        <v>647</v>
      </c>
      <c r="H213" s="224">
        <v>1</v>
      </c>
      <c r="I213" s="225"/>
      <c r="J213" s="226">
        <f>ROUND(I213*H213,2)</f>
        <v>0</v>
      </c>
      <c r="K213" s="222" t="s">
        <v>352</v>
      </c>
      <c r="L213" s="45"/>
      <c r="M213" s="227" t="s">
        <v>1</v>
      </c>
      <c r="N213" s="228" t="s">
        <v>46</v>
      </c>
      <c r="O213" s="92"/>
      <c r="P213" s="229">
        <f>O213*H213</f>
        <v>0</v>
      </c>
      <c r="Q213" s="229">
        <v>0.0070200000000000002</v>
      </c>
      <c r="R213" s="229">
        <f>Q213*H213</f>
        <v>0.0070200000000000002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202</v>
      </c>
      <c r="AT213" s="231" t="s">
        <v>204</v>
      </c>
      <c r="AU213" s="231" t="s">
        <v>90</v>
      </c>
      <c r="AY213" s="18" t="s">
        <v>203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88</v>
      </c>
      <c r="BK213" s="232">
        <f>ROUND(I213*H213,2)</f>
        <v>0</v>
      </c>
      <c r="BL213" s="18" t="s">
        <v>202</v>
      </c>
      <c r="BM213" s="231" t="s">
        <v>7071</v>
      </c>
    </row>
    <row r="214" s="2" customFormat="1">
      <c r="A214" s="39"/>
      <c r="B214" s="40"/>
      <c r="C214" s="41"/>
      <c r="D214" s="233" t="s">
        <v>209</v>
      </c>
      <c r="E214" s="41"/>
      <c r="F214" s="234" t="s">
        <v>7072</v>
      </c>
      <c r="G214" s="41"/>
      <c r="H214" s="41"/>
      <c r="I214" s="235"/>
      <c r="J214" s="41"/>
      <c r="K214" s="41"/>
      <c r="L214" s="45"/>
      <c r="M214" s="236"/>
      <c r="N214" s="237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209</v>
      </c>
      <c r="AU214" s="18" t="s">
        <v>90</v>
      </c>
    </row>
    <row r="215" s="2" customFormat="1">
      <c r="A215" s="39"/>
      <c r="B215" s="40"/>
      <c r="C215" s="41"/>
      <c r="D215" s="251" t="s">
        <v>355</v>
      </c>
      <c r="E215" s="41"/>
      <c r="F215" s="252" t="s">
        <v>7073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355</v>
      </c>
      <c r="AU215" s="18" t="s">
        <v>90</v>
      </c>
    </row>
    <row r="216" s="2" customFormat="1">
      <c r="A216" s="39"/>
      <c r="B216" s="40"/>
      <c r="C216" s="41"/>
      <c r="D216" s="233" t="s">
        <v>3196</v>
      </c>
      <c r="E216" s="41"/>
      <c r="F216" s="309" t="s">
        <v>7074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3196</v>
      </c>
      <c r="AU216" s="18" t="s">
        <v>90</v>
      </c>
    </row>
    <row r="217" s="2" customFormat="1" ht="24.15" customHeight="1">
      <c r="A217" s="39"/>
      <c r="B217" s="40"/>
      <c r="C217" s="296" t="s">
        <v>552</v>
      </c>
      <c r="D217" s="296" t="s">
        <v>553</v>
      </c>
      <c r="E217" s="297" t="s">
        <v>7075</v>
      </c>
      <c r="F217" s="298" t="s">
        <v>7076</v>
      </c>
      <c r="G217" s="299" t="s">
        <v>647</v>
      </c>
      <c r="H217" s="300">
        <v>1</v>
      </c>
      <c r="I217" s="301"/>
      <c r="J217" s="302">
        <f>ROUND(I217*H217,2)</f>
        <v>0</v>
      </c>
      <c r="K217" s="298" t="s">
        <v>352</v>
      </c>
      <c r="L217" s="303"/>
      <c r="M217" s="304" t="s">
        <v>1</v>
      </c>
      <c r="N217" s="305" t="s">
        <v>46</v>
      </c>
      <c r="O217" s="92"/>
      <c r="P217" s="229">
        <f>O217*H217</f>
        <v>0</v>
      </c>
      <c r="Q217" s="229">
        <v>0.054600000000000003</v>
      </c>
      <c r="R217" s="229">
        <f>Q217*H217</f>
        <v>0.054600000000000003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239</v>
      </c>
      <c r="AT217" s="231" t="s">
        <v>553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202</v>
      </c>
      <c r="BM217" s="231" t="s">
        <v>7077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7076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11" customFormat="1" ht="22.8" customHeight="1">
      <c r="A219" s="11"/>
      <c r="B219" s="206"/>
      <c r="C219" s="207"/>
      <c r="D219" s="208" t="s">
        <v>80</v>
      </c>
      <c r="E219" s="249" t="s">
        <v>1816</v>
      </c>
      <c r="F219" s="249" t="s">
        <v>1817</v>
      </c>
      <c r="G219" s="207"/>
      <c r="H219" s="207"/>
      <c r="I219" s="210"/>
      <c r="J219" s="250">
        <f>BK219</f>
        <v>0</v>
      </c>
      <c r="K219" s="207"/>
      <c r="L219" s="212"/>
      <c r="M219" s="213"/>
      <c r="N219" s="214"/>
      <c r="O219" s="214"/>
      <c r="P219" s="215">
        <f>SUM(P220:P222)</f>
        <v>0</v>
      </c>
      <c r="Q219" s="214"/>
      <c r="R219" s="215">
        <f>SUM(R220:R222)</f>
        <v>0</v>
      </c>
      <c r="S219" s="214"/>
      <c r="T219" s="216">
        <f>SUM(T220:T222)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17" t="s">
        <v>88</v>
      </c>
      <c r="AT219" s="218" t="s">
        <v>80</v>
      </c>
      <c r="AU219" s="218" t="s">
        <v>88</v>
      </c>
      <c r="AY219" s="217" t="s">
        <v>203</v>
      </c>
      <c r="BK219" s="219">
        <f>SUM(BK220:BK222)</f>
        <v>0</v>
      </c>
    </row>
    <row r="220" s="2" customFormat="1" ht="24.15" customHeight="1">
      <c r="A220" s="39"/>
      <c r="B220" s="40"/>
      <c r="C220" s="220" t="s">
        <v>558</v>
      </c>
      <c r="D220" s="220" t="s">
        <v>204</v>
      </c>
      <c r="E220" s="221" t="s">
        <v>7078</v>
      </c>
      <c r="F220" s="222" t="s">
        <v>7079</v>
      </c>
      <c r="G220" s="223" t="s">
        <v>493</v>
      </c>
      <c r="H220" s="224">
        <v>32.106000000000002</v>
      </c>
      <c r="I220" s="225"/>
      <c r="J220" s="226">
        <f>ROUND(I220*H220,2)</f>
        <v>0</v>
      </c>
      <c r="K220" s="222" t="s">
        <v>352</v>
      </c>
      <c r="L220" s="45"/>
      <c r="M220" s="227" t="s">
        <v>1</v>
      </c>
      <c r="N220" s="228" t="s">
        <v>46</v>
      </c>
      <c r="O220" s="92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202</v>
      </c>
      <c r="AT220" s="231" t="s">
        <v>204</v>
      </c>
      <c r="AU220" s="231" t="s">
        <v>90</v>
      </c>
      <c r="AY220" s="18" t="s">
        <v>203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202</v>
      </c>
      <c r="BM220" s="231" t="s">
        <v>7080</v>
      </c>
    </row>
    <row r="221" s="2" customFormat="1">
      <c r="A221" s="39"/>
      <c r="B221" s="40"/>
      <c r="C221" s="41"/>
      <c r="D221" s="233" t="s">
        <v>209</v>
      </c>
      <c r="E221" s="41"/>
      <c r="F221" s="234" t="s">
        <v>7081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209</v>
      </c>
      <c r="AU221" s="18" t="s">
        <v>90</v>
      </c>
    </row>
    <row r="222" s="2" customFormat="1">
      <c r="A222" s="39"/>
      <c r="B222" s="40"/>
      <c r="C222" s="41"/>
      <c r="D222" s="251" t="s">
        <v>355</v>
      </c>
      <c r="E222" s="41"/>
      <c r="F222" s="252" t="s">
        <v>7082</v>
      </c>
      <c r="G222" s="41"/>
      <c r="H222" s="41"/>
      <c r="I222" s="235"/>
      <c r="J222" s="41"/>
      <c r="K222" s="41"/>
      <c r="L222" s="45"/>
      <c r="M222" s="306"/>
      <c r="N222" s="307"/>
      <c r="O222" s="240"/>
      <c r="P222" s="240"/>
      <c r="Q222" s="240"/>
      <c r="R222" s="240"/>
      <c r="S222" s="240"/>
      <c r="T222" s="308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355</v>
      </c>
      <c r="AU222" s="18" t="s">
        <v>90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y5z0OG5k+73gX8FGEiN3ou7kOX1qNtEaQvviUaGx7J0PfpAqxzZdqGOy8xdtVjE4yVrogtE4J/FqJ2qre7R5Eg==" hashValue="peQ704hIKKk7ceKBydy4Y9W+sCMP/h4nC0MZ67CYU6mwV1JIb7tx6TB508REalTbZt9MRWh5WzJw3wzONeER7g==" algorithmName="SHA-512" password="CC35"/>
  <autoFilter ref="C125:K2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19001412"/>
    <hyperlink ref="F134" r:id="rId2" display="https://podminky.urs.cz/item/CS_URS_2023_02/132212221"/>
    <hyperlink ref="F138" r:id="rId3" display="https://podminky.urs.cz/item/CS_URS_2023_02/132254203"/>
    <hyperlink ref="F144" r:id="rId4" display="https://podminky.urs.cz/item/CS_URS_2023_02/151101101"/>
    <hyperlink ref="F148" r:id="rId5" display="https://podminky.urs.cz/item/CS_URS_2023_02/151101111"/>
    <hyperlink ref="F151" r:id="rId6" display="https://podminky.urs.cz/item/CS_URS_2023_02/162751117"/>
    <hyperlink ref="F157" r:id="rId7" display="https://podminky.urs.cz/item/CS_URS_2023_02/162751119"/>
    <hyperlink ref="F161" r:id="rId8" display="https://podminky.urs.cz/item/CS_URS_2023_02/171201231"/>
    <hyperlink ref="F165" r:id="rId9" display="https://podminky.urs.cz/item/CS_URS_2023_02/174151101"/>
    <hyperlink ref="F171" r:id="rId10" display="https://podminky.urs.cz/item/CS_URS_2023_02/175151101"/>
    <hyperlink ref="F179" r:id="rId11" display="https://podminky.urs.cz/item/CS_URS_2023_02/359901211"/>
    <hyperlink ref="F183" r:id="rId12" display="https://podminky.urs.cz/item/CS_URS_2023_02/451572111"/>
    <hyperlink ref="F191" r:id="rId13" display="https://podminky.urs.cz/item/CS_URS_2023_02/871310320"/>
    <hyperlink ref="F194" r:id="rId14" display="https://podminky.urs.cz/item/CS_URS_2023_02/877315251"/>
    <hyperlink ref="F199" r:id="rId15" display="https://podminky.urs.cz/item/CS_URS_2023_02/892351111"/>
    <hyperlink ref="F202" r:id="rId16" display="https://podminky.urs.cz/item/CS_URS_2023_02/894411111"/>
    <hyperlink ref="F215" r:id="rId17" display="https://podminky.urs.cz/item/CS_URS_2023_02/899311112"/>
    <hyperlink ref="F222" r:id="rId18" display="https://podminky.urs.cz/item/CS_URS_2023_02/998276101.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6968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7083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154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6970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ROUND((SUM(BE126:BE327)),  2)</f>
        <v>0</v>
      </c>
      <c r="G35" s="39"/>
      <c r="H35" s="39"/>
      <c r="I35" s="165">
        <v>0.20999999999999999</v>
      </c>
      <c r="J35" s="164">
        <f>ROUND(((SUM(BE126:BE327))*I35),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ROUND((SUM(BF126:BF327)),  2)</f>
        <v>0</v>
      </c>
      <c r="G36" s="39"/>
      <c r="H36" s="39"/>
      <c r="I36" s="165">
        <v>0.14999999999999999</v>
      </c>
      <c r="J36" s="164">
        <f>ROUND(((SUM(BF126:BF327))*I36),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ROUND((SUM(BG126:BG327)),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ROUND((SUM(BH126:BH327)),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ROUND((SUM(BI126:BI327)),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6968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IO-03b - Areálová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J128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316</v>
      </c>
      <c r="E101" s="246"/>
      <c r="F101" s="246"/>
      <c r="G101" s="246"/>
      <c r="H101" s="246"/>
      <c r="I101" s="246"/>
      <c r="J101" s="247">
        <f>J201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317</v>
      </c>
      <c r="E102" s="246"/>
      <c r="F102" s="246"/>
      <c r="G102" s="246"/>
      <c r="H102" s="246"/>
      <c r="I102" s="246"/>
      <c r="J102" s="247">
        <f>J209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6971</v>
      </c>
      <c r="E103" s="246"/>
      <c r="F103" s="246"/>
      <c r="G103" s="246"/>
      <c r="H103" s="246"/>
      <c r="I103" s="246"/>
      <c r="J103" s="247">
        <f>J231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12" customFormat="1" ht="19.92" customHeight="1">
      <c r="A104" s="12"/>
      <c r="B104" s="244"/>
      <c r="C104" s="134"/>
      <c r="D104" s="245" t="s">
        <v>326</v>
      </c>
      <c r="E104" s="246"/>
      <c r="F104" s="246"/>
      <c r="G104" s="246"/>
      <c r="H104" s="246"/>
      <c r="I104" s="246"/>
      <c r="J104" s="247">
        <f>J320</f>
        <v>0</v>
      </c>
      <c r="K104" s="134"/>
      <c r="L104" s="248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188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4" t="str">
        <f>E7</f>
        <v>ZZS Kraje Vysočina – Výjezdová základna Bystřice nad Perštejnem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4" t="s">
        <v>6968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IO-03b - Areálová kanalizace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Bystřice nad Pernštejnem, ul. Větrná</v>
      </c>
      <c r="G120" s="41"/>
      <c r="H120" s="41"/>
      <c r="I120" s="33" t="s">
        <v>22</v>
      </c>
      <c r="J120" s="80" t="str">
        <f>IF(J14="","",J14)</f>
        <v>7. 12. 2023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Kraj Vysočina</v>
      </c>
      <c r="G122" s="41"/>
      <c r="H122" s="41"/>
      <c r="I122" s="33" t="s">
        <v>32</v>
      </c>
      <c r="J122" s="37" t="str">
        <f>E23</f>
        <v>PROJEKT CENTRUM NOVA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37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0" customFormat="1" ht="29.28" customHeight="1">
      <c r="A125" s="195"/>
      <c r="B125" s="196"/>
      <c r="C125" s="197" t="s">
        <v>189</v>
      </c>
      <c r="D125" s="198" t="s">
        <v>66</v>
      </c>
      <c r="E125" s="198" t="s">
        <v>62</v>
      </c>
      <c r="F125" s="198" t="s">
        <v>63</v>
      </c>
      <c r="G125" s="198" t="s">
        <v>190</v>
      </c>
      <c r="H125" s="198" t="s">
        <v>191</v>
      </c>
      <c r="I125" s="198" t="s">
        <v>192</v>
      </c>
      <c r="J125" s="198" t="s">
        <v>184</v>
      </c>
      <c r="K125" s="199" t="s">
        <v>193</v>
      </c>
      <c r="L125" s="200"/>
      <c r="M125" s="101" t="s">
        <v>1</v>
      </c>
      <c r="N125" s="102" t="s">
        <v>45</v>
      </c>
      <c r="O125" s="102" t="s">
        <v>194</v>
      </c>
      <c r="P125" s="102" t="s">
        <v>195</v>
      </c>
      <c r="Q125" s="102" t="s">
        <v>196</v>
      </c>
      <c r="R125" s="102" t="s">
        <v>197</v>
      </c>
      <c r="S125" s="102" t="s">
        <v>198</v>
      </c>
      <c r="T125" s="103" t="s">
        <v>199</v>
      </c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</row>
    <row r="126" s="2" customFormat="1" ht="22.8" customHeight="1">
      <c r="A126" s="39"/>
      <c r="B126" s="40"/>
      <c r="C126" s="108" t="s">
        <v>200</v>
      </c>
      <c r="D126" s="41"/>
      <c r="E126" s="41"/>
      <c r="F126" s="41"/>
      <c r="G126" s="41"/>
      <c r="H126" s="41"/>
      <c r="I126" s="41"/>
      <c r="J126" s="201">
        <f>BK126</f>
        <v>0</v>
      </c>
      <c r="K126" s="41"/>
      <c r="L126" s="45"/>
      <c r="M126" s="104"/>
      <c r="N126" s="202"/>
      <c r="O126" s="105"/>
      <c r="P126" s="203">
        <f>P127</f>
        <v>0</v>
      </c>
      <c r="Q126" s="105"/>
      <c r="R126" s="203">
        <f>R127</f>
        <v>85.930261030000011</v>
      </c>
      <c r="S126" s="105"/>
      <c r="T126" s="204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80</v>
      </c>
      <c r="AU126" s="18" t="s">
        <v>186</v>
      </c>
      <c r="BK126" s="205">
        <f>BK127</f>
        <v>0</v>
      </c>
    </row>
    <row r="127" s="11" customFormat="1" ht="25.92" customHeight="1">
      <c r="A127" s="11"/>
      <c r="B127" s="206"/>
      <c r="C127" s="207"/>
      <c r="D127" s="208" t="s">
        <v>80</v>
      </c>
      <c r="E127" s="209" t="s">
        <v>345</v>
      </c>
      <c r="F127" s="209" t="s">
        <v>346</v>
      </c>
      <c r="G127" s="207"/>
      <c r="H127" s="207"/>
      <c r="I127" s="210"/>
      <c r="J127" s="211">
        <f>BK127</f>
        <v>0</v>
      </c>
      <c r="K127" s="207"/>
      <c r="L127" s="212"/>
      <c r="M127" s="213"/>
      <c r="N127" s="214"/>
      <c r="O127" s="214"/>
      <c r="P127" s="215">
        <f>P128+P201+P209+P231+P320</f>
        <v>0</v>
      </c>
      <c r="Q127" s="214"/>
      <c r="R127" s="215">
        <f>R128+R201+R209+R231+R320</f>
        <v>85.930261030000011</v>
      </c>
      <c r="S127" s="214"/>
      <c r="T127" s="216">
        <f>T128+T201+T209+T231+T320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88</v>
      </c>
      <c r="AT127" s="218" t="s">
        <v>80</v>
      </c>
      <c r="AU127" s="218" t="s">
        <v>81</v>
      </c>
      <c r="AY127" s="217" t="s">
        <v>203</v>
      </c>
      <c r="BK127" s="219">
        <f>BK128+BK201+BK209+BK231+BK320</f>
        <v>0</v>
      </c>
    </row>
    <row r="128" s="11" customFormat="1" ht="22.8" customHeight="1">
      <c r="A128" s="11"/>
      <c r="B128" s="206"/>
      <c r="C128" s="207"/>
      <c r="D128" s="208" t="s">
        <v>80</v>
      </c>
      <c r="E128" s="249" t="s">
        <v>88</v>
      </c>
      <c r="F128" s="249" t="s">
        <v>347</v>
      </c>
      <c r="G128" s="207"/>
      <c r="H128" s="207"/>
      <c r="I128" s="210"/>
      <c r="J128" s="250">
        <f>BK128</f>
        <v>0</v>
      </c>
      <c r="K128" s="207"/>
      <c r="L128" s="212"/>
      <c r="M128" s="213"/>
      <c r="N128" s="214"/>
      <c r="O128" s="214"/>
      <c r="P128" s="215">
        <f>SUM(P129:P200)</f>
        <v>0</v>
      </c>
      <c r="Q128" s="214"/>
      <c r="R128" s="215">
        <f>SUM(R129:R200)</f>
        <v>51.699394440000006</v>
      </c>
      <c r="S128" s="214"/>
      <c r="T128" s="216">
        <f>SUM(T129:T200)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88</v>
      </c>
      <c r="AT128" s="218" t="s">
        <v>80</v>
      </c>
      <c r="AU128" s="218" t="s">
        <v>88</v>
      </c>
      <c r="AY128" s="217" t="s">
        <v>203</v>
      </c>
      <c r="BK128" s="219">
        <f>SUM(BK129:BK200)</f>
        <v>0</v>
      </c>
    </row>
    <row r="129" s="2" customFormat="1" ht="24.15" customHeight="1">
      <c r="A129" s="39"/>
      <c r="B129" s="40"/>
      <c r="C129" s="220" t="s">
        <v>88</v>
      </c>
      <c r="D129" s="220" t="s">
        <v>204</v>
      </c>
      <c r="E129" s="221" t="s">
        <v>7084</v>
      </c>
      <c r="F129" s="222" t="s">
        <v>7085</v>
      </c>
      <c r="G129" s="223" t="s">
        <v>351</v>
      </c>
      <c r="H129" s="224">
        <v>43.968000000000004</v>
      </c>
      <c r="I129" s="225"/>
      <c r="J129" s="226">
        <f>ROUND(I129*H129,2)</f>
        <v>0</v>
      </c>
      <c r="K129" s="222" t="s">
        <v>352</v>
      </c>
      <c r="L129" s="45"/>
      <c r="M129" s="227" t="s">
        <v>1</v>
      </c>
      <c r="N129" s="228" t="s">
        <v>46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202</v>
      </c>
      <c r="AT129" s="231" t="s">
        <v>204</v>
      </c>
      <c r="AU129" s="231" t="s">
        <v>90</v>
      </c>
      <c r="AY129" s="18" t="s">
        <v>203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88</v>
      </c>
      <c r="BK129" s="232">
        <f>ROUND(I129*H129,2)</f>
        <v>0</v>
      </c>
      <c r="BL129" s="18" t="s">
        <v>202</v>
      </c>
      <c r="BM129" s="231" t="s">
        <v>7086</v>
      </c>
    </row>
    <row r="130" s="2" customFormat="1">
      <c r="A130" s="39"/>
      <c r="B130" s="40"/>
      <c r="C130" s="41"/>
      <c r="D130" s="233" t="s">
        <v>209</v>
      </c>
      <c r="E130" s="41"/>
      <c r="F130" s="234" t="s">
        <v>7087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209</v>
      </c>
      <c r="AU130" s="18" t="s">
        <v>90</v>
      </c>
    </row>
    <row r="131" s="2" customFormat="1">
      <c r="A131" s="39"/>
      <c r="B131" s="40"/>
      <c r="C131" s="41"/>
      <c r="D131" s="251" t="s">
        <v>355</v>
      </c>
      <c r="E131" s="41"/>
      <c r="F131" s="252" t="s">
        <v>7088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355</v>
      </c>
      <c r="AU131" s="18" t="s">
        <v>90</v>
      </c>
    </row>
    <row r="132" s="14" customFormat="1">
      <c r="A132" s="14"/>
      <c r="B132" s="263"/>
      <c r="C132" s="264"/>
      <c r="D132" s="233" t="s">
        <v>357</v>
      </c>
      <c r="E132" s="265" t="s">
        <v>1</v>
      </c>
      <c r="F132" s="266" t="s">
        <v>7089</v>
      </c>
      <c r="G132" s="264"/>
      <c r="H132" s="267">
        <v>43.968000000000004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357</v>
      </c>
      <c r="AU132" s="273" t="s">
        <v>90</v>
      </c>
      <c r="AV132" s="14" t="s">
        <v>90</v>
      </c>
      <c r="AW132" s="14" t="s">
        <v>36</v>
      </c>
      <c r="AX132" s="14" t="s">
        <v>88</v>
      </c>
      <c r="AY132" s="273" t="s">
        <v>203</v>
      </c>
    </row>
    <row r="133" s="2" customFormat="1" ht="33" customHeight="1">
      <c r="A133" s="39"/>
      <c r="B133" s="40"/>
      <c r="C133" s="220" t="s">
        <v>90</v>
      </c>
      <c r="D133" s="220" t="s">
        <v>204</v>
      </c>
      <c r="E133" s="221" t="s">
        <v>6977</v>
      </c>
      <c r="F133" s="222" t="s">
        <v>6978</v>
      </c>
      <c r="G133" s="223" t="s">
        <v>351</v>
      </c>
      <c r="H133" s="224">
        <v>3.8399999999999999</v>
      </c>
      <c r="I133" s="225"/>
      <c r="J133" s="226">
        <f>ROUND(I133*H133,2)</f>
        <v>0</v>
      </c>
      <c r="K133" s="222" t="s">
        <v>352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202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202</v>
      </c>
      <c r="BM133" s="231" t="s">
        <v>7090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6980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>
      <c r="A135" s="39"/>
      <c r="B135" s="40"/>
      <c r="C135" s="41"/>
      <c r="D135" s="251" t="s">
        <v>355</v>
      </c>
      <c r="E135" s="41"/>
      <c r="F135" s="252" t="s">
        <v>6981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355</v>
      </c>
      <c r="AU135" s="18" t="s">
        <v>90</v>
      </c>
    </row>
    <row r="136" s="14" customFormat="1">
      <c r="A136" s="14"/>
      <c r="B136" s="263"/>
      <c r="C136" s="264"/>
      <c r="D136" s="233" t="s">
        <v>357</v>
      </c>
      <c r="E136" s="265" t="s">
        <v>1</v>
      </c>
      <c r="F136" s="266" t="s">
        <v>7091</v>
      </c>
      <c r="G136" s="264"/>
      <c r="H136" s="267">
        <v>3.8399999999999999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3" t="s">
        <v>357</v>
      </c>
      <c r="AU136" s="273" t="s">
        <v>90</v>
      </c>
      <c r="AV136" s="14" t="s">
        <v>90</v>
      </c>
      <c r="AW136" s="14" t="s">
        <v>36</v>
      </c>
      <c r="AX136" s="14" t="s">
        <v>88</v>
      </c>
      <c r="AY136" s="273" t="s">
        <v>203</v>
      </c>
    </row>
    <row r="137" s="2" customFormat="1" ht="33" customHeight="1">
      <c r="A137" s="39"/>
      <c r="B137" s="40"/>
      <c r="C137" s="220" t="s">
        <v>215</v>
      </c>
      <c r="D137" s="220" t="s">
        <v>204</v>
      </c>
      <c r="E137" s="221" t="s">
        <v>6983</v>
      </c>
      <c r="F137" s="222" t="s">
        <v>6984</v>
      </c>
      <c r="G137" s="223" t="s">
        <v>351</v>
      </c>
      <c r="H137" s="224">
        <v>84.039000000000001</v>
      </c>
      <c r="I137" s="225"/>
      <c r="J137" s="226">
        <f>ROUND(I137*H137,2)</f>
        <v>0</v>
      </c>
      <c r="K137" s="222" t="s">
        <v>352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202</v>
      </c>
      <c r="AT137" s="231" t="s">
        <v>204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202</v>
      </c>
      <c r="BM137" s="231" t="s">
        <v>7092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6986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>
      <c r="A139" s="39"/>
      <c r="B139" s="40"/>
      <c r="C139" s="41"/>
      <c r="D139" s="251" t="s">
        <v>355</v>
      </c>
      <c r="E139" s="41"/>
      <c r="F139" s="252" t="s">
        <v>6987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355</v>
      </c>
      <c r="AU139" s="18" t="s">
        <v>90</v>
      </c>
    </row>
    <row r="140" s="14" customFormat="1">
      <c r="A140" s="14"/>
      <c r="B140" s="263"/>
      <c r="C140" s="264"/>
      <c r="D140" s="233" t="s">
        <v>357</v>
      </c>
      <c r="E140" s="265" t="s">
        <v>1</v>
      </c>
      <c r="F140" s="266" t="s">
        <v>7093</v>
      </c>
      <c r="G140" s="264"/>
      <c r="H140" s="267">
        <v>5.6440000000000001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357</v>
      </c>
      <c r="AU140" s="273" t="s">
        <v>90</v>
      </c>
      <c r="AV140" s="14" t="s">
        <v>90</v>
      </c>
      <c r="AW140" s="14" t="s">
        <v>36</v>
      </c>
      <c r="AX140" s="14" t="s">
        <v>81</v>
      </c>
      <c r="AY140" s="273" t="s">
        <v>203</v>
      </c>
    </row>
    <row r="141" s="14" customFormat="1">
      <c r="A141" s="14"/>
      <c r="B141" s="263"/>
      <c r="C141" s="264"/>
      <c r="D141" s="233" t="s">
        <v>357</v>
      </c>
      <c r="E141" s="265" t="s">
        <v>1</v>
      </c>
      <c r="F141" s="266" t="s">
        <v>7094</v>
      </c>
      <c r="G141" s="264"/>
      <c r="H141" s="267">
        <v>36.436999999999998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357</v>
      </c>
      <c r="AU141" s="273" t="s">
        <v>90</v>
      </c>
      <c r="AV141" s="14" t="s">
        <v>90</v>
      </c>
      <c r="AW141" s="14" t="s">
        <v>36</v>
      </c>
      <c r="AX141" s="14" t="s">
        <v>81</v>
      </c>
      <c r="AY141" s="273" t="s">
        <v>203</v>
      </c>
    </row>
    <row r="142" s="14" customFormat="1">
      <c r="A142" s="14"/>
      <c r="B142" s="263"/>
      <c r="C142" s="264"/>
      <c r="D142" s="233" t="s">
        <v>357</v>
      </c>
      <c r="E142" s="265" t="s">
        <v>1</v>
      </c>
      <c r="F142" s="266" t="s">
        <v>7095</v>
      </c>
      <c r="G142" s="264"/>
      <c r="H142" s="267">
        <v>17.934000000000001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357</v>
      </c>
      <c r="AU142" s="273" t="s">
        <v>90</v>
      </c>
      <c r="AV142" s="14" t="s">
        <v>90</v>
      </c>
      <c r="AW142" s="14" t="s">
        <v>36</v>
      </c>
      <c r="AX142" s="14" t="s">
        <v>81</v>
      </c>
      <c r="AY142" s="273" t="s">
        <v>203</v>
      </c>
    </row>
    <row r="143" s="14" customFormat="1">
      <c r="A143" s="14"/>
      <c r="B143" s="263"/>
      <c r="C143" s="264"/>
      <c r="D143" s="233" t="s">
        <v>357</v>
      </c>
      <c r="E143" s="265" t="s">
        <v>1</v>
      </c>
      <c r="F143" s="266" t="s">
        <v>7096</v>
      </c>
      <c r="G143" s="264"/>
      <c r="H143" s="267">
        <v>27.864000000000001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357</v>
      </c>
      <c r="AU143" s="273" t="s">
        <v>90</v>
      </c>
      <c r="AV143" s="14" t="s">
        <v>90</v>
      </c>
      <c r="AW143" s="14" t="s">
        <v>36</v>
      </c>
      <c r="AX143" s="14" t="s">
        <v>81</v>
      </c>
      <c r="AY143" s="273" t="s">
        <v>203</v>
      </c>
    </row>
    <row r="144" s="14" customFormat="1">
      <c r="A144" s="14"/>
      <c r="B144" s="263"/>
      <c r="C144" s="264"/>
      <c r="D144" s="233" t="s">
        <v>357</v>
      </c>
      <c r="E144" s="265" t="s">
        <v>1</v>
      </c>
      <c r="F144" s="266" t="s">
        <v>7097</v>
      </c>
      <c r="G144" s="264"/>
      <c r="H144" s="267">
        <v>-3.8399999999999999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357</v>
      </c>
      <c r="AU144" s="273" t="s">
        <v>90</v>
      </c>
      <c r="AV144" s="14" t="s">
        <v>90</v>
      </c>
      <c r="AW144" s="14" t="s">
        <v>36</v>
      </c>
      <c r="AX144" s="14" t="s">
        <v>81</v>
      </c>
      <c r="AY144" s="273" t="s">
        <v>203</v>
      </c>
    </row>
    <row r="145" s="16" customFormat="1">
      <c r="A145" s="16"/>
      <c r="B145" s="285"/>
      <c r="C145" s="286"/>
      <c r="D145" s="233" t="s">
        <v>357</v>
      </c>
      <c r="E145" s="287" t="s">
        <v>1</v>
      </c>
      <c r="F145" s="288" t="s">
        <v>366</v>
      </c>
      <c r="G145" s="286"/>
      <c r="H145" s="289">
        <v>84.039000000000001</v>
      </c>
      <c r="I145" s="290"/>
      <c r="J145" s="286"/>
      <c r="K145" s="286"/>
      <c r="L145" s="291"/>
      <c r="M145" s="292"/>
      <c r="N145" s="293"/>
      <c r="O145" s="293"/>
      <c r="P145" s="293"/>
      <c r="Q145" s="293"/>
      <c r="R145" s="293"/>
      <c r="S145" s="293"/>
      <c r="T145" s="29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5" t="s">
        <v>357</v>
      </c>
      <c r="AU145" s="295" t="s">
        <v>90</v>
      </c>
      <c r="AV145" s="16" t="s">
        <v>202</v>
      </c>
      <c r="AW145" s="16" t="s">
        <v>36</v>
      </c>
      <c r="AX145" s="16" t="s">
        <v>88</v>
      </c>
      <c r="AY145" s="295" t="s">
        <v>203</v>
      </c>
    </row>
    <row r="146" s="2" customFormat="1" ht="21.75" customHeight="1">
      <c r="A146" s="39"/>
      <c r="B146" s="40"/>
      <c r="C146" s="220" t="s">
        <v>202</v>
      </c>
      <c r="D146" s="220" t="s">
        <v>204</v>
      </c>
      <c r="E146" s="221" t="s">
        <v>6990</v>
      </c>
      <c r="F146" s="222" t="s">
        <v>6991</v>
      </c>
      <c r="G146" s="223" t="s">
        <v>290</v>
      </c>
      <c r="H146" s="224">
        <v>150.03899999999999</v>
      </c>
      <c r="I146" s="225"/>
      <c r="J146" s="226">
        <f>ROUND(I146*H146,2)</f>
        <v>0</v>
      </c>
      <c r="K146" s="222" t="s">
        <v>352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0.00084000000000000003</v>
      </c>
      <c r="R146" s="229">
        <f>Q146*H146</f>
        <v>0.12603275999999999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202</v>
      </c>
      <c r="AT146" s="231" t="s">
        <v>204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202</v>
      </c>
      <c r="BM146" s="231" t="s">
        <v>7098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6993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>
      <c r="A148" s="39"/>
      <c r="B148" s="40"/>
      <c r="C148" s="41"/>
      <c r="D148" s="251" t="s">
        <v>355</v>
      </c>
      <c r="E148" s="41"/>
      <c r="F148" s="252" t="s">
        <v>6994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355</v>
      </c>
      <c r="AU148" s="18" t="s">
        <v>90</v>
      </c>
    </row>
    <row r="149" s="14" customFormat="1">
      <c r="A149" s="14"/>
      <c r="B149" s="263"/>
      <c r="C149" s="264"/>
      <c r="D149" s="233" t="s">
        <v>357</v>
      </c>
      <c r="E149" s="265" t="s">
        <v>1</v>
      </c>
      <c r="F149" s="266" t="s">
        <v>7099</v>
      </c>
      <c r="G149" s="264"/>
      <c r="H149" s="267">
        <v>14.109999999999999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357</v>
      </c>
      <c r="AU149" s="273" t="s">
        <v>90</v>
      </c>
      <c r="AV149" s="14" t="s">
        <v>90</v>
      </c>
      <c r="AW149" s="14" t="s">
        <v>36</v>
      </c>
      <c r="AX149" s="14" t="s">
        <v>81</v>
      </c>
      <c r="AY149" s="273" t="s">
        <v>203</v>
      </c>
    </row>
    <row r="150" s="14" customFormat="1">
      <c r="A150" s="14"/>
      <c r="B150" s="263"/>
      <c r="C150" s="264"/>
      <c r="D150" s="233" t="s">
        <v>357</v>
      </c>
      <c r="E150" s="265" t="s">
        <v>1</v>
      </c>
      <c r="F150" s="266" t="s">
        <v>7100</v>
      </c>
      <c r="G150" s="264"/>
      <c r="H150" s="267">
        <v>91.093999999999994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357</v>
      </c>
      <c r="AU150" s="273" t="s">
        <v>90</v>
      </c>
      <c r="AV150" s="14" t="s">
        <v>90</v>
      </c>
      <c r="AW150" s="14" t="s">
        <v>36</v>
      </c>
      <c r="AX150" s="14" t="s">
        <v>81</v>
      </c>
      <c r="AY150" s="273" t="s">
        <v>203</v>
      </c>
    </row>
    <row r="151" s="14" customFormat="1">
      <c r="A151" s="14"/>
      <c r="B151" s="263"/>
      <c r="C151" s="264"/>
      <c r="D151" s="233" t="s">
        <v>357</v>
      </c>
      <c r="E151" s="265" t="s">
        <v>1</v>
      </c>
      <c r="F151" s="266" t="s">
        <v>7101</v>
      </c>
      <c r="G151" s="264"/>
      <c r="H151" s="267">
        <v>44.835000000000001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357</v>
      </c>
      <c r="AU151" s="273" t="s">
        <v>90</v>
      </c>
      <c r="AV151" s="14" t="s">
        <v>90</v>
      </c>
      <c r="AW151" s="14" t="s">
        <v>36</v>
      </c>
      <c r="AX151" s="14" t="s">
        <v>81</v>
      </c>
      <c r="AY151" s="273" t="s">
        <v>203</v>
      </c>
    </row>
    <row r="152" s="16" customFormat="1">
      <c r="A152" s="16"/>
      <c r="B152" s="285"/>
      <c r="C152" s="286"/>
      <c r="D152" s="233" t="s">
        <v>357</v>
      </c>
      <c r="E152" s="287" t="s">
        <v>1</v>
      </c>
      <c r="F152" s="288" t="s">
        <v>366</v>
      </c>
      <c r="G152" s="286"/>
      <c r="H152" s="289">
        <v>150.03899999999999</v>
      </c>
      <c r="I152" s="290"/>
      <c r="J152" s="286"/>
      <c r="K152" s="286"/>
      <c r="L152" s="291"/>
      <c r="M152" s="292"/>
      <c r="N152" s="293"/>
      <c r="O152" s="293"/>
      <c r="P152" s="293"/>
      <c r="Q152" s="293"/>
      <c r="R152" s="293"/>
      <c r="S152" s="293"/>
      <c r="T152" s="294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95" t="s">
        <v>357</v>
      </c>
      <c r="AU152" s="295" t="s">
        <v>90</v>
      </c>
      <c r="AV152" s="16" t="s">
        <v>202</v>
      </c>
      <c r="AW152" s="16" t="s">
        <v>36</v>
      </c>
      <c r="AX152" s="16" t="s">
        <v>88</v>
      </c>
      <c r="AY152" s="295" t="s">
        <v>203</v>
      </c>
    </row>
    <row r="153" s="2" customFormat="1" ht="24.15" customHeight="1">
      <c r="A153" s="39"/>
      <c r="B153" s="40"/>
      <c r="C153" s="220" t="s">
        <v>224</v>
      </c>
      <c r="D153" s="220" t="s">
        <v>204</v>
      </c>
      <c r="E153" s="221" t="s">
        <v>6996</v>
      </c>
      <c r="F153" s="222" t="s">
        <v>6997</v>
      </c>
      <c r="G153" s="223" t="s">
        <v>290</v>
      </c>
      <c r="H153" s="224">
        <v>150.03899999999999</v>
      </c>
      <c r="I153" s="225"/>
      <c r="J153" s="226">
        <f>ROUND(I153*H153,2)</f>
        <v>0</v>
      </c>
      <c r="K153" s="222" t="s">
        <v>352</v>
      </c>
      <c r="L153" s="45"/>
      <c r="M153" s="227" t="s">
        <v>1</v>
      </c>
      <c r="N153" s="228" t="s">
        <v>46</v>
      </c>
      <c r="O153" s="92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1" t="s">
        <v>202</v>
      </c>
      <c r="AT153" s="231" t="s">
        <v>204</v>
      </c>
      <c r="AU153" s="231" t="s">
        <v>90</v>
      </c>
      <c r="AY153" s="18" t="s">
        <v>203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88</v>
      </c>
      <c r="BK153" s="232">
        <f>ROUND(I153*H153,2)</f>
        <v>0</v>
      </c>
      <c r="BL153" s="18" t="s">
        <v>202</v>
      </c>
      <c r="BM153" s="231" t="s">
        <v>7102</v>
      </c>
    </row>
    <row r="154" s="2" customFormat="1">
      <c r="A154" s="39"/>
      <c r="B154" s="40"/>
      <c r="C154" s="41"/>
      <c r="D154" s="233" t="s">
        <v>209</v>
      </c>
      <c r="E154" s="41"/>
      <c r="F154" s="234" t="s">
        <v>6999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209</v>
      </c>
      <c r="AU154" s="18" t="s">
        <v>90</v>
      </c>
    </row>
    <row r="155" s="2" customFormat="1">
      <c r="A155" s="39"/>
      <c r="B155" s="40"/>
      <c r="C155" s="41"/>
      <c r="D155" s="251" t="s">
        <v>355</v>
      </c>
      <c r="E155" s="41"/>
      <c r="F155" s="252" t="s">
        <v>7000</v>
      </c>
      <c r="G155" s="41"/>
      <c r="H155" s="41"/>
      <c r="I155" s="235"/>
      <c r="J155" s="41"/>
      <c r="K155" s="41"/>
      <c r="L155" s="45"/>
      <c r="M155" s="236"/>
      <c r="N155" s="237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355</v>
      </c>
      <c r="AU155" s="18" t="s">
        <v>90</v>
      </c>
    </row>
    <row r="156" s="2" customFormat="1" ht="21.75" customHeight="1">
      <c r="A156" s="39"/>
      <c r="B156" s="40"/>
      <c r="C156" s="220" t="s">
        <v>229</v>
      </c>
      <c r="D156" s="220" t="s">
        <v>204</v>
      </c>
      <c r="E156" s="221" t="s">
        <v>7103</v>
      </c>
      <c r="F156" s="222" t="s">
        <v>7104</v>
      </c>
      <c r="G156" s="223" t="s">
        <v>290</v>
      </c>
      <c r="H156" s="224">
        <v>43.052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0.00069999999999999999</v>
      </c>
      <c r="R156" s="229">
        <f>Q156*H156</f>
        <v>0.030136400000000001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202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202</v>
      </c>
      <c r="BM156" s="231" t="s">
        <v>7105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7106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7107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5" t="s">
        <v>1</v>
      </c>
      <c r="F159" s="266" t="s">
        <v>7108</v>
      </c>
      <c r="G159" s="264"/>
      <c r="H159" s="267">
        <v>43.052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36</v>
      </c>
      <c r="AX159" s="14" t="s">
        <v>88</v>
      </c>
      <c r="AY159" s="273" t="s">
        <v>203</v>
      </c>
    </row>
    <row r="160" s="2" customFormat="1" ht="16.5" customHeight="1">
      <c r="A160" s="39"/>
      <c r="B160" s="40"/>
      <c r="C160" s="220" t="s">
        <v>234</v>
      </c>
      <c r="D160" s="220" t="s">
        <v>204</v>
      </c>
      <c r="E160" s="221" t="s">
        <v>7109</v>
      </c>
      <c r="F160" s="222" t="s">
        <v>7110</v>
      </c>
      <c r="G160" s="223" t="s">
        <v>290</v>
      </c>
      <c r="H160" s="224">
        <v>43.052</v>
      </c>
      <c r="I160" s="225"/>
      <c r="J160" s="226">
        <f>ROUND(I160*H160,2)</f>
        <v>0</v>
      </c>
      <c r="K160" s="222" t="s">
        <v>352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202</v>
      </c>
      <c r="AT160" s="231" t="s">
        <v>204</v>
      </c>
      <c r="AU160" s="231" t="s">
        <v>90</v>
      </c>
      <c r="AY160" s="18" t="s">
        <v>203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202</v>
      </c>
      <c r="BM160" s="231" t="s">
        <v>7111</v>
      </c>
    </row>
    <row r="161" s="2" customFormat="1">
      <c r="A161" s="39"/>
      <c r="B161" s="40"/>
      <c r="C161" s="41"/>
      <c r="D161" s="233" t="s">
        <v>209</v>
      </c>
      <c r="E161" s="41"/>
      <c r="F161" s="234" t="s">
        <v>7112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209</v>
      </c>
      <c r="AU161" s="18" t="s">
        <v>90</v>
      </c>
    </row>
    <row r="162" s="2" customFormat="1">
      <c r="A162" s="39"/>
      <c r="B162" s="40"/>
      <c r="C162" s="41"/>
      <c r="D162" s="251" t="s">
        <v>355</v>
      </c>
      <c r="E162" s="41"/>
      <c r="F162" s="252" t="s">
        <v>7113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355</v>
      </c>
      <c r="AU162" s="18" t="s">
        <v>90</v>
      </c>
    </row>
    <row r="163" s="2" customFormat="1" ht="21.75" customHeight="1">
      <c r="A163" s="39"/>
      <c r="B163" s="40"/>
      <c r="C163" s="220" t="s">
        <v>239</v>
      </c>
      <c r="D163" s="220" t="s">
        <v>204</v>
      </c>
      <c r="E163" s="221" t="s">
        <v>7114</v>
      </c>
      <c r="F163" s="222" t="s">
        <v>7115</v>
      </c>
      <c r="G163" s="223" t="s">
        <v>351</v>
      </c>
      <c r="H163" s="224">
        <v>43.968000000000004</v>
      </c>
      <c r="I163" s="225"/>
      <c r="J163" s="226">
        <f>ROUND(I163*H163,2)</f>
        <v>0</v>
      </c>
      <c r="K163" s="222" t="s">
        <v>352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0.00046000000000000001</v>
      </c>
      <c r="R163" s="229">
        <f>Q163*H163</f>
        <v>0.020225280000000002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202</v>
      </c>
      <c r="AT163" s="231" t="s">
        <v>204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202</v>
      </c>
      <c r="BM163" s="231" t="s">
        <v>7116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7117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2" customFormat="1">
      <c r="A165" s="39"/>
      <c r="B165" s="40"/>
      <c r="C165" s="41"/>
      <c r="D165" s="251" t="s">
        <v>355</v>
      </c>
      <c r="E165" s="41"/>
      <c r="F165" s="252" t="s">
        <v>7118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355</v>
      </c>
      <c r="AU165" s="18" t="s">
        <v>90</v>
      </c>
    </row>
    <row r="166" s="14" customFormat="1">
      <c r="A166" s="14"/>
      <c r="B166" s="263"/>
      <c r="C166" s="264"/>
      <c r="D166" s="233" t="s">
        <v>357</v>
      </c>
      <c r="E166" s="265" t="s">
        <v>1</v>
      </c>
      <c r="F166" s="266" t="s">
        <v>7089</v>
      </c>
      <c r="G166" s="264"/>
      <c r="H166" s="267">
        <v>43.968000000000004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357</v>
      </c>
      <c r="AU166" s="273" t="s">
        <v>90</v>
      </c>
      <c r="AV166" s="14" t="s">
        <v>90</v>
      </c>
      <c r="AW166" s="14" t="s">
        <v>36</v>
      </c>
      <c r="AX166" s="14" t="s">
        <v>88</v>
      </c>
      <c r="AY166" s="273" t="s">
        <v>203</v>
      </c>
    </row>
    <row r="167" s="2" customFormat="1" ht="24.15" customHeight="1">
      <c r="A167" s="39"/>
      <c r="B167" s="40"/>
      <c r="C167" s="220" t="s">
        <v>244</v>
      </c>
      <c r="D167" s="220" t="s">
        <v>204</v>
      </c>
      <c r="E167" s="221" t="s">
        <v>7119</v>
      </c>
      <c r="F167" s="222" t="s">
        <v>7120</v>
      </c>
      <c r="G167" s="223" t="s">
        <v>351</v>
      </c>
      <c r="H167" s="224">
        <v>43.968000000000004</v>
      </c>
      <c r="I167" s="225"/>
      <c r="J167" s="226">
        <f>ROUND(I167*H167,2)</f>
        <v>0</v>
      </c>
      <c r="K167" s="222" t="s">
        <v>352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202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202</v>
      </c>
      <c r="BM167" s="231" t="s">
        <v>7121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7122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7123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2" customFormat="1" ht="37.8" customHeight="1">
      <c r="A170" s="39"/>
      <c r="B170" s="40"/>
      <c r="C170" s="220" t="s">
        <v>249</v>
      </c>
      <c r="D170" s="220" t="s">
        <v>204</v>
      </c>
      <c r="E170" s="221" t="s">
        <v>457</v>
      </c>
      <c r="F170" s="222" t="s">
        <v>458</v>
      </c>
      <c r="G170" s="223" t="s">
        <v>351</v>
      </c>
      <c r="H170" s="224">
        <v>56.204000000000001</v>
      </c>
      <c r="I170" s="225"/>
      <c r="J170" s="226">
        <f>ROUND(I170*H170,2)</f>
        <v>0</v>
      </c>
      <c r="K170" s="222" t="s">
        <v>352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202</v>
      </c>
      <c r="AT170" s="231" t="s">
        <v>204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202</v>
      </c>
      <c r="BM170" s="231" t="s">
        <v>7124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460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2" customFormat="1">
      <c r="A172" s="39"/>
      <c r="B172" s="40"/>
      <c r="C172" s="41"/>
      <c r="D172" s="251" t="s">
        <v>355</v>
      </c>
      <c r="E172" s="41"/>
      <c r="F172" s="252" t="s">
        <v>461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355</v>
      </c>
      <c r="AU172" s="18" t="s">
        <v>90</v>
      </c>
    </row>
    <row r="173" s="14" customFormat="1">
      <c r="A173" s="14"/>
      <c r="B173" s="263"/>
      <c r="C173" s="264"/>
      <c r="D173" s="233" t="s">
        <v>357</v>
      </c>
      <c r="E173" s="265" t="s">
        <v>1</v>
      </c>
      <c r="F173" s="266" t="s">
        <v>7125</v>
      </c>
      <c r="G173" s="264"/>
      <c r="H173" s="267">
        <v>131.84700000000001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3" t="s">
        <v>357</v>
      </c>
      <c r="AU173" s="273" t="s">
        <v>90</v>
      </c>
      <c r="AV173" s="14" t="s">
        <v>90</v>
      </c>
      <c r="AW173" s="14" t="s">
        <v>36</v>
      </c>
      <c r="AX173" s="14" t="s">
        <v>81</v>
      </c>
      <c r="AY173" s="273" t="s">
        <v>203</v>
      </c>
    </row>
    <row r="174" s="14" customFormat="1">
      <c r="A174" s="14"/>
      <c r="B174" s="263"/>
      <c r="C174" s="264"/>
      <c r="D174" s="233" t="s">
        <v>357</v>
      </c>
      <c r="E174" s="265" t="s">
        <v>1</v>
      </c>
      <c r="F174" s="266" t="s">
        <v>7126</v>
      </c>
      <c r="G174" s="264"/>
      <c r="H174" s="267">
        <v>-75.643000000000001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3" t="s">
        <v>357</v>
      </c>
      <c r="AU174" s="273" t="s">
        <v>90</v>
      </c>
      <c r="AV174" s="14" t="s">
        <v>90</v>
      </c>
      <c r="AW174" s="14" t="s">
        <v>36</v>
      </c>
      <c r="AX174" s="14" t="s">
        <v>81</v>
      </c>
      <c r="AY174" s="273" t="s">
        <v>203</v>
      </c>
    </row>
    <row r="175" s="16" customFormat="1">
      <c r="A175" s="16"/>
      <c r="B175" s="285"/>
      <c r="C175" s="286"/>
      <c r="D175" s="233" t="s">
        <v>357</v>
      </c>
      <c r="E175" s="287" t="s">
        <v>1</v>
      </c>
      <c r="F175" s="288" t="s">
        <v>366</v>
      </c>
      <c r="G175" s="286"/>
      <c r="H175" s="289">
        <v>56.204000000000008</v>
      </c>
      <c r="I175" s="290"/>
      <c r="J175" s="286"/>
      <c r="K175" s="286"/>
      <c r="L175" s="291"/>
      <c r="M175" s="292"/>
      <c r="N175" s="293"/>
      <c r="O175" s="293"/>
      <c r="P175" s="293"/>
      <c r="Q175" s="293"/>
      <c r="R175" s="293"/>
      <c r="S175" s="293"/>
      <c r="T175" s="29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95" t="s">
        <v>357</v>
      </c>
      <c r="AU175" s="295" t="s">
        <v>90</v>
      </c>
      <c r="AV175" s="16" t="s">
        <v>202</v>
      </c>
      <c r="AW175" s="16" t="s">
        <v>36</v>
      </c>
      <c r="AX175" s="16" t="s">
        <v>88</v>
      </c>
      <c r="AY175" s="295" t="s">
        <v>203</v>
      </c>
    </row>
    <row r="176" s="2" customFormat="1" ht="37.8" customHeight="1">
      <c r="A176" s="39"/>
      <c r="B176" s="40"/>
      <c r="C176" s="220" t="s">
        <v>254</v>
      </c>
      <c r="D176" s="220" t="s">
        <v>204</v>
      </c>
      <c r="E176" s="221" t="s">
        <v>467</v>
      </c>
      <c r="F176" s="222" t="s">
        <v>468</v>
      </c>
      <c r="G176" s="223" t="s">
        <v>351</v>
      </c>
      <c r="H176" s="224">
        <v>224.816</v>
      </c>
      <c r="I176" s="225"/>
      <c r="J176" s="226">
        <f>ROUND(I176*H176,2)</f>
        <v>0</v>
      </c>
      <c r="K176" s="222" t="s">
        <v>352</v>
      </c>
      <c r="L176" s="45"/>
      <c r="M176" s="227" t="s">
        <v>1</v>
      </c>
      <c r="N176" s="228" t="s">
        <v>46</v>
      </c>
      <c r="O176" s="92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1" t="s">
        <v>202</v>
      </c>
      <c r="AT176" s="231" t="s">
        <v>204</v>
      </c>
      <c r="AU176" s="231" t="s">
        <v>90</v>
      </c>
      <c r="AY176" s="18" t="s">
        <v>203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88</v>
      </c>
      <c r="BK176" s="232">
        <f>ROUND(I176*H176,2)</f>
        <v>0</v>
      </c>
      <c r="BL176" s="18" t="s">
        <v>202</v>
      </c>
      <c r="BM176" s="231" t="s">
        <v>7127</v>
      </c>
    </row>
    <row r="177" s="2" customFormat="1">
      <c r="A177" s="39"/>
      <c r="B177" s="40"/>
      <c r="C177" s="41"/>
      <c r="D177" s="233" t="s">
        <v>209</v>
      </c>
      <c r="E177" s="41"/>
      <c r="F177" s="234" t="s">
        <v>470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209</v>
      </c>
      <c r="AU177" s="18" t="s">
        <v>90</v>
      </c>
    </row>
    <row r="178" s="2" customFormat="1">
      <c r="A178" s="39"/>
      <c r="B178" s="40"/>
      <c r="C178" s="41"/>
      <c r="D178" s="251" t="s">
        <v>355</v>
      </c>
      <c r="E178" s="41"/>
      <c r="F178" s="252" t="s">
        <v>471</v>
      </c>
      <c r="G178" s="41"/>
      <c r="H178" s="41"/>
      <c r="I178" s="235"/>
      <c r="J178" s="41"/>
      <c r="K178" s="41"/>
      <c r="L178" s="45"/>
      <c r="M178" s="236"/>
      <c r="N178" s="237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355</v>
      </c>
      <c r="AU178" s="18" t="s">
        <v>90</v>
      </c>
    </row>
    <row r="179" s="14" customFormat="1">
      <c r="A179" s="14"/>
      <c r="B179" s="263"/>
      <c r="C179" s="264"/>
      <c r="D179" s="233" t="s">
        <v>357</v>
      </c>
      <c r="E179" s="264"/>
      <c r="F179" s="266" t="s">
        <v>7128</v>
      </c>
      <c r="G179" s="264"/>
      <c r="H179" s="267">
        <v>224.816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357</v>
      </c>
      <c r="AU179" s="273" t="s">
        <v>90</v>
      </c>
      <c r="AV179" s="14" t="s">
        <v>90</v>
      </c>
      <c r="AW179" s="14" t="s">
        <v>4</v>
      </c>
      <c r="AX179" s="14" t="s">
        <v>88</v>
      </c>
      <c r="AY179" s="273" t="s">
        <v>203</v>
      </c>
    </row>
    <row r="180" s="2" customFormat="1" ht="33" customHeight="1">
      <c r="A180" s="39"/>
      <c r="B180" s="40"/>
      <c r="C180" s="220" t="s">
        <v>259</v>
      </c>
      <c r="D180" s="220" t="s">
        <v>204</v>
      </c>
      <c r="E180" s="221" t="s">
        <v>491</v>
      </c>
      <c r="F180" s="222" t="s">
        <v>492</v>
      </c>
      <c r="G180" s="223" t="s">
        <v>493</v>
      </c>
      <c r="H180" s="224">
        <v>118.02800000000001</v>
      </c>
      <c r="I180" s="225"/>
      <c r="J180" s="226">
        <f>ROUND(I180*H180,2)</f>
        <v>0</v>
      </c>
      <c r="K180" s="222" t="s">
        <v>352</v>
      </c>
      <c r="L180" s="45"/>
      <c r="M180" s="227" t="s">
        <v>1</v>
      </c>
      <c r="N180" s="228" t="s">
        <v>46</v>
      </c>
      <c r="O180" s="92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1" t="s">
        <v>202</v>
      </c>
      <c r="AT180" s="231" t="s">
        <v>204</v>
      </c>
      <c r="AU180" s="231" t="s">
        <v>90</v>
      </c>
      <c r="AY180" s="18" t="s">
        <v>203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88</v>
      </c>
      <c r="BK180" s="232">
        <f>ROUND(I180*H180,2)</f>
        <v>0</v>
      </c>
      <c r="BL180" s="18" t="s">
        <v>202</v>
      </c>
      <c r="BM180" s="231" t="s">
        <v>7129</v>
      </c>
    </row>
    <row r="181" s="2" customFormat="1">
      <c r="A181" s="39"/>
      <c r="B181" s="40"/>
      <c r="C181" s="41"/>
      <c r="D181" s="233" t="s">
        <v>209</v>
      </c>
      <c r="E181" s="41"/>
      <c r="F181" s="234" t="s">
        <v>495</v>
      </c>
      <c r="G181" s="41"/>
      <c r="H181" s="41"/>
      <c r="I181" s="235"/>
      <c r="J181" s="41"/>
      <c r="K181" s="41"/>
      <c r="L181" s="45"/>
      <c r="M181" s="236"/>
      <c r="N181" s="237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209</v>
      </c>
      <c r="AU181" s="18" t="s">
        <v>90</v>
      </c>
    </row>
    <row r="182" s="2" customFormat="1">
      <c r="A182" s="39"/>
      <c r="B182" s="40"/>
      <c r="C182" s="41"/>
      <c r="D182" s="251" t="s">
        <v>355</v>
      </c>
      <c r="E182" s="41"/>
      <c r="F182" s="252" t="s">
        <v>496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355</v>
      </c>
      <c r="AU182" s="18" t="s">
        <v>90</v>
      </c>
    </row>
    <row r="183" s="14" customFormat="1">
      <c r="A183" s="14"/>
      <c r="B183" s="263"/>
      <c r="C183" s="264"/>
      <c r="D183" s="233" t="s">
        <v>357</v>
      </c>
      <c r="E183" s="264"/>
      <c r="F183" s="266" t="s">
        <v>7130</v>
      </c>
      <c r="G183" s="264"/>
      <c r="H183" s="267">
        <v>118.02800000000001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357</v>
      </c>
      <c r="AU183" s="273" t="s">
        <v>90</v>
      </c>
      <c r="AV183" s="14" t="s">
        <v>90</v>
      </c>
      <c r="AW183" s="14" t="s">
        <v>4</v>
      </c>
      <c r="AX183" s="14" t="s">
        <v>88</v>
      </c>
      <c r="AY183" s="273" t="s">
        <v>203</v>
      </c>
    </row>
    <row r="184" s="2" customFormat="1" ht="24.15" customHeight="1">
      <c r="A184" s="39"/>
      <c r="B184" s="40"/>
      <c r="C184" s="220" t="s">
        <v>264</v>
      </c>
      <c r="D184" s="220" t="s">
        <v>204</v>
      </c>
      <c r="E184" s="221" t="s">
        <v>4141</v>
      </c>
      <c r="F184" s="222" t="s">
        <v>4142</v>
      </c>
      <c r="G184" s="223" t="s">
        <v>351</v>
      </c>
      <c r="H184" s="224">
        <v>75.643000000000001</v>
      </c>
      <c r="I184" s="225"/>
      <c r="J184" s="226">
        <f>ROUND(I184*H184,2)</f>
        <v>0</v>
      </c>
      <c r="K184" s="222" t="s">
        <v>352</v>
      </c>
      <c r="L184" s="45"/>
      <c r="M184" s="227" t="s">
        <v>1</v>
      </c>
      <c r="N184" s="228" t="s">
        <v>46</v>
      </c>
      <c r="O184" s="92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202</v>
      </c>
      <c r="AT184" s="231" t="s">
        <v>204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202</v>
      </c>
      <c r="BM184" s="231" t="s">
        <v>7131</v>
      </c>
    </row>
    <row r="185" s="2" customFormat="1">
      <c r="A185" s="39"/>
      <c r="B185" s="40"/>
      <c r="C185" s="41"/>
      <c r="D185" s="233" t="s">
        <v>209</v>
      </c>
      <c r="E185" s="41"/>
      <c r="F185" s="234" t="s">
        <v>4144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209</v>
      </c>
      <c r="AU185" s="18" t="s">
        <v>90</v>
      </c>
    </row>
    <row r="186" s="2" customFormat="1">
      <c r="A186" s="39"/>
      <c r="B186" s="40"/>
      <c r="C186" s="41"/>
      <c r="D186" s="251" t="s">
        <v>355</v>
      </c>
      <c r="E186" s="41"/>
      <c r="F186" s="252" t="s">
        <v>4145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355</v>
      </c>
      <c r="AU186" s="18" t="s">
        <v>90</v>
      </c>
    </row>
    <row r="187" s="14" customFormat="1">
      <c r="A187" s="14"/>
      <c r="B187" s="263"/>
      <c r="C187" s="264"/>
      <c r="D187" s="233" t="s">
        <v>357</v>
      </c>
      <c r="E187" s="265" t="s">
        <v>1</v>
      </c>
      <c r="F187" s="266" t="s">
        <v>7125</v>
      </c>
      <c r="G187" s="264"/>
      <c r="H187" s="267">
        <v>131.84700000000001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3" t="s">
        <v>357</v>
      </c>
      <c r="AU187" s="273" t="s">
        <v>90</v>
      </c>
      <c r="AV187" s="14" t="s">
        <v>90</v>
      </c>
      <c r="AW187" s="14" t="s">
        <v>36</v>
      </c>
      <c r="AX187" s="14" t="s">
        <v>81</v>
      </c>
      <c r="AY187" s="273" t="s">
        <v>203</v>
      </c>
    </row>
    <row r="188" s="14" customFormat="1">
      <c r="A188" s="14"/>
      <c r="B188" s="263"/>
      <c r="C188" s="264"/>
      <c r="D188" s="233" t="s">
        <v>357</v>
      </c>
      <c r="E188" s="265" t="s">
        <v>1</v>
      </c>
      <c r="F188" s="266" t="s">
        <v>7132</v>
      </c>
      <c r="G188" s="264"/>
      <c r="H188" s="267">
        <v>-56.204000000000001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3" t="s">
        <v>357</v>
      </c>
      <c r="AU188" s="273" t="s">
        <v>90</v>
      </c>
      <c r="AV188" s="14" t="s">
        <v>90</v>
      </c>
      <c r="AW188" s="14" t="s">
        <v>36</v>
      </c>
      <c r="AX188" s="14" t="s">
        <v>81</v>
      </c>
      <c r="AY188" s="273" t="s">
        <v>203</v>
      </c>
    </row>
    <row r="189" s="16" customFormat="1">
      <c r="A189" s="16"/>
      <c r="B189" s="285"/>
      <c r="C189" s="286"/>
      <c r="D189" s="233" t="s">
        <v>357</v>
      </c>
      <c r="E189" s="287" t="s">
        <v>1</v>
      </c>
      <c r="F189" s="288" t="s">
        <v>366</v>
      </c>
      <c r="G189" s="286"/>
      <c r="H189" s="289">
        <v>75.643000000000001</v>
      </c>
      <c r="I189" s="290"/>
      <c r="J189" s="286"/>
      <c r="K189" s="286"/>
      <c r="L189" s="291"/>
      <c r="M189" s="292"/>
      <c r="N189" s="293"/>
      <c r="O189" s="293"/>
      <c r="P189" s="293"/>
      <c r="Q189" s="293"/>
      <c r="R189" s="293"/>
      <c r="S189" s="293"/>
      <c r="T189" s="29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95" t="s">
        <v>357</v>
      </c>
      <c r="AU189" s="295" t="s">
        <v>90</v>
      </c>
      <c r="AV189" s="16" t="s">
        <v>202</v>
      </c>
      <c r="AW189" s="16" t="s">
        <v>36</v>
      </c>
      <c r="AX189" s="16" t="s">
        <v>88</v>
      </c>
      <c r="AY189" s="295" t="s">
        <v>203</v>
      </c>
    </row>
    <row r="190" s="2" customFormat="1" ht="24.15" customHeight="1">
      <c r="A190" s="39"/>
      <c r="B190" s="40"/>
      <c r="C190" s="220" t="s">
        <v>269</v>
      </c>
      <c r="D190" s="220" t="s">
        <v>204</v>
      </c>
      <c r="E190" s="221" t="s">
        <v>4147</v>
      </c>
      <c r="F190" s="222" t="s">
        <v>4148</v>
      </c>
      <c r="G190" s="223" t="s">
        <v>351</v>
      </c>
      <c r="H190" s="224">
        <v>27.263999999999999</v>
      </c>
      <c r="I190" s="225"/>
      <c r="J190" s="226">
        <f>ROUND(I190*H190,2)</f>
        <v>0</v>
      </c>
      <c r="K190" s="222" t="s">
        <v>352</v>
      </c>
      <c r="L190" s="45"/>
      <c r="M190" s="227" t="s">
        <v>1</v>
      </c>
      <c r="N190" s="228" t="s">
        <v>46</v>
      </c>
      <c r="O190" s="92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202</v>
      </c>
      <c r="AT190" s="231" t="s">
        <v>204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202</v>
      </c>
      <c r="BM190" s="231" t="s">
        <v>7133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4150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2" customFormat="1">
      <c r="A192" s="39"/>
      <c r="B192" s="40"/>
      <c r="C192" s="41"/>
      <c r="D192" s="251" t="s">
        <v>355</v>
      </c>
      <c r="E192" s="41"/>
      <c r="F192" s="252" t="s">
        <v>4151</v>
      </c>
      <c r="G192" s="41"/>
      <c r="H192" s="41"/>
      <c r="I192" s="235"/>
      <c r="J192" s="41"/>
      <c r="K192" s="41"/>
      <c r="L192" s="45"/>
      <c r="M192" s="236"/>
      <c r="N192" s="237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355</v>
      </c>
      <c r="AU192" s="18" t="s">
        <v>90</v>
      </c>
    </row>
    <row r="193" s="14" customFormat="1">
      <c r="A193" s="14"/>
      <c r="B193" s="263"/>
      <c r="C193" s="264"/>
      <c r="D193" s="233" t="s">
        <v>357</v>
      </c>
      <c r="E193" s="265" t="s">
        <v>1</v>
      </c>
      <c r="F193" s="266" t="s">
        <v>7134</v>
      </c>
      <c r="G193" s="264"/>
      <c r="H193" s="267">
        <v>8.4640000000000004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357</v>
      </c>
      <c r="AU193" s="273" t="s">
        <v>90</v>
      </c>
      <c r="AV193" s="14" t="s">
        <v>90</v>
      </c>
      <c r="AW193" s="14" t="s">
        <v>36</v>
      </c>
      <c r="AX193" s="14" t="s">
        <v>81</v>
      </c>
      <c r="AY193" s="273" t="s">
        <v>203</v>
      </c>
    </row>
    <row r="194" s="14" customFormat="1">
      <c r="A194" s="14"/>
      <c r="B194" s="263"/>
      <c r="C194" s="264"/>
      <c r="D194" s="233" t="s">
        <v>357</v>
      </c>
      <c r="E194" s="265" t="s">
        <v>1</v>
      </c>
      <c r="F194" s="266" t="s">
        <v>7135</v>
      </c>
      <c r="G194" s="264"/>
      <c r="H194" s="267">
        <v>18.800000000000001</v>
      </c>
      <c r="I194" s="268"/>
      <c r="J194" s="264"/>
      <c r="K194" s="264"/>
      <c r="L194" s="269"/>
      <c r="M194" s="270"/>
      <c r="N194" s="271"/>
      <c r="O194" s="271"/>
      <c r="P194" s="271"/>
      <c r="Q194" s="271"/>
      <c r="R194" s="271"/>
      <c r="S194" s="271"/>
      <c r="T194" s="27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3" t="s">
        <v>357</v>
      </c>
      <c r="AU194" s="273" t="s">
        <v>90</v>
      </c>
      <c r="AV194" s="14" t="s">
        <v>90</v>
      </c>
      <c r="AW194" s="14" t="s">
        <v>36</v>
      </c>
      <c r="AX194" s="14" t="s">
        <v>81</v>
      </c>
      <c r="AY194" s="273" t="s">
        <v>203</v>
      </c>
    </row>
    <row r="195" s="16" customFormat="1">
      <c r="A195" s="16"/>
      <c r="B195" s="285"/>
      <c r="C195" s="286"/>
      <c r="D195" s="233" t="s">
        <v>357</v>
      </c>
      <c r="E195" s="287" t="s">
        <v>1</v>
      </c>
      <c r="F195" s="288" t="s">
        <v>366</v>
      </c>
      <c r="G195" s="286"/>
      <c r="H195" s="289">
        <v>27.264000000000003</v>
      </c>
      <c r="I195" s="290"/>
      <c r="J195" s="286"/>
      <c r="K195" s="286"/>
      <c r="L195" s="291"/>
      <c r="M195" s="292"/>
      <c r="N195" s="293"/>
      <c r="O195" s="293"/>
      <c r="P195" s="293"/>
      <c r="Q195" s="293"/>
      <c r="R195" s="293"/>
      <c r="S195" s="293"/>
      <c r="T195" s="294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5" t="s">
        <v>357</v>
      </c>
      <c r="AU195" s="295" t="s">
        <v>90</v>
      </c>
      <c r="AV195" s="16" t="s">
        <v>202</v>
      </c>
      <c r="AW195" s="16" t="s">
        <v>36</v>
      </c>
      <c r="AX195" s="16" t="s">
        <v>88</v>
      </c>
      <c r="AY195" s="295" t="s">
        <v>203</v>
      </c>
    </row>
    <row r="196" s="2" customFormat="1" ht="16.5" customHeight="1">
      <c r="A196" s="39"/>
      <c r="B196" s="40"/>
      <c r="C196" s="296" t="s">
        <v>8</v>
      </c>
      <c r="D196" s="296" t="s">
        <v>553</v>
      </c>
      <c r="E196" s="297" t="s">
        <v>7012</v>
      </c>
      <c r="F196" s="298" t="s">
        <v>4156</v>
      </c>
      <c r="G196" s="299" t="s">
        <v>493</v>
      </c>
      <c r="H196" s="300">
        <v>51.523000000000003</v>
      </c>
      <c r="I196" s="301"/>
      <c r="J196" s="302">
        <f>ROUND(I196*H196,2)</f>
        <v>0</v>
      </c>
      <c r="K196" s="298" t="s">
        <v>352</v>
      </c>
      <c r="L196" s="303"/>
      <c r="M196" s="304" t="s">
        <v>1</v>
      </c>
      <c r="N196" s="305" t="s">
        <v>46</v>
      </c>
      <c r="O196" s="92"/>
      <c r="P196" s="229">
        <f>O196*H196</f>
        <v>0</v>
      </c>
      <c r="Q196" s="229">
        <v>1</v>
      </c>
      <c r="R196" s="229">
        <f>Q196*H196</f>
        <v>51.523000000000003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239</v>
      </c>
      <c r="AT196" s="231" t="s">
        <v>553</v>
      </c>
      <c r="AU196" s="231" t="s">
        <v>90</v>
      </c>
      <c r="AY196" s="18" t="s">
        <v>203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202</v>
      </c>
      <c r="BM196" s="231" t="s">
        <v>7136</v>
      </c>
    </row>
    <row r="197" s="2" customFormat="1">
      <c r="A197" s="39"/>
      <c r="B197" s="40"/>
      <c r="C197" s="41"/>
      <c r="D197" s="233" t="s">
        <v>209</v>
      </c>
      <c r="E197" s="41"/>
      <c r="F197" s="234" t="s">
        <v>4156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209</v>
      </c>
      <c r="AU197" s="18" t="s">
        <v>90</v>
      </c>
    </row>
    <row r="198" s="14" customFormat="1">
      <c r="A198" s="14"/>
      <c r="B198" s="263"/>
      <c r="C198" s="264"/>
      <c r="D198" s="233" t="s">
        <v>357</v>
      </c>
      <c r="E198" s="264"/>
      <c r="F198" s="266" t="s">
        <v>7137</v>
      </c>
      <c r="G198" s="264"/>
      <c r="H198" s="267">
        <v>51.523000000000003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73" t="s">
        <v>357</v>
      </c>
      <c r="AU198" s="273" t="s">
        <v>90</v>
      </c>
      <c r="AV198" s="14" t="s">
        <v>90</v>
      </c>
      <c r="AW198" s="14" t="s">
        <v>4</v>
      </c>
      <c r="AX198" s="14" t="s">
        <v>88</v>
      </c>
      <c r="AY198" s="273" t="s">
        <v>203</v>
      </c>
    </row>
    <row r="199" s="2" customFormat="1" ht="16.5" customHeight="1">
      <c r="A199" s="39"/>
      <c r="B199" s="40"/>
      <c r="C199" s="220" t="s">
        <v>279</v>
      </c>
      <c r="D199" s="220" t="s">
        <v>204</v>
      </c>
      <c r="E199" s="221" t="s">
        <v>7138</v>
      </c>
      <c r="F199" s="222" t="s">
        <v>7139</v>
      </c>
      <c r="G199" s="223" t="s">
        <v>2543</v>
      </c>
      <c r="H199" s="224">
        <v>3</v>
      </c>
      <c r="I199" s="225"/>
      <c r="J199" s="226">
        <f>ROUND(I199*H199,2)</f>
        <v>0</v>
      </c>
      <c r="K199" s="222" t="s">
        <v>1</v>
      </c>
      <c r="L199" s="45"/>
      <c r="M199" s="227" t="s">
        <v>1</v>
      </c>
      <c r="N199" s="228" t="s">
        <v>46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202</v>
      </c>
      <c r="AT199" s="231" t="s">
        <v>204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202</v>
      </c>
      <c r="BM199" s="231" t="s">
        <v>7140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7141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11" customFormat="1" ht="22.8" customHeight="1">
      <c r="A201" s="11"/>
      <c r="B201" s="206"/>
      <c r="C201" s="207"/>
      <c r="D201" s="208" t="s">
        <v>80</v>
      </c>
      <c r="E201" s="249" t="s">
        <v>215</v>
      </c>
      <c r="F201" s="249" t="s">
        <v>726</v>
      </c>
      <c r="G201" s="207"/>
      <c r="H201" s="207"/>
      <c r="I201" s="210"/>
      <c r="J201" s="250">
        <f>BK201</f>
        <v>0</v>
      </c>
      <c r="K201" s="207"/>
      <c r="L201" s="212"/>
      <c r="M201" s="213"/>
      <c r="N201" s="214"/>
      <c r="O201" s="214"/>
      <c r="P201" s="215">
        <f>SUM(P202:P208)</f>
        <v>0</v>
      </c>
      <c r="Q201" s="214"/>
      <c r="R201" s="215">
        <f>SUM(R202:R208)</f>
        <v>18.636510000000001</v>
      </c>
      <c r="S201" s="214"/>
      <c r="T201" s="216">
        <f>SUM(T202:T208)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17" t="s">
        <v>88</v>
      </c>
      <c r="AT201" s="218" t="s">
        <v>80</v>
      </c>
      <c r="AU201" s="218" t="s">
        <v>88</v>
      </c>
      <c r="AY201" s="217" t="s">
        <v>203</v>
      </c>
      <c r="BK201" s="219">
        <f>SUM(BK202:BK208)</f>
        <v>0</v>
      </c>
    </row>
    <row r="202" s="2" customFormat="1" ht="21.75" customHeight="1">
      <c r="A202" s="39"/>
      <c r="B202" s="40"/>
      <c r="C202" s="220" t="s">
        <v>284</v>
      </c>
      <c r="D202" s="220" t="s">
        <v>204</v>
      </c>
      <c r="E202" s="221" t="s">
        <v>7015</v>
      </c>
      <c r="F202" s="222" t="s">
        <v>7016</v>
      </c>
      <c r="G202" s="223" t="s">
        <v>415</v>
      </c>
      <c r="H202" s="224">
        <v>70</v>
      </c>
      <c r="I202" s="225"/>
      <c r="J202" s="226">
        <f>ROUND(I202*H202,2)</f>
        <v>0</v>
      </c>
      <c r="K202" s="222" t="s">
        <v>352</v>
      </c>
      <c r="L202" s="45"/>
      <c r="M202" s="227" t="s">
        <v>1</v>
      </c>
      <c r="N202" s="228" t="s">
        <v>46</v>
      </c>
      <c r="O202" s="92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202</v>
      </c>
      <c r="AT202" s="231" t="s">
        <v>204</v>
      </c>
      <c r="AU202" s="231" t="s">
        <v>90</v>
      </c>
      <c r="AY202" s="18" t="s">
        <v>203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88</v>
      </c>
      <c r="BK202" s="232">
        <f>ROUND(I202*H202,2)</f>
        <v>0</v>
      </c>
      <c r="BL202" s="18" t="s">
        <v>202</v>
      </c>
      <c r="BM202" s="231" t="s">
        <v>7142</v>
      </c>
    </row>
    <row r="203" s="2" customFormat="1">
      <c r="A203" s="39"/>
      <c r="B203" s="40"/>
      <c r="C203" s="41"/>
      <c r="D203" s="233" t="s">
        <v>209</v>
      </c>
      <c r="E203" s="41"/>
      <c r="F203" s="234" t="s">
        <v>7018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209</v>
      </c>
      <c r="AU203" s="18" t="s">
        <v>90</v>
      </c>
    </row>
    <row r="204" s="2" customFormat="1">
      <c r="A204" s="39"/>
      <c r="B204" s="40"/>
      <c r="C204" s="41"/>
      <c r="D204" s="251" t="s">
        <v>355</v>
      </c>
      <c r="E204" s="41"/>
      <c r="F204" s="252" t="s">
        <v>7019</v>
      </c>
      <c r="G204" s="41"/>
      <c r="H204" s="41"/>
      <c r="I204" s="235"/>
      <c r="J204" s="41"/>
      <c r="K204" s="41"/>
      <c r="L204" s="45"/>
      <c r="M204" s="236"/>
      <c r="N204" s="237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355</v>
      </c>
      <c r="AU204" s="18" t="s">
        <v>90</v>
      </c>
    </row>
    <row r="205" s="14" customFormat="1">
      <c r="A205" s="14"/>
      <c r="B205" s="263"/>
      <c r="C205" s="264"/>
      <c r="D205" s="233" t="s">
        <v>357</v>
      </c>
      <c r="E205" s="265" t="s">
        <v>1</v>
      </c>
      <c r="F205" s="266" t="s">
        <v>7143</v>
      </c>
      <c r="G205" s="264"/>
      <c r="H205" s="267">
        <v>70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357</v>
      </c>
      <c r="AU205" s="273" t="s">
        <v>90</v>
      </c>
      <c r="AV205" s="14" t="s">
        <v>90</v>
      </c>
      <c r="AW205" s="14" t="s">
        <v>36</v>
      </c>
      <c r="AX205" s="14" t="s">
        <v>88</v>
      </c>
      <c r="AY205" s="273" t="s">
        <v>203</v>
      </c>
    </row>
    <row r="206" s="2" customFormat="1" ht="16.5" customHeight="1">
      <c r="A206" s="39"/>
      <c r="B206" s="40"/>
      <c r="C206" s="220" t="s">
        <v>473</v>
      </c>
      <c r="D206" s="220" t="s">
        <v>204</v>
      </c>
      <c r="E206" s="221" t="s">
        <v>7144</v>
      </c>
      <c r="F206" s="222" t="s">
        <v>7145</v>
      </c>
      <c r="G206" s="223" t="s">
        <v>207</v>
      </c>
      <c r="H206" s="224">
        <v>1</v>
      </c>
      <c r="I206" s="225"/>
      <c r="J206" s="226">
        <f>ROUND(I206*H206,2)</f>
        <v>0</v>
      </c>
      <c r="K206" s="222" t="s">
        <v>1</v>
      </c>
      <c r="L206" s="45"/>
      <c r="M206" s="227" t="s">
        <v>1</v>
      </c>
      <c r="N206" s="228" t="s">
        <v>46</v>
      </c>
      <c r="O206" s="92"/>
      <c r="P206" s="229">
        <f>O206*H206</f>
        <v>0</v>
      </c>
      <c r="Q206" s="229">
        <v>0.026509999999999999</v>
      </c>
      <c r="R206" s="229">
        <f>Q206*H206</f>
        <v>0.026509999999999999</v>
      </c>
      <c r="S206" s="229">
        <v>0</v>
      </c>
      <c r="T206" s="23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1" t="s">
        <v>202</v>
      </c>
      <c r="AT206" s="231" t="s">
        <v>204</v>
      </c>
      <c r="AU206" s="231" t="s">
        <v>90</v>
      </c>
      <c r="AY206" s="18" t="s">
        <v>203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88</v>
      </c>
      <c r="BK206" s="232">
        <f>ROUND(I206*H206,2)</f>
        <v>0</v>
      </c>
      <c r="BL206" s="18" t="s">
        <v>202</v>
      </c>
      <c r="BM206" s="231" t="s">
        <v>7146</v>
      </c>
    </row>
    <row r="207" s="2" customFormat="1" ht="33" customHeight="1">
      <c r="A207" s="39"/>
      <c r="B207" s="40"/>
      <c r="C207" s="296" t="s">
        <v>483</v>
      </c>
      <c r="D207" s="296" t="s">
        <v>553</v>
      </c>
      <c r="E207" s="297" t="s">
        <v>7147</v>
      </c>
      <c r="F207" s="298" t="s">
        <v>7148</v>
      </c>
      <c r="G207" s="299" t="s">
        <v>207</v>
      </c>
      <c r="H207" s="300">
        <v>1</v>
      </c>
      <c r="I207" s="301"/>
      <c r="J207" s="302">
        <f>ROUND(I207*H207,2)</f>
        <v>0</v>
      </c>
      <c r="K207" s="298" t="s">
        <v>1</v>
      </c>
      <c r="L207" s="303"/>
      <c r="M207" s="304" t="s">
        <v>1</v>
      </c>
      <c r="N207" s="305" t="s">
        <v>46</v>
      </c>
      <c r="O207" s="92"/>
      <c r="P207" s="229">
        <f>O207*H207</f>
        <v>0</v>
      </c>
      <c r="Q207" s="229">
        <v>9.3100000000000005</v>
      </c>
      <c r="R207" s="229">
        <f>Q207*H207</f>
        <v>9.3100000000000005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239</v>
      </c>
      <c r="AT207" s="231" t="s">
        <v>553</v>
      </c>
      <c r="AU207" s="231" t="s">
        <v>90</v>
      </c>
      <c r="AY207" s="18" t="s">
        <v>203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202</v>
      </c>
      <c r="BM207" s="231" t="s">
        <v>7149</v>
      </c>
    </row>
    <row r="208" s="2" customFormat="1" ht="33" customHeight="1">
      <c r="A208" s="39"/>
      <c r="B208" s="40"/>
      <c r="C208" s="296" t="s">
        <v>490</v>
      </c>
      <c r="D208" s="296" t="s">
        <v>553</v>
      </c>
      <c r="E208" s="297" t="s">
        <v>7150</v>
      </c>
      <c r="F208" s="298" t="s">
        <v>7151</v>
      </c>
      <c r="G208" s="299" t="s">
        <v>207</v>
      </c>
      <c r="H208" s="300">
        <v>1</v>
      </c>
      <c r="I208" s="301"/>
      <c r="J208" s="302">
        <f>ROUND(I208*H208,2)</f>
        <v>0</v>
      </c>
      <c r="K208" s="298" t="s">
        <v>1</v>
      </c>
      <c r="L208" s="303"/>
      <c r="M208" s="304" t="s">
        <v>1</v>
      </c>
      <c r="N208" s="305" t="s">
        <v>46</v>
      </c>
      <c r="O208" s="92"/>
      <c r="P208" s="229">
        <f>O208*H208</f>
        <v>0</v>
      </c>
      <c r="Q208" s="229">
        <v>9.3000000000000007</v>
      </c>
      <c r="R208" s="229">
        <f>Q208*H208</f>
        <v>9.3000000000000007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239</v>
      </c>
      <c r="AT208" s="231" t="s">
        <v>553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202</v>
      </c>
      <c r="BM208" s="231" t="s">
        <v>7152</v>
      </c>
    </row>
    <row r="209" s="11" customFormat="1" ht="22.8" customHeight="1">
      <c r="A209" s="11"/>
      <c r="B209" s="206"/>
      <c r="C209" s="207"/>
      <c r="D209" s="208" t="s">
        <v>80</v>
      </c>
      <c r="E209" s="249" t="s">
        <v>202</v>
      </c>
      <c r="F209" s="249" t="s">
        <v>1113</v>
      </c>
      <c r="G209" s="207"/>
      <c r="H209" s="207"/>
      <c r="I209" s="210"/>
      <c r="J209" s="250">
        <f>BK209</f>
        <v>0</v>
      </c>
      <c r="K209" s="207"/>
      <c r="L209" s="212"/>
      <c r="M209" s="213"/>
      <c r="N209" s="214"/>
      <c r="O209" s="214"/>
      <c r="P209" s="215">
        <f>SUM(P210:P230)</f>
        <v>0</v>
      </c>
      <c r="Q209" s="214"/>
      <c r="R209" s="215">
        <f>SUM(R210:R230)</f>
        <v>10.82775659</v>
      </c>
      <c r="S209" s="214"/>
      <c r="T209" s="216">
        <f>SUM(T210:T230)</f>
        <v>0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R209" s="217" t="s">
        <v>88</v>
      </c>
      <c r="AT209" s="218" t="s">
        <v>80</v>
      </c>
      <c r="AU209" s="218" t="s">
        <v>88</v>
      </c>
      <c r="AY209" s="217" t="s">
        <v>203</v>
      </c>
      <c r="BK209" s="219">
        <f>SUM(BK210:BK230)</f>
        <v>0</v>
      </c>
    </row>
    <row r="210" s="2" customFormat="1" ht="24.15" customHeight="1">
      <c r="A210" s="39"/>
      <c r="B210" s="40"/>
      <c r="C210" s="220" t="s">
        <v>7</v>
      </c>
      <c r="D210" s="220" t="s">
        <v>204</v>
      </c>
      <c r="E210" s="221" t="s">
        <v>4159</v>
      </c>
      <c r="F210" s="222" t="s">
        <v>4160</v>
      </c>
      <c r="G210" s="223" t="s">
        <v>351</v>
      </c>
      <c r="H210" s="224">
        <v>5.5999999999999996</v>
      </c>
      <c r="I210" s="225"/>
      <c r="J210" s="226">
        <f>ROUND(I210*H210,2)</f>
        <v>0</v>
      </c>
      <c r="K210" s="222" t="s">
        <v>352</v>
      </c>
      <c r="L210" s="45"/>
      <c r="M210" s="227" t="s">
        <v>1</v>
      </c>
      <c r="N210" s="228" t="s">
        <v>46</v>
      </c>
      <c r="O210" s="92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202</v>
      </c>
      <c r="AT210" s="231" t="s">
        <v>204</v>
      </c>
      <c r="AU210" s="231" t="s">
        <v>90</v>
      </c>
      <c r="AY210" s="18" t="s">
        <v>203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88</v>
      </c>
      <c r="BK210" s="232">
        <f>ROUND(I210*H210,2)</f>
        <v>0</v>
      </c>
      <c r="BL210" s="18" t="s">
        <v>202</v>
      </c>
      <c r="BM210" s="231" t="s">
        <v>7153</v>
      </c>
    </row>
    <row r="211" s="2" customFormat="1">
      <c r="A211" s="39"/>
      <c r="B211" s="40"/>
      <c r="C211" s="41"/>
      <c r="D211" s="233" t="s">
        <v>209</v>
      </c>
      <c r="E211" s="41"/>
      <c r="F211" s="234" t="s">
        <v>4162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209</v>
      </c>
      <c r="AU211" s="18" t="s">
        <v>90</v>
      </c>
    </row>
    <row r="212" s="2" customFormat="1">
      <c r="A212" s="39"/>
      <c r="B212" s="40"/>
      <c r="C212" s="41"/>
      <c r="D212" s="251" t="s">
        <v>355</v>
      </c>
      <c r="E212" s="41"/>
      <c r="F212" s="252" t="s">
        <v>4163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355</v>
      </c>
      <c r="AU212" s="18" t="s">
        <v>90</v>
      </c>
    </row>
    <row r="213" s="14" customFormat="1">
      <c r="A213" s="14"/>
      <c r="B213" s="263"/>
      <c r="C213" s="264"/>
      <c r="D213" s="233" t="s">
        <v>357</v>
      </c>
      <c r="E213" s="265" t="s">
        <v>1</v>
      </c>
      <c r="F213" s="266" t="s">
        <v>7154</v>
      </c>
      <c r="G213" s="264"/>
      <c r="H213" s="267">
        <v>5.5999999999999996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357</v>
      </c>
      <c r="AU213" s="273" t="s">
        <v>90</v>
      </c>
      <c r="AV213" s="14" t="s">
        <v>90</v>
      </c>
      <c r="AW213" s="14" t="s">
        <v>36</v>
      </c>
      <c r="AX213" s="14" t="s">
        <v>88</v>
      </c>
      <c r="AY213" s="273" t="s">
        <v>203</v>
      </c>
    </row>
    <row r="214" s="2" customFormat="1" ht="16.5" customHeight="1">
      <c r="A214" s="39"/>
      <c r="B214" s="40"/>
      <c r="C214" s="296" t="s">
        <v>507</v>
      </c>
      <c r="D214" s="296" t="s">
        <v>553</v>
      </c>
      <c r="E214" s="297" t="s">
        <v>4155</v>
      </c>
      <c r="F214" s="298" t="s">
        <v>4156</v>
      </c>
      <c r="G214" s="299" t="s">
        <v>493</v>
      </c>
      <c r="H214" s="300">
        <v>10.584</v>
      </c>
      <c r="I214" s="301"/>
      <c r="J214" s="302">
        <f>ROUND(I214*H214,2)</f>
        <v>0</v>
      </c>
      <c r="K214" s="298" t="s">
        <v>352</v>
      </c>
      <c r="L214" s="303"/>
      <c r="M214" s="304" t="s">
        <v>1</v>
      </c>
      <c r="N214" s="305" t="s">
        <v>46</v>
      </c>
      <c r="O214" s="92"/>
      <c r="P214" s="229">
        <f>O214*H214</f>
        <v>0</v>
      </c>
      <c r="Q214" s="229">
        <v>1</v>
      </c>
      <c r="R214" s="229">
        <f>Q214*H214</f>
        <v>10.584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239</v>
      </c>
      <c r="AT214" s="231" t="s">
        <v>553</v>
      </c>
      <c r="AU214" s="231" t="s">
        <v>90</v>
      </c>
      <c r="AY214" s="18" t="s">
        <v>203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88</v>
      </c>
      <c r="BK214" s="232">
        <f>ROUND(I214*H214,2)</f>
        <v>0</v>
      </c>
      <c r="BL214" s="18" t="s">
        <v>202</v>
      </c>
      <c r="BM214" s="231" t="s">
        <v>7155</v>
      </c>
    </row>
    <row r="215" s="2" customFormat="1">
      <c r="A215" s="39"/>
      <c r="B215" s="40"/>
      <c r="C215" s="41"/>
      <c r="D215" s="233" t="s">
        <v>209</v>
      </c>
      <c r="E215" s="41"/>
      <c r="F215" s="234" t="s">
        <v>4156</v>
      </c>
      <c r="G215" s="41"/>
      <c r="H215" s="41"/>
      <c r="I215" s="235"/>
      <c r="J215" s="41"/>
      <c r="K215" s="41"/>
      <c r="L215" s="45"/>
      <c r="M215" s="236"/>
      <c r="N215" s="237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209</v>
      </c>
      <c r="AU215" s="18" t="s">
        <v>90</v>
      </c>
    </row>
    <row r="216" s="14" customFormat="1">
      <c r="A216" s="14"/>
      <c r="B216" s="263"/>
      <c r="C216" s="264"/>
      <c r="D216" s="233" t="s">
        <v>357</v>
      </c>
      <c r="E216" s="264"/>
      <c r="F216" s="266" t="s">
        <v>7156</v>
      </c>
      <c r="G216" s="264"/>
      <c r="H216" s="267">
        <v>10.584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357</v>
      </c>
      <c r="AU216" s="273" t="s">
        <v>90</v>
      </c>
      <c r="AV216" s="14" t="s">
        <v>90</v>
      </c>
      <c r="AW216" s="14" t="s">
        <v>4</v>
      </c>
      <c r="AX216" s="14" t="s">
        <v>88</v>
      </c>
      <c r="AY216" s="273" t="s">
        <v>203</v>
      </c>
    </row>
    <row r="217" s="2" customFormat="1" ht="24.15" customHeight="1">
      <c r="A217" s="39"/>
      <c r="B217" s="40"/>
      <c r="C217" s="220" t="s">
        <v>515</v>
      </c>
      <c r="D217" s="220" t="s">
        <v>204</v>
      </c>
      <c r="E217" s="221" t="s">
        <v>7157</v>
      </c>
      <c r="F217" s="222" t="s">
        <v>7158</v>
      </c>
      <c r="G217" s="223" t="s">
        <v>351</v>
      </c>
      <c r="H217" s="224">
        <v>3.8399999999999999</v>
      </c>
      <c r="I217" s="225"/>
      <c r="J217" s="226">
        <f>ROUND(I217*H217,2)</f>
        <v>0</v>
      </c>
      <c r="K217" s="222" t="s">
        <v>352</v>
      </c>
      <c r="L217" s="45"/>
      <c r="M217" s="227" t="s">
        <v>1</v>
      </c>
      <c r="N217" s="228" t="s">
        <v>46</v>
      </c>
      <c r="O217" s="92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202</v>
      </c>
      <c r="AT217" s="231" t="s">
        <v>204</v>
      </c>
      <c r="AU217" s="231" t="s">
        <v>90</v>
      </c>
      <c r="AY217" s="18" t="s">
        <v>203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88</v>
      </c>
      <c r="BK217" s="232">
        <f>ROUND(I217*H217,2)</f>
        <v>0</v>
      </c>
      <c r="BL217" s="18" t="s">
        <v>202</v>
      </c>
      <c r="BM217" s="231" t="s">
        <v>7159</v>
      </c>
    </row>
    <row r="218" s="2" customFormat="1">
      <c r="A218" s="39"/>
      <c r="B218" s="40"/>
      <c r="C218" s="41"/>
      <c r="D218" s="233" t="s">
        <v>209</v>
      </c>
      <c r="E218" s="41"/>
      <c r="F218" s="234" t="s">
        <v>7160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209</v>
      </c>
      <c r="AU218" s="18" t="s">
        <v>90</v>
      </c>
    </row>
    <row r="219" s="2" customFormat="1">
      <c r="A219" s="39"/>
      <c r="B219" s="40"/>
      <c r="C219" s="41"/>
      <c r="D219" s="251" t="s">
        <v>355</v>
      </c>
      <c r="E219" s="41"/>
      <c r="F219" s="252" t="s">
        <v>7161</v>
      </c>
      <c r="G219" s="41"/>
      <c r="H219" s="41"/>
      <c r="I219" s="235"/>
      <c r="J219" s="41"/>
      <c r="K219" s="41"/>
      <c r="L219" s="45"/>
      <c r="M219" s="236"/>
      <c r="N219" s="237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355</v>
      </c>
      <c r="AU219" s="18" t="s">
        <v>90</v>
      </c>
    </row>
    <row r="220" s="14" customFormat="1">
      <c r="A220" s="14"/>
      <c r="B220" s="263"/>
      <c r="C220" s="264"/>
      <c r="D220" s="233" t="s">
        <v>357</v>
      </c>
      <c r="E220" s="265" t="s">
        <v>1</v>
      </c>
      <c r="F220" s="266" t="s">
        <v>7162</v>
      </c>
      <c r="G220" s="264"/>
      <c r="H220" s="267">
        <v>3.8399999999999999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357</v>
      </c>
      <c r="AU220" s="273" t="s">
        <v>90</v>
      </c>
      <c r="AV220" s="14" t="s">
        <v>90</v>
      </c>
      <c r="AW220" s="14" t="s">
        <v>36</v>
      </c>
      <c r="AX220" s="14" t="s">
        <v>88</v>
      </c>
      <c r="AY220" s="273" t="s">
        <v>203</v>
      </c>
    </row>
    <row r="221" s="2" customFormat="1" ht="24.15" customHeight="1">
      <c r="A221" s="39"/>
      <c r="B221" s="40"/>
      <c r="C221" s="220" t="s">
        <v>524</v>
      </c>
      <c r="D221" s="220" t="s">
        <v>204</v>
      </c>
      <c r="E221" s="221" t="s">
        <v>7163</v>
      </c>
      <c r="F221" s="222" t="s">
        <v>7164</v>
      </c>
      <c r="G221" s="223" t="s">
        <v>290</v>
      </c>
      <c r="H221" s="224">
        <v>3.7599999999999998</v>
      </c>
      <c r="I221" s="225"/>
      <c r="J221" s="226">
        <f>ROUND(I221*H221,2)</f>
        <v>0</v>
      </c>
      <c r="K221" s="222" t="s">
        <v>352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0.0063200000000000001</v>
      </c>
      <c r="R221" s="229">
        <f>Q221*H221</f>
        <v>0.023763199999999998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202</v>
      </c>
      <c r="AT221" s="231" t="s">
        <v>204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202</v>
      </c>
      <c r="BM221" s="231" t="s">
        <v>7165</v>
      </c>
    </row>
    <row r="222" s="2" customFormat="1">
      <c r="A222" s="39"/>
      <c r="B222" s="40"/>
      <c r="C222" s="41"/>
      <c r="D222" s="233" t="s">
        <v>209</v>
      </c>
      <c r="E222" s="41"/>
      <c r="F222" s="234" t="s">
        <v>7166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209</v>
      </c>
      <c r="AU222" s="18" t="s">
        <v>90</v>
      </c>
    </row>
    <row r="223" s="2" customFormat="1">
      <c r="A223" s="39"/>
      <c r="B223" s="40"/>
      <c r="C223" s="41"/>
      <c r="D223" s="251" t="s">
        <v>355</v>
      </c>
      <c r="E223" s="41"/>
      <c r="F223" s="252" t="s">
        <v>7167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355</v>
      </c>
      <c r="AU223" s="18" t="s">
        <v>90</v>
      </c>
    </row>
    <row r="224" s="14" customFormat="1">
      <c r="A224" s="14"/>
      <c r="B224" s="263"/>
      <c r="C224" s="264"/>
      <c r="D224" s="233" t="s">
        <v>357</v>
      </c>
      <c r="E224" s="265" t="s">
        <v>1</v>
      </c>
      <c r="F224" s="266" t="s">
        <v>7168</v>
      </c>
      <c r="G224" s="264"/>
      <c r="H224" s="267">
        <v>3.7599999999999998</v>
      </c>
      <c r="I224" s="268"/>
      <c r="J224" s="264"/>
      <c r="K224" s="264"/>
      <c r="L224" s="269"/>
      <c r="M224" s="270"/>
      <c r="N224" s="271"/>
      <c r="O224" s="271"/>
      <c r="P224" s="271"/>
      <c r="Q224" s="271"/>
      <c r="R224" s="271"/>
      <c r="S224" s="271"/>
      <c r="T224" s="27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3" t="s">
        <v>357</v>
      </c>
      <c r="AU224" s="273" t="s">
        <v>90</v>
      </c>
      <c r="AV224" s="14" t="s">
        <v>90</v>
      </c>
      <c r="AW224" s="14" t="s">
        <v>36</v>
      </c>
      <c r="AX224" s="14" t="s">
        <v>88</v>
      </c>
      <c r="AY224" s="273" t="s">
        <v>203</v>
      </c>
    </row>
    <row r="225" s="2" customFormat="1" ht="24.15" customHeight="1">
      <c r="A225" s="39"/>
      <c r="B225" s="40"/>
      <c r="C225" s="220" t="s">
        <v>531</v>
      </c>
      <c r="D225" s="220" t="s">
        <v>204</v>
      </c>
      <c r="E225" s="221" t="s">
        <v>7169</v>
      </c>
      <c r="F225" s="222" t="s">
        <v>7170</v>
      </c>
      <c r="G225" s="223" t="s">
        <v>493</v>
      </c>
      <c r="H225" s="224">
        <v>0.20699999999999999</v>
      </c>
      <c r="I225" s="225"/>
      <c r="J225" s="226">
        <f>ROUND(I225*H225,2)</f>
        <v>0</v>
      </c>
      <c r="K225" s="222" t="s">
        <v>352</v>
      </c>
      <c r="L225" s="45"/>
      <c r="M225" s="227" t="s">
        <v>1</v>
      </c>
      <c r="N225" s="228" t="s">
        <v>46</v>
      </c>
      <c r="O225" s="92"/>
      <c r="P225" s="229">
        <f>O225*H225</f>
        <v>0</v>
      </c>
      <c r="Q225" s="229">
        <v>1.06277</v>
      </c>
      <c r="R225" s="229">
        <f>Q225*H225</f>
        <v>0.21999338999999998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202</v>
      </c>
      <c r="AT225" s="231" t="s">
        <v>204</v>
      </c>
      <c r="AU225" s="231" t="s">
        <v>90</v>
      </c>
      <c r="AY225" s="18" t="s">
        <v>203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88</v>
      </c>
      <c r="BK225" s="232">
        <f>ROUND(I225*H225,2)</f>
        <v>0</v>
      </c>
      <c r="BL225" s="18" t="s">
        <v>202</v>
      </c>
      <c r="BM225" s="231" t="s">
        <v>7171</v>
      </c>
    </row>
    <row r="226" s="2" customFormat="1">
      <c r="A226" s="39"/>
      <c r="B226" s="40"/>
      <c r="C226" s="41"/>
      <c r="D226" s="233" t="s">
        <v>209</v>
      </c>
      <c r="E226" s="41"/>
      <c r="F226" s="234" t="s">
        <v>7172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209</v>
      </c>
      <c r="AU226" s="18" t="s">
        <v>90</v>
      </c>
    </row>
    <row r="227" s="2" customFormat="1">
      <c r="A227" s="39"/>
      <c r="B227" s="40"/>
      <c r="C227" s="41"/>
      <c r="D227" s="251" t="s">
        <v>355</v>
      </c>
      <c r="E227" s="41"/>
      <c r="F227" s="252" t="s">
        <v>7173</v>
      </c>
      <c r="G227" s="41"/>
      <c r="H227" s="41"/>
      <c r="I227" s="235"/>
      <c r="J227" s="41"/>
      <c r="K227" s="41"/>
      <c r="L227" s="45"/>
      <c r="M227" s="236"/>
      <c r="N227" s="237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355</v>
      </c>
      <c r="AU227" s="18" t="s">
        <v>90</v>
      </c>
    </row>
    <row r="228" s="13" customFormat="1">
      <c r="A228" s="13"/>
      <c r="B228" s="253"/>
      <c r="C228" s="254"/>
      <c r="D228" s="233" t="s">
        <v>357</v>
      </c>
      <c r="E228" s="255" t="s">
        <v>1</v>
      </c>
      <c r="F228" s="256" t="s">
        <v>7174</v>
      </c>
      <c r="G228" s="254"/>
      <c r="H228" s="255" t="s">
        <v>1</v>
      </c>
      <c r="I228" s="257"/>
      <c r="J228" s="254"/>
      <c r="K228" s="254"/>
      <c r="L228" s="258"/>
      <c r="M228" s="259"/>
      <c r="N228" s="260"/>
      <c r="O228" s="260"/>
      <c r="P228" s="260"/>
      <c r="Q228" s="260"/>
      <c r="R228" s="260"/>
      <c r="S228" s="260"/>
      <c r="T228" s="26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2" t="s">
        <v>357</v>
      </c>
      <c r="AU228" s="262" t="s">
        <v>90</v>
      </c>
      <c r="AV228" s="13" t="s">
        <v>88</v>
      </c>
      <c r="AW228" s="13" t="s">
        <v>36</v>
      </c>
      <c r="AX228" s="13" t="s">
        <v>81</v>
      </c>
      <c r="AY228" s="262" t="s">
        <v>203</v>
      </c>
    </row>
    <row r="229" s="14" customFormat="1">
      <c r="A229" s="14"/>
      <c r="B229" s="263"/>
      <c r="C229" s="264"/>
      <c r="D229" s="233" t="s">
        <v>357</v>
      </c>
      <c r="E229" s="265" t="s">
        <v>1</v>
      </c>
      <c r="F229" s="266" t="s">
        <v>7175</v>
      </c>
      <c r="G229" s="264"/>
      <c r="H229" s="267">
        <v>38.399999999999999</v>
      </c>
      <c r="I229" s="268"/>
      <c r="J229" s="264"/>
      <c r="K229" s="264"/>
      <c r="L229" s="269"/>
      <c r="M229" s="270"/>
      <c r="N229" s="271"/>
      <c r="O229" s="271"/>
      <c r="P229" s="271"/>
      <c r="Q229" s="271"/>
      <c r="R229" s="271"/>
      <c r="S229" s="271"/>
      <c r="T229" s="27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3" t="s">
        <v>357</v>
      </c>
      <c r="AU229" s="273" t="s">
        <v>90</v>
      </c>
      <c r="AV229" s="14" t="s">
        <v>90</v>
      </c>
      <c r="AW229" s="14" t="s">
        <v>36</v>
      </c>
      <c r="AX229" s="14" t="s">
        <v>88</v>
      </c>
      <c r="AY229" s="273" t="s">
        <v>203</v>
      </c>
    </row>
    <row r="230" s="14" customFormat="1">
      <c r="A230" s="14"/>
      <c r="B230" s="263"/>
      <c r="C230" s="264"/>
      <c r="D230" s="233" t="s">
        <v>357</v>
      </c>
      <c r="E230" s="264"/>
      <c r="F230" s="266" t="s">
        <v>7176</v>
      </c>
      <c r="G230" s="264"/>
      <c r="H230" s="267">
        <v>0.20699999999999999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357</v>
      </c>
      <c r="AU230" s="273" t="s">
        <v>90</v>
      </c>
      <c r="AV230" s="14" t="s">
        <v>90</v>
      </c>
      <c r="AW230" s="14" t="s">
        <v>4</v>
      </c>
      <c r="AX230" s="14" t="s">
        <v>88</v>
      </c>
      <c r="AY230" s="273" t="s">
        <v>203</v>
      </c>
    </row>
    <row r="231" s="11" customFormat="1" ht="22.8" customHeight="1">
      <c r="A231" s="11"/>
      <c r="B231" s="206"/>
      <c r="C231" s="207"/>
      <c r="D231" s="208" t="s">
        <v>80</v>
      </c>
      <c r="E231" s="249" t="s">
        <v>239</v>
      </c>
      <c r="F231" s="249" t="s">
        <v>7024</v>
      </c>
      <c r="G231" s="207"/>
      <c r="H231" s="207"/>
      <c r="I231" s="210"/>
      <c r="J231" s="250">
        <f>BK231</f>
        <v>0</v>
      </c>
      <c r="K231" s="207"/>
      <c r="L231" s="212"/>
      <c r="M231" s="213"/>
      <c r="N231" s="214"/>
      <c r="O231" s="214"/>
      <c r="P231" s="215">
        <f>SUM(P232:P319)</f>
        <v>0</v>
      </c>
      <c r="Q231" s="214"/>
      <c r="R231" s="215">
        <f>SUM(R232:R319)</f>
        <v>4.7666000000000004</v>
      </c>
      <c r="S231" s="214"/>
      <c r="T231" s="216">
        <f>SUM(T232:T319)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17" t="s">
        <v>88</v>
      </c>
      <c r="AT231" s="218" t="s">
        <v>80</v>
      </c>
      <c r="AU231" s="218" t="s">
        <v>88</v>
      </c>
      <c r="AY231" s="217" t="s">
        <v>203</v>
      </c>
      <c r="BK231" s="219">
        <f>SUM(BK232:BK319)</f>
        <v>0</v>
      </c>
    </row>
    <row r="232" s="2" customFormat="1" ht="24.15" customHeight="1">
      <c r="A232" s="39"/>
      <c r="B232" s="40"/>
      <c r="C232" s="220" t="s">
        <v>537</v>
      </c>
      <c r="D232" s="220" t="s">
        <v>204</v>
      </c>
      <c r="E232" s="221" t="s">
        <v>7177</v>
      </c>
      <c r="F232" s="222" t="s">
        <v>7178</v>
      </c>
      <c r="G232" s="223" t="s">
        <v>415</v>
      </c>
      <c r="H232" s="224">
        <v>23</v>
      </c>
      <c r="I232" s="225"/>
      <c r="J232" s="226">
        <f>ROUND(I232*H232,2)</f>
        <v>0</v>
      </c>
      <c r="K232" s="222" t="s">
        <v>352</v>
      </c>
      <c r="L232" s="45"/>
      <c r="M232" s="227" t="s">
        <v>1</v>
      </c>
      <c r="N232" s="228" t="s">
        <v>46</v>
      </c>
      <c r="O232" s="92"/>
      <c r="P232" s="229">
        <f>O232*H232</f>
        <v>0</v>
      </c>
      <c r="Q232" s="229">
        <v>0.0027599999999999999</v>
      </c>
      <c r="R232" s="229">
        <f>Q232*H232</f>
        <v>0.063479999999999995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202</v>
      </c>
      <c r="AT232" s="231" t="s">
        <v>204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202</v>
      </c>
      <c r="BM232" s="231" t="s">
        <v>7179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7180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2" customFormat="1">
      <c r="A234" s="39"/>
      <c r="B234" s="40"/>
      <c r="C234" s="41"/>
      <c r="D234" s="251" t="s">
        <v>355</v>
      </c>
      <c r="E234" s="41"/>
      <c r="F234" s="252" t="s">
        <v>7181</v>
      </c>
      <c r="G234" s="41"/>
      <c r="H234" s="41"/>
      <c r="I234" s="235"/>
      <c r="J234" s="41"/>
      <c r="K234" s="41"/>
      <c r="L234" s="45"/>
      <c r="M234" s="236"/>
      <c r="N234" s="237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355</v>
      </c>
      <c r="AU234" s="18" t="s">
        <v>90</v>
      </c>
    </row>
    <row r="235" s="14" customFormat="1">
      <c r="A235" s="14"/>
      <c r="B235" s="263"/>
      <c r="C235" s="264"/>
      <c r="D235" s="233" t="s">
        <v>357</v>
      </c>
      <c r="E235" s="265" t="s">
        <v>1</v>
      </c>
      <c r="F235" s="266" t="s">
        <v>7182</v>
      </c>
      <c r="G235" s="264"/>
      <c r="H235" s="267">
        <v>23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357</v>
      </c>
      <c r="AU235" s="273" t="s">
        <v>90</v>
      </c>
      <c r="AV235" s="14" t="s">
        <v>90</v>
      </c>
      <c r="AW235" s="14" t="s">
        <v>36</v>
      </c>
      <c r="AX235" s="14" t="s">
        <v>88</v>
      </c>
      <c r="AY235" s="273" t="s">
        <v>203</v>
      </c>
    </row>
    <row r="236" s="2" customFormat="1" ht="24.15" customHeight="1">
      <c r="A236" s="39"/>
      <c r="B236" s="40"/>
      <c r="C236" s="220" t="s">
        <v>543</v>
      </c>
      <c r="D236" s="220" t="s">
        <v>204</v>
      </c>
      <c r="E236" s="221" t="s">
        <v>7183</v>
      </c>
      <c r="F236" s="222" t="s">
        <v>7184</v>
      </c>
      <c r="G236" s="223" t="s">
        <v>415</v>
      </c>
      <c r="H236" s="224">
        <v>47</v>
      </c>
      <c r="I236" s="225"/>
      <c r="J236" s="226">
        <f>ROUND(I236*H236,2)</f>
        <v>0</v>
      </c>
      <c r="K236" s="222" t="s">
        <v>352</v>
      </c>
      <c r="L236" s="45"/>
      <c r="M236" s="227" t="s">
        <v>1</v>
      </c>
      <c r="N236" s="228" t="s">
        <v>46</v>
      </c>
      <c r="O236" s="92"/>
      <c r="P236" s="229">
        <f>O236*H236</f>
        <v>0</v>
      </c>
      <c r="Q236" s="229">
        <v>0.0044000000000000003</v>
      </c>
      <c r="R236" s="229">
        <f>Q236*H236</f>
        <v>0.20680000000000001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202</v>
      </c>
      <c r="AT236" s="231" t="s">
        <v>204</v>
      </c>
      <c r="AU236" s="231" t="s">
        <v>90</v>
      </c>
      <c r="AY236" s="18" t="s">
        <v>203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88</v>
      </c>
      <c r="BK236" s="232">
        <f>ROUND(I236*H236,2)</f>
        <v>0</v>
      </c>
      <c r="BL236" s="18" t="s">
        <v>202</v>
      </c>
      <c r="BM236" s="231" t="s">
        <v>7185</v>
      </c>
    </row>
    <row r="237" s="2" customFormat="1">
      <c r="A237" s="39"/>
      <c r="B237" s="40"/>
      <c r="C237" s="41"/>
      <c r="D237" s="233" t="s">
        <v>209</v>
      </c>
      <c r="E237" s="41"/>
      <c r="F237" s="234" t="s">
        <v>7186</v>
      </c>
      <c r="G237" s="41"/>
      <c r="H237" s="41"/>
      <c r="I237" s="235"/>
      <c r="J237" s="41"/>
      <c r="K237" s="41"/>
      <c r="L237" s="45"/>
      <c r="M237" s="236"/>
      <c r="N237" s="237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209</v>
      </c>
      <c r="AU237" s="18" t="s">
        <v>90</v>
      </c>
    </row>
    <row r="238" s="2" customFormat="1">
      <c r="A238" s="39"/>
      <c r="B238" s="40"/>
      <c r="C238" s="41"/>
      <c r="D238" s="251" t="s">
        <v>355</v>
      </c>
      <c r="E238" s="41"/>
      <c r="F238" s="252" t="s">
        <v>7187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355</v>
      </c>
      <c r="AU238" s="18" t="s">
        <v>90</v>
      </c>
    </row>
    <row r="239" s="2" customFormat="1" ht="33" customHeight="1">
      <c r="A239" s="39"/>
      <c r="B239" s="40"/>
      <c r="C239" s="220" t="s">
        <v>552</v>
      </c>
      <c r="D239" s="220" t="s">
        <v>204</v>
      </c>
      <c r="E239" s="221" t="s">
        <v>7188</v>
      </c>
      <c r="F239" s="222" t="s">
        <v>7189</v>
      </c>
      <c r="G239" s="223" t="s">
        <v>647</v>
      </c>
      <c r="H239" s="224">
        <v>2</v>
      </c>
      <c r="I239" s="225"/>
      <c r="J239" s="226">
        <f>ROUND(I239*H239,2)</f>
        <v>0</v>
      </c>
      <c r="K239" s="222" t="s">
        <v>352</v>
      </c>
      <c r="L239" s="45"/>
      <c r="M239" s="227" t="s">
        <v>1</v>
      </c>
      <c r="N239" s="228" t="s">
        <v>46</v>
      </c>
      <c r="O239" s="92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202</v>
      </c>
      <c r="AT239" s="231" t="s">
        <v>204</v>
      </c>
      <c r="AU239" s="231" t="s">
        <v>90</v>
      </c>
      <c r="AY239" s="18" t="s">
        <v>203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88</v>
      </c>
      <c r="BK239" s="232">
        <f>ROUND(I239*H239,2)</f>
        <v>0</v>
      </c>
      <c r="BL239" s="18" t="s">
        <v>202</v>
      </c>
      <c r="BM239" s="231" t="s">
        <v>7190</v>
      </c>
    </row>
    <row r="240" s="2" customFormat="1">
      <c r="A240" s="39"/>
      <c r="B240" s="40"/>
      <c r="C240" s="41"/>
      <c r="D240" s="233" t="s">
        <v>209</v>
      </c>
      <c r="E240" s="41"/>
      <c r="F240" s="234" t="s">
        <v>7191</v>
      </c>
      <c r="G240" s="41"/>
      <c r="H240" s="41"/>
      <c r="I240" s="235"/>
      <c r="J240" s="41"/>
      <c r="K240" s="41"/>
      <c r="L240" s="45"/>
      <c r="M240" s="236"/>
      <c r="N240" s="237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209</v>
      </c>
      <c r="AU240" s="18" t="s">
        <v>90</v>
      </c>
    </row>
    <row r="241" s="2" customFormat="1">
      <c r="A241" s="39"/>
      <c r="B241" s="40"/>
      <c r="C241" s="41"/>
      <c r="D241" s="251" t="s">
        <v>355</v>
      </c>
      <c r="E241" s="41"/>
      <c r="F241" s="252" t="s">
        <v>7192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355</v>
      </c>
      <c r="AU241" s="18" t="s">
        <v>90</v>
      </c>
    </row>
    <row r="242" s="2" customFormat="1" ht="21.75" customHeight="1">
      <c r="A242" s="39"/>
      <c r="B242" s="40"/>
      <c r="C242" s="296" t="s">
        <v>558</v>
      </c>
      <c r="D242" s="296" t="s">
        <v>553</v>
      </c>
      <c r="E242" s="297" t="s">
        <v>7193</v>
      </c>
      <c r="F242" s="298" t="s">
        <v>7194</v>
      </c>
      <c r="G242" s="299" t="s">
        <v>647</v>
      </c>
      <c r="H242" s="300">
        <v>2</v>
      </c>
      <c r="I242" s="301"/>
      <c r="J242" s="302">
        <f>ROUND(I242*H242,2)</f>
        <v>0</v>
      </c>
      <c r="K242" s="298" t="s">
        <v>352</v>
      </c>
      <c r="L242" s="303"/>
      <c r="M242" s="304" t="s">
        <v>1</v>
      </c>
      <c r="N242" s="305" t="s">
        <v>46</v>
      </c>
      <c r="O242" s="92"/>
      <c r="P242" s="229">
        <f>O242*H242</f>
        <v>0</v>
      </c>
      <c r="Q242" s="229">
        <v>0.00048000000000000001</v>
      </c>
      <c r="R242" s="229">
        <f>Q242*H242</f>
        <v>0.00096000000000000002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239</v>
      </c>
      <c r="AT242" s="231" t="s">
        <v>553</v>
      </c>
      <c r="AU242" s="231" t="s">
        <v>90</v>
      </c>
      <c r="AY242" s="18" t="s">
        <v>203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88</v>
      </c>
      <c r="BK242" s="232">
        <f>ROUND(I242*H242,2)</f>
        <v>0</v>
      </c>
      <c r="BL242" s="18" t="s">
        <v>202</v>
      </c>
      <c r="BM242" s="231" t="s">
        <v>7195</v>
      </c>
    </row>
    <row r="243" s="2" customFormat="1">
      <c r="A243" s="39"/>
      <c r="B243" s="40"/>
      <c r="C243" s="41"/>
      <c r="D243" s="233" t="s">
        <v>209</v>
      </c>
      <c r="E243" s="41"/>
      <c r="F243" s="234" t="s">
        <v>7194</v>
      </c>
      <c r="G243" s="41"/>
      <c r="H243" s="41"/>
      <c r="I243" s="235"/>
      <c r="J243" s="41"/>
      <c r="K243" s="41"/>
      <c r="L243" s="45"/>
      <c r="M243" s="236"/>
      <c r="N243" s="237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209</v>
      </c>
      <c r="AU243" s="18" t="s">
        <v>90</v>
      </c>
    </row>
    <row r="244" s="2" customFormat="1" ht="33" customHeight="1">
      <c r="A244" s="39"/>
      <c r="B244" s="40"/>
      <c r="C244" s="220" t="s">
        <v>566</v>
      </c>
      <c r="D244" s="220" t="s">
        <v>204</v>
      </c>
      <c r="E244" s="221" t="s">
        <v>7196</v>
      </c>
      <c r="F244" s="222" t="s">
        <v>7197</v>
      </c>
      <c r="G244" s="223" t="s">
        <v>647</v>
      </c>
      <c r="H244" s="224">
        <v>2</v>
      </c>
      <c r="I244" s="225"/>
      <c r="J244" s="226">
        <f>ROUND(I244*H244,2)</f>
        <v>0</v>
      </c>
      <c r="K244" s="222" t="s">
        <v>352</v>
      </c>
      <c r="L244" s="45"/>
      <c r="M244" s="227" t="s">
        <v>1</v>
      </c>
      <c r="N244" s="228" t="s">
        <v>46</v>
      </c>
      <c r="O244" s="92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202</v>
      </c>
      <c r="AT244" s="231" t="s">
        <v>204</v>
      </c>
      <c r="AU244" s="231" t="s">
        <v>90</v>
      </c>
      <c r="AY244" s="18" t="s">
        <v>203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202</v>
      </c>
      <c r="BM244" s="231" t="s">
        <v>7198</v>
      </c>
    </row>
    <row r="245" s="2" customFormat="1">
      <c r="A245" s="39"/>
      <c r="B245" s="40"/>
      <c r="C245" s="41"/>
      <c r="D245" s="233" t="s">
        <v>209</v>
      </c>
      <c r="E245" s="41"/>
      <c r="F245" s="234" t="s">
        <v>7199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209</v>
      </c>
      <c r="AU245" s="18" t="s">
        <v>90</v>
      </c>
    </row>
    <row r="246" s="2" customFormat="1">
      <c r="A246" s="39"/>
      <c r="B246" s="40"/>
      <c r="C246" s="41"/>
      <c r="D246" s="251" t="s">
        <v>355</v>
      </c>
      <c r="E246" s="41"/>
      <c r="F246" s="252" t="s">
        <v>7200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355</v>
      </c>
      <c r="AU246" s="18" t="s">
        <v>90</v>
      </c>
    </row>
    <row r="247" s="2" customFormat="1" ht="16.5" customHeight="1">
      <c r="A247" s="39"/>
      <c r="B247" s="40"/>
      <c r="C247" s="296" t="s">
        <v>574</v>
      </c>
      <c r="D247" s="296" t="s">
        <v>553</v>
      </c>
      <c r="E247" s="297" t="s">
        <v>7201</v>
      </c>
      <c r="F247" s="298" t="s">
        <v>7202</v>
      </c>
      <c r="G247" s="299" t="s">
        <v>647</v>
      </c>
      <c r="H247" s="300">
        <v>1</v>
      </c>
      <c r="I247" s="301"/>
      <c r="J247" s="302">
        <f>ROUND(I247*H247,2)</f>
        <v>0</v>
      </c>
      <c r="K247" s="298" t="s">
        <v>352</v>
      </c>
      <c r="L247" s="303"/>
      <c r="M247" s="304" t="s">
        <v>1</v>
      </c>
      <c r="N247" s="305" t="s">
        <v>46</v>
      </c>
      <c r="O247" s="92"/>
      <c r="P247" s="229">
        <f>O247*H247</f>
        <v>0</v>
      </c>
      <c r="Q247" s="229">
        <v>0.00064999999999999997</v>
      </c>
      <c r="R247" s="229">
        <f>Q247*H247</f>
        <v>0.00064999999999999997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239</v>
      </c>
      <c r="AT247" s="231" t="s">
        <v>553</v>
      </c>
      <c r="AU247" s="231" t="s">
        <v>90</v>
      </c>
      <c r="AY247" s="18" t="s">
        <v>203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88</v>
      </c>
      <c r="BK247" s="232">
        <f>ROUND(I247*H247,2)</f>
        <v>0</v>
      </c>
      <c r="BL247" s="18" t="s">
        <v>202</v>
      </c>
      <c r="BM247" s="231" t="s">
        <v>7203</v>
      </c>
    </row>
    <row r="248" s="2" customFormat="1">
      <c r="A248" s="39"/>
      <c r="B248" s="40"/>
      <c r="C248" s="41"/>
      <c r="D248" s="233" t="s">
        <v>209</v>
      </c>
      <c r="E248" s="41"/>
      <c r="F248" s="234" t="s">
        <v>7202</v>
      </c>
      <c r="G248" s="41"/>
      <c r="H248" s="41"/>
      <c r="I248" s="235"/>
      <c r="J248" s="41"/>
      <c r="K248" s="41"/>
      <c r="L248" s="45"/>
      <c r="M248" s="236"/>
      <c r="N248" s="237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209</v>
      </c>
      <c r="AU248" s="18" t="s">
        <v>90</v>
      </c>
    </row>
    <row r="249" s="2" customFormat="1" ht="16.5" customHeight="1">
      <c r="A249" s="39"/>
      <c r="B249" s="40"/>
      <c r="C249" s="296" t="s">
        <v>581</v>
      </c>
      <c r="D249" s="296" t="s">
        <v>553</v>
      </c>
      <c r="E249" s="297" t="s">
        <v>7204</v>
      </c>
      <c r="F249" s="298" t="s">
        <v>7205</v>
      </c>
      <c r="G249" s="299" t="s">
        <v>647</v>
      </c>
      <c r="H249" s="300">
        <v>1</v>
      </c>
      <c r="I249" s="301"/>
      <c r="J249" s="302">
        <f>ROUND(I249*H249,2)</f>
        <v>0</v>
      </c>
      <c r="K249" s="298" t="s">
        <v>1</v>
      </c>
      <c r="L249" s="303"/>
      <c r="M249" s="304" t="s">
        <v>1</v>
      </c>
      <c r="N249" s="305" t="s">
        <v>46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239</v>
      </c>
      <c r="AT249" s="231" t="s">
        <v>553</v>
      </c>
      <c r="AU249" s="231" t="s">
        <v>90</v>
      </c>
      <c r="AY249" s="18" t="s">
        <v>203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88</v>
      </c>
      <c r="BK249" s="232">
        <f>ROUND(I249*H249,2)</f>
        <v>0</v>
      </c>
      <c r="BL249" s="18" t="s">
        <v>202</v>
      </c>
      <c r="BM249" s="231" t="s">
        <v>7206</v>
      </c>
    </row>
    <row r="250" s="2" customFormat="1">
      <c r="A250" s="39"/>
      <c r="B250" s="40"/>
      <c r="C250" s="41"/>
      <c r="D250" s="233" t="s">
        <v>209</v>
      </c>
      <c r="E250" s="41"/>
      <c r="F250" s="234" t="s">
        <v>7205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209</v>
      </c>
      <c r="AU250" s="18" t="s">
        <v>90</v>
      </c>
    </row>
    <row r="251" s="2" customFormat="1" ht="33" customHeight="1">
      <c r="A251" s="39"/>
      <c r="B251" s="40"/>
      <c r="C251" s="220" t="s">
        <v>589</v>
      </c>
      <c r="D251" s="220" t="s">
        <v>204</v>
      </c>
      <c r="E251" s="221" t="s">
        <v>7207</v>
      </c>
      <c r="F251" s="222" t="s">
        <v>7208</v>
      </c>
      <c r="G251" s="223" t="s">
        <v>647</v>
      </c>
      <c r="H251" s="224">
        <v>2</v>
      </c>
      <c r="I251" s="225"/>
      <c r="J251" s="226">
        <f>ROUND(I251*H251,2)</f>
        <v>0</v>
      </c>
      <c r="K251" s="222" t="s">
        <v>352</v>
      </c>
      <c r="L251" s="45"/>
      <c r="M251" s="227" t="s">
        <v>1</v>
      </c>
      <c r="N251" s="228" t="s">
        <v>46</v>
      </c>
      <c r="O251" s="92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202</v>
      </c>
      <c r="AT251" s="231" t="s">
        <v>204</v>
      </c>
      <c r="AU251" s="231" t="s">
        <v>90</v>
      </c>
      <c r="AY251" s="18" t="s">
        <v>203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88</v>
      </c>
      <c r="BK251" s="232">
        <f>ROUND(I251*H251,2)</f>
        <v>0</v>
      </c>
      <c r="BL251" s="18" t="s">
        <v>202</v>
      </c>
      <c r="BM251" s="231" t="s">
        <v>7209</v>
      </c>
    </row>
    <row r="252" s="2" customFormat="1">
      <c r="A252" s="39"/>
      <c r="B252" s="40"/>
      <c r="C252" s="41"/>
      <c r="D252" s="233" t="s">
        <v>209</v>
      </c>
      <c r="E252" s="41"/>
      <c r="F252" s="234" t="s">
        <v>7210</v>
      </c>
      <c r="G252" s="41"/>
      <c r="H252" s="41"/>
      <c r="I252" s="235"/>
      <c r="J252" s="41"/>
      <c r="K252" s="41"/>
      <c r="L252" s="45"/>
      <c r="M252" s="236"/>
      <c r="N252" s="237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209</v>
      </c>
      <c r="AU252" s="18" t="s">
        <v>90</v>
      </c>
    </row>
    <row r="253" s="2" customFormat="1">
      <c r="A253" s="39"/>
      <c r="B253" s="40"/>
      <c r="C253" s="41"/>
      <c r="D253" s="251" t="s">
        <v>355</v>
      </c>
      <c r="E253" s="41"/>
      <c r="F253" s="252" t="s">
        <v>7211</v>
      </c>
      <c r="G253" s="41"/>
      <c r="H253" s="41"/>
      <c r="I253" s="235"/>
      <c r="J253" s="41"/>
      <c r="K253" s="41"/>
      <c r="L253" s="45"/>
      <c r="M253" s="236"/>
      <c r="N253" s="237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355</v>
      </c>
      <c r="AU253" s="18" t="s">
        <v>90</v>
      </c>
    </row>
    <row r="254" s="2" customFormat="1" ht="24.15" customHeight="1">
      <c r="A254" s="39"/>
      <c r="B254" s="40"/>
      <c r="C254" s="296" t="s">
        <v>595</v>
      </c>
      <c r="D254" s="296" t="s">
        <v>553</v>
      </c>
      <c r="E254" s="297" t="s">
        <v>7212</v>
      </c>
      <c r="F254" s="298" t="s">
        <v>7213</v>
      </c>
      <c r="G254" s="299" t="s">
        <v>647</v>
      </c>
      <c r="H254" s="300">
        <v>2</v>
      </c>
      <c r="I254" s="301"/>
      <c r="J254" s="302">
        <f>ROUND(I254*H254,2)</f>
        <v>0</v>
      </c>
      <c r="K254" s="298" t="s">
        <v>352</v>
      </c>
      <c r="L254" s="303"/>
      <c r="M254" s="304" t="s">
        <v>1</v>
      </c>
      <c r="N254" s="305" t="s">
        <v>46</v>
      </c>
      <c r="O254" s="92"/>
      <c r="P254" s="229">
        <f>O254*H254</f>
        <v>0</v>
      </c>
      <c r="Q254" s="229">
        <v>0.00247</v>
      </c>
      <c r="R254" s="229">
        <f>Q254*H254</f>
        <v>0.0049399999999999999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239</v>
      </c>
      <c r="AT254" s="231" t="s">
        <v>553</v>
      </c>
      <c r="AU254" s="231" t="s">
        <v>90</v>
      </c>
      <c r="AY254" s="18" t="s">
        <v>203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88</v>
      </c>
      <c r="BK254" s="232">
        <f>ROUND(I254*H254,2)</f>
        <v>0</v>
      </c>
      <c r="BL254" s="18" t="s">
        <v>202</v>
      </c>
      <c r="BM254" s="231" t="s">
        <v>7214</v>
      </c>
    </row>
    <row r="255" s="2" customFormat="1">
      <c r="A255" s="39"/>
      <c r="B255" s="40"/>
      <c r="C255" s="41"/>
      <c r="D255" s="233" t="s">
        <v>209</v>
      </c>
      <c r="E255" s="41"/>
      <c r="F255" s="234" t="s">
        <v>7213</v>
      </c>
      <c r="G255" s="41"/>
      <c r="H255" s="41"/>
      <c r="I255" s="235"/>
      <c r="J255" s="41"/>
      <c r="K255" s="41"/>
      <c r="L255" s="45"/>
      <c r="M255" s="236"/>
      <c r="N255" s="237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209</v>
      </c>
      <c r="AU255" s="18" t="s">
        <v>90</v>
      </c>
    </row>
    <row r="256" s="2" customFormat="1" ht="33" customHeight="1">
      <c r="A256" s="39"/>
      <c r="B256" s="40"/>
      <c r="C256" s="220" t="s">
        <v>602</v>
      </c>
      <c r="D256" s="220" t="s">
        <v>204</v>
      </c>
      <c r="E256" s="221" t="s">
        <v>7215</v>
      </c>
      <c r="F256" s="222" t="s">
        <v>7216</v>
      </c>
      <c r="G256" s="223" t="s">
        <v>647</v>
      </c>
      <c r="H256" s="224">
        <v>4</v>
      </c>
      <c r="I256" s="225"/>
      <c r="J256" s="226">
        <f>ROUND(I256*H256,2)</f>
        <v>0</v>
      </c>
      <c r="K256" s="222" t="s">
        <v>352</v>
      </c>
      <c r="L256" s="45"/>
      <c r="M256" s="227" t="s">
        <v>1</v>
      </c>
      <c r="N256" s="228" t="s">
        <v>46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202</v>
      </c>
      <c r="AT256" s="231" t="s">
        <v>204</v>
      </c>
      <c r="AU256" s="231" t="s">
        <v>90</v>
      </c>
      <c r="AY256" s="18" t="s">
        <v>203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202</v>
      </c>
      <c r="BM256" s="231" t="s">
        <v>7217</v>
      </c>
    </row>
    <row r="257" s="2" customFormat="1">
      <c r="A257" s="39"/>
      <c r="B257" s="40"/>
      <c r="C257" s="41"/>
      <c r="D257" s="233" t="s">
        <v>209</v>
      </c>
      <c r="E257" s="41"/>
      <c r="F257" s="234" t="s">
        <v>7218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209</v>
      </c>
      <c r="AU257" s="18" t="s">
        <v>90</v>
      </c>
    </row>
    <row r="258" s="2" customFormat="1">
      <c r="A258" s="39"/>
      <c r="B258" s="40"/>
      <c r="C258" s="41"/>
      <c r="D258" s="251" t="s">
        <v>355</v>
      </c>
      <c r="E258" s="41"/>
      <c r="F258" s="252" t="s">
        <v>7219</v>
      </c>
      <c r="G258" s="41"/>
      <c r="H258" s="41"/>
      <c r="I258" s="235"/>
      <c r="J258" s="41"/>
      <c r="K258" s="41"/>
      <c r="L258" s="45"/>
      <c r="M258" s="236"/>
      <c r="N258" s="237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355</v>
      </c>
      <c r="AU258" s="18" t="s">
        <v>90</v>
      </c>
    </row>
    <row r="259" s="2" customFormat="1" ht="21.75" customHeight="1">
      <c r="A259" s="39"/>
      <c r="B259" s="40"/>
      <c r="C259" s="296" t="s">
        <v>623</v>
      </c>
      <c r="D259" s="296" t="s">
        <v>553</v>
      </c>
      <c r="E259" s="297" t="s">
        <v>7220</v>
      </c>
      <c r="F259" s="298" t="s">
        <v>7221</v>
      </c>
      <c r="G259" s="299" t="s">
        <v>647</v>
      </c>
      <c r="H259" s="300">
        <v>4</v>
      </c>
      <c r="I259" s="301"/>
      <c r="J259" s="302">
        <f>ROUND(I259*H259,2)</f>
        <v>0</v>
      </c>
      <c r="K259" s="298" t="s">
        <v>352</v>
      </c>
      <c r="L259" s="303"/>
      <c r="M259" s="304" t="s">
        <v>1</v>
      </c>
      <c r="N259" s="305" t="s">
        <v>46</v>
      </c>
      <c r="O259" s="92"/>
      <c r="P259" s="229">
        <f>O259*H259</f>
        <v>0</v>
      </c>
      <c r="Q259" s="229">
        <v>0.0010200000000000001</v>
      </c>
      <c r="R259" s="229">
        <f>Q259*H259</f>
        <v>0.0040800000000000003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239</v>
      </c>
      <c r="AT259" s="231" t="s">
        <v>553</v>
      </c>
      <c r="AU259" s="231" t="s">
        <v>90</v>
      </c>
      <c r="AY259" s="18" t="s">
        <v>203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88</v>
      </c>
      <c r="BK259" s="232">
        <f>ROUND(I259*H259,2)</f>
        <v>0</v>
      </c>
      <c r="BL259" s="18" t="s">
        <v>202</v>
      </c>
      <c r="BM259" s="231" t="s">
        <v>7222</v>
      </c>
    </row>
    <row r="260" s="2" customFormat="1">
      <c r="A260" s="39"/>
      <c r="B260" s="40"/>
      <c r="C260" s="41"/>
      <c r="D260" s="233" t="s">
        <v>209</v>
      </c>
      <c r="E260" s="41"/>
      <c r="F260" s="234" t="s">
        <v>7221</v>
      </c>
      <c r="G260" s="41"/>
      <c r="H260" s="41"/>
      <c r="I260" s="235"/>
      <c r="J260" s="41"/>
      <c r="K260" s="41"/>
      <c r="L260" s="45"/>
      <c r="M260" s="236"/>
      <c r="N260" s="237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209</v>
      </c>
      <c r="AU260" s="18" t="s">
        <v>90</v>
      </c>
    </row>
    <row r="261" s="2" customFormat="1" ht="21.75" customHeight="1">
      <c r="A261" s="39"/>
      <c r="B261" s="40"/>
      <c r="C261" s="220" t="s">
        <v>631</v>
      </c>
      <c r="D261" s="220" t="s">
        <v>204</v>
      </c>
      <c r="E261" s="221" t="s">
        <v>7041</v>
      </c>
      <c r="F261" s="222" t="s">
        <v>7042</v>
      </c>
      <c r="G261" s="223" t="s">
        <v>415</v>
      </c>
      <c r="H261" s="224">
        <v>70</v>
      </c>
      <c r="I261" s="225"/>
      <c r="J261" s="226">
        <f>ROUND(I261*H261,2)</f>
        <v>0</v>
      </c>
      <c r="K261" s="222" t="s">
        <v>352</v>
      </c>
      <c r="L261" s="45"/>
      <c r="M261" s="227" t="s">
        <v>1</v>
      </c>
      <c r="N261" s="228" t="s">
        <v>46</v>
      </c>
      <c r="O261" s="92"/>
      <c r="P261" s="229">
        <f>O261*H261</f>
        <v>0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1" t="s">
        <v>202</v>
      </c>
      <c r="AT261" s="231" t="s">
        <v>204</v>
      </c>
      <c r="AU261" s="231" t="s">
        <v>90</v>
      </c>
      <c r="AY261" s="18" t="s">
        <v>203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88</v>
      </c>
      <c r="BK261" s="232">
        <f>ROUND(I261*H261,2)</f>
        <v>0</v>
      </c>
      <c r="BL261" s="18" t="s">
        <v>202</v>
      </c>
      <c r="BM261" s="231" t="s">
        <v>7223</v>
      </c>
    </row>
    <row r="262" s="2" customFormat="1">
      <c r="A262" s="39"/>
      <c r="B262" s="40"/>
      <c r="C262" s="41"/>
      <c r="D262" s="233" t="s">
        <v>209</v>
      </c>
      <c r="E262" s="41"/>
      <c r="F262" s="234" t="s">
        <v>7044</v>
      </c>
      <c r="G262" s="41"/>
      <c r="H262" s="41"/>
      <c r="I262" s="235"/>
      <c r="J262" s="41"/>
      <c r="K262" s="41"/>
      <c r="L262" s="45"/>
      <c r="M262" s="236"/>
      <c r="N262" s="237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209</v>
      </c>
      <c r="AU262" s="18" t="s">
        <v>90</v>
      </c>
    </row>
    <row r="263" s="2" customFormat="1">
      <c r="A263" s="39"/>
      <c r="B263" s="40"/>
      <c r="C263" s="41"/>
      <c r="D263" s="251" t="s">
        <v>355</v>
      </c>
      <c r="E263" s="41"/>
      <c r="F263" s="252" t="s">
        <v>7045</v>
      </c>
      <c r="G263" s="41"/>
      <c r="H263" s="41"/>
      <c r="I263" s="235"/>
      <c r="J263" s="41"/>
      <c r="K263" s="41"/>
      <c r="L263" s="45"/>
      <c r="M263" s="236"/>
      <c r="N263" s="237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355</v>
      </c>
      <c r="AU263" s="18" t="s">
        <v>90</v>
      </c>
    </row>
    <row r="264" s="14" customFormat="1">
      <c r="A264" s="14"/>
      <c r="B264" s="263"/>
      <c r="C264" s="264"/>
      <c r="D264" s="233" t="s">
        <v>357</v>
      </c>
      <c r="E264" s="265" t="s">
        <v>1</v>
      </c>
      <c r="F264" s="266" t="s">
        <v>7143</v>
      </c>
      <c r="G264" s="264"/>
      <c r="H264" s="267">
        <v>70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357</v>
      </c>
      <c r="AU264" s="273" t="s">
        <v>90</v>
      </c>
      <c r="AV264" s="14" t="s">
        <v>90</v>
      </c>
      <c r="AW264" s="14" t="s">
        <v>36</v>
      </c>
      <c r="AX264" s="14" t="s">
        <v>88</v>
      </c>
      <c r="AY264" s="273" t="s">
        <v>203</v>
      </c>
    </row>
    <row r="265" s="2" customFormat="1" ht="24.15" customHeight="1">
      <c r="A265" s="39"/>
      <c r="B265" s="40"/>
      <c r="C265" s="220" t="s">
        <v>637</v>
      </c>
      <c r="D265" s="220" t="s">
        <v>204</v>
      </c>
      <c r="E265" s="221" t="s">
        <v>7046</v>
      </c>
      <c r="F265" s="222" t="s">
        <v>7047</v>
      </c>
      <c r="G265" s="223" t="s">
        <v>647</v>
      </c>
      <c r="H265" s="224">
        <v>1</v>
      </c>
      <c r="I265" s="225"/>
      <c r="J265" s="226">
        <f>ROUND(I265*H265,2)</f>
        <v>0</v>
      </c>
      <c r="K265" s="222" t="s">
        <v>352</v>
      </c>
      <c r="L265" s="45"/>
      <c r="M265" s="227" t="s">
        <v>1</v>
      </c>
      <c r="N265" s="228" t="s">
        <v>46</v>
      </c>
      <c r="O265" s="92"/>
      <c r="P265" s="229">
        <f>O265*H265</f>
        <v>0</v>
      </c>
      <c r="Q265" s="229">
        <v>1.92655</v>
      </c>
      <c r="R265" s="229">
        <f>Q265*H265</f>
        <v>1.92655</v>
      </c>
      <c r="S265" s="229">
        <v>0</v>
      </c>
      <c r="T265" s="23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1" t="s">
        <v>202</v>
      </c>
      <c r="AT265" s="231" t="s">
        <v>204</v>
      </c>
      <c r="AU265" s="231" t="s">
        <v>90</v>
      </c>
      <c r="AY265" s="18" t="s">
        <v>203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8" t="s">
        <v>88</v>
      </c>
      <c r="BK265" s="232">
        <f>ROUND(I265*H265,2)</f>
        <v>0</v>
      </c>
      <c r="BL265" s="18" t="s">
        <v>202</v>
      </c>
      <c r="BM265" s="231" t="s">
        <v>7224</v>
      </c>
    </row>
    <row r="266" s="2" customFormat="1">
      <c r="A266" s="39"/>
      <c r="B266" s="40"/>
      <c r="C266" s="41"/>
      <c r="D266" s="233" t="s">
        <v>209</v>
      </c>
      <c r="E266" s="41"/>
      <c r="F266" s="234" t="s">
        <v>7049</v>
      </c>
      <c r="G266" s="41"/>
      <c r="H266" s="41"/>
      <c r="I266" s="235"/>
      <c r="J266" s="41"/>
      <c r="K266" s="41"/>
      <c r="L266" s="45"/>
      <c r="M266" s="236"/>
      <c r="N266" s="237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209</v>
      </c>
      <c r="AU266" s="18" t="s">
        <v>90</v>
      </c>
    </row>
    <row r="267" s="2" customFormat="1">
      <c r="A267" s="39"/>
      <c r="B267" s="40"/>
      <c r="C267" s="41"/>
      <c r="D267" s="251" t="s">
        <v>355</v>
      </c>
      <c r="E267" s="41"/>
      <c r="F267" s="252" t="s">
        <v>7050</v>
      </c>
      <c r="G267" s="41"/>
      <c r="H267" s="41"/>
      <c r="I267" s="235"/>
      <c r="J267" s="41"/>
      <c r="K267" s="41"/>
      <c r="L267" s="45"/>
      <c r="M267" s="236"/>
      <c r="N267" s="237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355</v>
      </c>
      <c r="AU267" s="18" t="s">
        <v>90</v>
      </c>
    </row>
    <row r="268" s="2" customFormat="1" ht="24.15" customHeight="1">
      <c r="A268" s="39"/>
      <c r="B268" s="40"/>
      <c r="C268" s="296" t="s">
        <v>644</v>
      </c>
      <c r="D268" s="296" t="s">
        <v>553</v>
      </c>
      <c r="E268" s="297" t="s">
        <v>7225</v>
      </c>
      <c r="F268" s="298" t="s">
        <v>7226</v>
      </c>
      <c r="G268" s="299" t="s">
        <v>647</v>
      </c>
      <c r="H268" s="300">
        <v>1</v>
      </c>
      <c r="I268" s="301"/>
      <c r="J268" s="302">
        <f>ROUND(I268*H268,2)</f>
        <v>0</v>
      </c>
      <c r="K268" s="298" t="s">
        <v>352</v>
      </c>
      <c r="L268" s="303"/>
      <c r="M268" s="304" t="s">
        <v>1</v>
      </c>
      <c r="N268" s="305" t="s">
        <v>46</v>
      </c>
      <c r="O268" s="92"/>
      <c r="P268" s="229">
        <f>O268*H268</f>
        <v>0</v>
      </c>
      <c r="Q268" s="229">
        <v>0.040000000000000001</v>
      </c>
      <c r="R268" s="229">
        <f>Q268*H268</f>
        <v>0.040000000000000001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239</v>
      </c>
      <c r="AT268" s="231" t="s">
        <v>553</v>
      </c>
      <c r="AU268" s="231" t="s">
        <v>90</v>
      </c>
      <c r="AY268" s="18" t="s">
        <v>203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88</v>
      </c>
      <c r="BK268" s="232">
        <f>ROUND(I268*H268,2)</f>
        <v>0</v>
      </c>
      <c r="BL268" s="18" t="s">
        <v>202</v>
      </c>
      <c r="BM268" s="231" t="s">
        <v>7227</v>
      </c>
    </row>
    <row r="269" s="2" customFormat="1">
      <c r="A269" s="39"/>
      <c r="B269" s="40"/>
      <c r="C269" s="41"/>
      <c r="D269" s="233" t="s">
        <v>209</v>
      </c>
      <c r="E269" s="41"/>
      <c r="F269" s="234" t="s">
        <v>7226</v>
      </c>
      <c r="G269" s="41"/>
      <c r="H269" s="41"/>
      <c r="I269" s="235"/>
      <c r="J269" s="41"/>
      <c r="K269" s="41"/>
      <c r="L269" s="45"/>
      <c r="M269" s="236"/>
      <c r="N269" s="237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209</v>
      </c>
      <c r="AU269" s="18" t="s">
        <v>90</v>
      </c>
    </row>
    <row r="270" s="2" customFormat="1" ht="24.15" customHeight="1">
      <c r="A270" s="39"/>
      <c r="B270" s="40"/>
      <c r="C270" s="296" t="s">
        <v>652</v>
      </c>
      <c r="D270" s="296" t="s">
        <v>553</v>
      </c>
      <c r="E270" s="297" t="s">
        <v>7054</v>
      </c>
      <c r="F270" s="298" t="s">
        <v>7055</v>
      </c>
      <c r="G270" s="299" t="s">
        <v>647</v>
      </c>
      <c r="H270" s="300">
        <v>1</v>
      </c>
      <c r="I270" s="301"/>
      <c r="J270" s="302">
        <f>ROUND(I270*H270,2)</f>
        <v>0</v>
      </c>
      <c r="K270" s="298" t="s">
        <v>352</v>
      </c>
      <c r="L270" s="303"/>
      <c r="M270" s="304" t="s">
        <v>1</v>
      </c>
      <c r="N270" s="305" t="s">
        <v>46</v>
      </c>
      <c r="O270" s="92"/>
      <c r="P270" s="229">
        <f>O270*H270</f>
        <v>0</v>
      </c>
      <c r="Q270" s="229">
        <v>0.068000000000000005</v>
      </c>
      <c r="R270" s="229">
        <f>Q270*H270</f>
        <v>0.068000000000000005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239</v>
      </c>
      <c r="AT270" s="231" t="s">
        <v>553</v>
      </c>
      <c r="AU270" s="231" t="s">
        <v>90</v>
      </c>
      <c r="AY270" s="18" t="s">
        <v>203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88</v>
      </c>
      <c r="BK270" s="232">
        <f>ROUND(I270*H270,2)</f>
        <v>0</v>
      </c>
      <c r="BL270" s="18" t="s">
        <v>202</v>
      </c>
      <c r="BM270" s="231" t="s">
        <v>7228</v>
      </c>
    </row>
    <row r="271" s="2" customFormat="1">
      <c r="A271" s="39"/>
      <c r="B271" s="40"/>
      <c r="C271" s="41"/>
      <c r="D271" s="233" t="s">
        <v>209</v>
      </c>
      <c r="E271" s="41"/>
      <c r="F271" s="234" t="s">
        <v>7055</v>
      </c>
      <c r="G271" s="41"/>
      <c r="H271" s="41"/>
      <c r="I271" s="235"/>
      <c r="J271" s="41"/>
      <c r="K271" s="41"/>
      <c r="L271" s="45"/>
      <c r="M271" s="236"/>
      <c r="N271" s="237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209</v>
      </c>
      <c r="AU271" s="18" t="s">
        <v>90</v>
      </c>
    </row>
    <row r="272" s="2" customFormat="1" ht="16.5" customHeight="1">
      <c r="A272" s="39"/>
      <c r="B272" s="40"/>
      <c r="C272" s="296" t="s">
        <v>659</v>
      </c>
      <c r="D272" s="296" t="s">
        <v>553</v>
      </c>
      <c r="E272" s="297" t="s">
        <v>7057</v>
      </c>
      <c r="F272" s="298" t="s">
        <v>7058</v>
      </c>
      <c r="G272" s="299" t="s">
        <v>647</v>
      </c>
      <c r="H272" s="300">
        <v>1</v>
      </c>
      <c r="I272" s="301"/>
      <c r="J272" s="302">
        <f>ROUND(I272*H272,2)</f>
        <v>0</v>
      </c>
      <c r="K272" s="298" t="s">
        <v>1</v>
      </c>
      <c r="L272" s="303"/>
      <c r="M272" s="304" t="s">
        <v>1</v>
      </c>
      <c r="N272" s="305" t="s">
        <v>46</v>
      </c>
      <c r="O272" s="92"/>
      <c r="P272" s="229">
        <f>O272*H272</f>
        <v>0</v>
      </c>
      <c r="Q272" s="229">
        <v>0.39300000000000002</v>
      </c>
      <c r="R272" s="229">
        <f>Q272*H272</f>
        <v>0.39300000000000002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239</v>
      </c>
      <c r="AT272" s="231" t="s">
        <v>553</v>
      </c>
      <c r="AU272" s="231" t="s">
        <v>90</v>
      </c>
      <c r="AY272" s="18" t="s">
        <v>203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88</v>
      </c>
      <c r="BK272" s="232">
        <f>ROUND(I272*H272,2)</f>
        <v>0</v>
      </c>
      <c r="BL272" s="18" t="s">
        <v>202</v>
      </c>
      <c r="BM272" s="231" t="s">
        <v>7229</v>
      </c>
    </row>
    <row r="273" s="2" customFormat="1" ht="16.5" customHeight="1">
      <c r="A273" s="39"/>
      <c r="B273" s="40"/>
      <c r="C273" s="296" t="s">
        <v>666</v>
      </c>
      <c r="D273" s="296" t="s">
        <v>553</v>
      </c>
      <c r="E273" s="297" t="s">
        <v>7230</v>
      </c>
      <c r="F273" s="298" t="s">
        <v>7231</v>
      </c>
      <c r="G273" s="299" t="s">
        <v>647</v>
      </c>
      <c r="H273" s="300">
        <v>1</v>
      </c>
      <c r="I273" s="301"/>
      <c r="J273" s="302">
        <f>ROUND(I273*H273,2)</f>
        <v>0</v>
      </c>
      <c r="K273" s="298" t="s">
        <v>352</v>
      </c>
      <c r="L273" s="303"/>
      <c r="M273" s="304" t="s">
        <v>1</v>
      </c>
      <c r="N273" s="305" t="s">
        <v>46</v>
      </c>
      <c r="O273" s="92"/>
      <c r="P273" s="229">
        <f>O273*H273</f>
        <v>0</v>
      </c>
      <c r="Q273" s="229">
        <v>0.26200000000000001</v>
      </c>
      <c r="R273" s="229">
        <f>Q273*H273</f>
        <v>0.26200000000000001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239</v>
      </c>
      <c r="AT273" s="231" t="s">
        <v>553</v>
      </c>
      <c r="AU273" s="231" t="s">
        <v>90</v>
      </c>
      <c r="AY273" s="18" t="s">
        <v>203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88</v>
      </c>
      <c r="BK273" s="232">
        <f>ROUND(I273*H273,2)</f>
        <v>0</v>
      </c>
      <c r="BL273" s="18" t="s">
        <v>202</v>
      </c>
      <c r="BM273" s="231" t="s">
        <v>7232</v>
      </c>
    </row>
    <row r="274" s="2" customFormat="1">
      <c r="A274" s="39"/>
      <c r="B274" s="40"/>
      <c r="C274" s="41"/>
      <c r="D274" s="233" t="s">
        <v>209</v>
      </c>
      <c r="E274" s="41"/>
      <c r="F274" s="234" t="s">
        <v>7231</v>
      </c>
      <c r="G274" s="41"/>
      <c r="H274" s="41"/>
      <c r="I274" s="235"/>
      <c r="J274" s="41"/>
      <c r="K274" s="41"/>
      <c r="L274" s="45"/>
      <c r="M274" s="236"/>
      <c r="N274" s="237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209</v>
      </c>
      <c r="AU274" s="18" t="s">
        <v>90</v>
      </c>
    </row>
    <row r="275" s="2" customFormat="1" ht="24.15" customHeight="1">
      <c r="A275" s="39"/>
      <c r="B275" s="40"/>
      <c r="C275" s="296" t="s">
        <v>684</v>
      </c>
      <c r="D275" s="296" t="s">
        <v>553</v>
      </c>
      <c r="E275" s="297" t="s">
        <v>7063</v>
      </c>
      <c r="F275" s="298" t="s">
        <v>7064</v>
      </c>
      <c r="G275" s="299" t="s">
        <v>647</v>
      </c>
      <c r="H275" s="300">
        <v>1</v>
      </c>
      <c r="I275" s="301"/>
      <c r="J275" s="302">
        <f>ROUND(I275*H275,2)</f>
        <v>0</v>
      </c>
      <c r="K275" s="298" t="s">
        <v>352</v>
      </c>
      <c r="L275" s="303"/>
      <c r="M275" s="304" t="s">
        <v>1</v>
      </c>
      <c r="N275" s="305" t="s">
        <v>46</v>
      </c>
      <c r="O275" s="92"/>
      <c r="P275" s="229">
        <f>O275*H275</f>
        <v>0</v>
      </c>
      <c r="Q275" s="229">
        <v>0.002</v>
      </c>
      <c r="R275" s="229">
        <f>Q275*H275</f>
        <v>0.002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239</v>
      </c>
      <c r="AT275" s="231" t="s">
        <v>553</v>
      </c>
      <c r="AU275" s="231" t="s">
        <v>90</v>
      </c>
      <c r="AY275" s="18" t="s">
        <v>203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88</v>
      </c>
      <c r="BK275" s="232">
        <f>ROUND(I275*H275,2)</f>
        <v>0</v>
      </c>
      <c r="BL275" s="18" t="s">
        <v>202</v>
      </c>
      <c r="BM275" s="231" t="s">
        <v>7233</v>
      </c>
    </row>
    <row r="276" s="2" customFormat="1">
      <c r="A276" s="39"/>
      <c r="B276" s="40"/>
      <c r="C276" s="41"/>
      <c r="D276" s="233" t="s">
        <v>209</v>
      </c>
      <c r="E276" s="41"/>
      <c r="F276" s="234" t="s">
        <v>7064</v>
      </c>
      <c r="G276" s="41"/>
      <c r="H276" s="41"/>
      <c r="I276" s="235"/>
      <c r="J276" s="41"/>
      <c r="K276" s="41"/>
      <c r="L276" s="45"/>
      <c r="M276" s="236"/>
      <c r="N276" s="237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209</v>
      </c>
      <c r="AU276" s="18" t="s">
        <v>90</v>
      </c>
    </row>
    <row r="277" s="2" customFormat="1" ht="24.15" customHeight="1">
      <c r="A277" s="39"/>
      <c r="B277" s="40"/>
      <c r="C277" s="220" t="s">
        <v>692</v>
      </c>
      <c r="D277" s="220" t="s">
        <v>204</v>
      </c>
      <c r="E277" s="221" t="s">
        <v>7234</v>
      </c>
      <c r="F277" s="222" t="s">
        <v>7235</v>
      </c>
      <c r="G277" s="223" t="s">
        <v>647</v>
      </c>
      <c r="H277" s="224">
        <v>2</v>
      </c>
      <c r="I277" s="225"/>
      <c r="J277" s="226">
        <f>ROUND(I277*H277,2)</f>
        <v>0</v>
      </c>
      <c r="K277" s="222" t="s">
        <v>352</v>
      </c>
      <c r="L277" s="45"/>
      <c r="M277" s="227" t="s">
        <v>1</v>
      </c>
      <c r="N277" s="228" t="s">
        <v>46</v>
      </c>
      <c r="O277" s="92"/>
      <c r="P277" s="229">
        <f>O277*H277</f>
        <v>0</v>
      </c>
      <c r="Q277" s="229">
        <v>0.068769999999999998</v>
      </c>
      <c r="R277" s="229">
        <f>Q277*H277</f>
        <v>0.13754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202</v>
      </c>
      <c r="AT277" s="231" t="s">
        <v>204</v>
      </c>
      <c r="AU277" s="231" t="s">
        <v>90</v>
      </c>
      <c r="AY277" s="18" t="s">
        <v>203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88</v>
      </c>
      <c r="BK277" s="232">
        <f>ROUND(I277*H277,2)</f>
        <v>0</v>
      </c>
      <c r="BL277" s="18" t="s">
        <v>202</v>
      </c>
      <c r="BM277" s="231" t="s">
        <v>7236</v>
      </c>
    </row>
    <row r="278" s="2" customFormat="1">
      <c r="A278" s="39"/>
      <c r="B278" s="40"/>
      <c r="C278" s="41"/>
      <c r="D278" s="233" t="s">
        <v>209</v>
      </c>
      <c r="E278" s="41"/>
      <c r="F278" s="234" t="s">
        <v>7237</v>
      </c>
      <c r="G278" s="41"/>
      <c r="H278" s="41"/>
      <c r="I278" s="235"/>
      <c r="J278" s="41"/>
      <c r="K278" s="41"/>
      <c r="L278" s="45"/>
      <c r="M278" s="236"/>
      <c r="N278" s="237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209</v>
      </c>
      <c r="AU278" s="18" t="s">
        <v>90</v>
      </c>
    </row>
    <row r="279" s="2" customFormat="1">
      <c r="A279" s="39"/>
      <c r="B279" s="40"/>
      <c r="C279" s="41"/>
      <c r="D279" s="251" t="s">
        <v>355</v>
      </c>
      <c r="E279" s="41"/>
      <c r="F279" s="252" t="s">
        <v>7238</v>
      </c>
      <c r="G279" s="41"/>
      <c r="H279" s="41"/>
      <c r="I279" s="235"/>
      <c r="J279" s="41"/>
      <c r="K279" s="41"/>
      <c r="L279" s="45"/>
      <c r="M279" s="236"/>
      <c r="N279" s="237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355</v>
      </c>
      <c r="AU279" s="18" t="s">
        <v>90</v>
      </c>
    </row>
    <row r="280" s="2" customFormat="1" ht="33" customHeight="1">
      <c r="A280" s="39"/>
      <c r="B280" s="40"/>
      <c r="C280" s="220" t="s">
        <v>704</v>
      </c>
      <c r="D280" s="220" t="s">
        <v>204</v>
      </c>
      <c r="E280" s="221" t="s">
        <v>7239</v>
      </c>
      <c r="F280" s="222" t="s">
        <v>7240</v>
      </c>
      <c r="G280" s="223" t="s">
        <v>647</v>
      </c>
      <c r="H280" s="224">
        <v>2</v>
      </c>
      <c r="I280" s="225"/>
      <c r="J280" s="226">
        <f>ROUND(I280*H280,2)</f>
        <v>0</v>
      </c>
      <c r="K280" s="222" t="s">
        <v>352</v>
      </c>
      <c r="L280" s="45"/>
      <c r="M280" s="227" t="s">
        <v>1</v>
      </c>
      <c r="N280" s="228" t="s">
        <v>46</v>
      </c>
      <c r="O280" s="92"/>
      <c r="P280" s="229">
        <f>O280*H280</f>
        <v>0</v>
      </c>
      <c r="Q280" s="229">
        <v>0.01136</v>
      </c>
      <c r="R280" s="229">
        <f>Q280*H280</f>
        <v>0.022720000000000001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202</v>
      </c>
      <c r="AT280" s="231" t="s">
        <v>204</v>
      </c>
      <c r="AU280" s="231" t="s">
        <v>90</v>
      </c>
      <c r="AY280" s="18" t="s">
        <v>203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88</v>
      </c>
      <c r="BK280" s="232">
        <f>ROUND(I280*H280,2)</f>
        <v>0</v>
      </c>
      <c r="BL280" s="18" t="s">
        <v>202</v>
      </c>
      <c r="BM280" s="231" t="s">
        <v>7241</v>
      </c>
    </row>
    <row r="281" s="2" customFormat="1">
      <c r="A281" s="39"/>
      <c r="B281" s="40"/>
      <c r="C281" s="41"/>
      <c r="D281" s="233" t="s">
        <v>209</v>
      </c>
      <c r="E281" s="41"/>
      <c r="F281" s="234" t="s">
        <v>7242</v>
      </c>
      <c r="G281" s="41"/>
      <c r="H281" s="41"/>
      <c r="I281" s="235"/>
      <c r="J281" s="41"/>
      <c r="K281" s="41"/>
      <c r="L281" s="45"/>
      <c r="M281" s="236"/>
      <c r="N281" s="237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209</v>
      </c>
      <c r="AU281" s="18" t="s">
        <v>90</v>
      </c>
    </row>
    <row r="282" s="2" customFormat="1">
      <c r="A282" s="39"/>
      <c r="B282" s="40"/>
      <c r="C282" s="41"/>
      <c r="D282" s="251" t="s">
        <v>355</v>
      </c>
      <c r="E282" s="41"/>
      <c r="F282" s="252" t="s">
        <v>7243</v>
      </c>
      <c r="G282" s="41"/>
      <c r="H282" s="41"/>
      <c r="I282" s="235"/>
      <c r="J282" s="41"/>
      <c r="K282" s="41"/>
      <c r="L282" s="45"/>
      <c r="M282" s="236"/>
      <c r="N282" s="237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355</v>
      </c>
      <c r="AU282" s="18" t="s">
        <v>90</v>
      </c>
    </row>
    <row r="283" s="2" customFormat="1" ht="24.15" customHeight="1">
      <c r="A283" s="39"/>
      <c r="B283" s="40"/>
      <c r="C283" s="220" t="s">
        <v>727</v>
      </c>
      <c r="D283" s="220" t="s">
        <v>204</v>
      </c>
      <c r="E283" s="221" t="s">
        <v>7244</v>
      </c>
      <c r="F283" s="222" t="s">
        <v>7245</v>
      </c>
      <c r="G283" s="223" t="s">
        <v>647</v>
      </c>
      <c r="H283" s="224">
        <v>2</v>
      </c>
      <c r="I283" s="225"/>
      <c r="J283" s="226">
        <f>ROUND(I283*H283,2)</f>
        <v>0</v>
      </c>
      <c r="K283" s="222" t="s">
        <v>352</v>
      </c>
      <c r="L283" s="45"/>
      <c r="M283" s="227" t="s">
        <v>1</v>
      </c>
      <c r="N283" s="228" t="s">
        <v>46</v>
      </c>
      <c r="O283" s="92"/>
      <c r="P283" s="229">
        <f>O283*H283</f>
        <v>0</v>
      </c>
      <c r="Q283" s="229">
        <v>0.012420000000000001</v>
      </c>
      <c r="R283" s="229">
        <f>Q283*H283</f>
        <v>0.024840000000000001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202</v>
      </c>
      <c r="AT283" s="231" t="s">
        <v>204</v>
      </c>
      <c r="AU283" s="231" t="s">
        <v>90</v>
      </c>
      <c r="AY283" s="18" t="s">
        <v>203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88</v>
      </c>
      <c r="BK283" s="232">
        <f>ROUND(I283*H283,2)</f>
        <v>0</v>
      </c>
      <c r="BL283" s="18" t="s">
        <v>202</v>
      </c>
      <c r="BM283" s="231" t="s">
        <v>7246</v>
      </c>
    </row>
    <row r="284" s="2" customFormat="1">
      <c r="A284" s="39"/>
      <c r="B284" s="40"/>
      <c r="C284" s="41"/>
      <c r="D284" s="233" t="s">
        <v>209</v>
      </c>
      <c r="E284" s="41"/>
      <c r="F284" s="234" t="s">
        <v>7247</v>
      </c>
      <c r="G284" s="41"/>
      <c r="H284" s="41"/>
      <c r="I284" s="235"/>
      <c r="J284" s="41"/>
      <c r="K284" s="41"/>
      <c r="L284" s="45"/>
      <c r="M284" s="236"/>
      <c r="N284" s="237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209</v>
      </c>
      <c r="AU284" s="18" t="s">
        <v>90</v>
      </c>
    </row>
    <row r="285" s="2" customFormat="1">
      <c r="A285" s="39"/>
      <c r="B285" s="40"/>
      <c r="C285" s="41"/>
      <c r="D285" s="251" t="s">
        <v>355</v>
      </c>
      <c r="E285" s="41"/>
      <c r="F285" s="252" t="s">
        <v>7248</v>
      </c>
      <c r="G285" s="41"/>
      <c r="H285" s="41"/>
      <c r="I285" s="235"/>
      <c r="J285" s="41"/>
      <c r="K285" s="41"/>
      <c r="L285" s="45"/>
      <c r="M285" s="236"/>
      <c r="N285" s="237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355</v>
      </c>
      <c r="AU285" s="18" t="s">
        <v>90</v>
      </c>
    </row>
    <row r="286" s="2" customFormat="1" ht="24.15" customHeight="1">
      <c r="A286" s="39"/>
      <c r="B286" s="40"/>
      <c r="C286" s="220" t="s">
        <v>741</v>
      </c>
      <c r="D286" s="220" t="s">
        <v>204</v>
      </c>
      <c r="E286" s="221" t="s">
        <v>7249</v>
      </c>
      <c r="F286" s="222" t="s">
        <v>7250</v>
      </c>
      <c r="G286" s="223" t="s">
        <v>647</v>
      </c>
      <c r="H286" s="224">
        <v>2</v>
      </c>
      <c r="I286" s="225"/>
      <c r="J286" s="226">
        <f>ROUND(I286*H286,2)</f>
        <v>0</v>
      </c>
      <c r="K286" s="222" t="s">
        <v>352</v>
      </c>
      <c r="L286" s="45"/>
      <c r="M286" s="227" t="s">
        <v>1</v>
      </c>
      <c r="N286" s="228" t="s">
        <v>46</v>
      </c>
      <c r="O286" s="92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202</v>
      </c>
      <c r="AT286" s="231" t="s">
        <v>204</v>
      </c>
      <c r="AU286" s="231" t="s">
        <v>90</v>
      </c>
      <c r="AY286" s="18" t="s">
        <v>203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88</v>
      </c>
      <c r="BK286" s="232">
        <f>ROUND(I286*H286,2)</f>
        <v>0</v>
      </c>
      <c r="BL286" s="18" t="s">
        <v>202</v>
      </c>
      <c r="BM286" s="231" t="s">
        <v>7251</v>
      </c>
    </row>
    <row r="287" s="2" customFormat="1">
      <c r="A287" s="39"/>
      <c r="B287" s="40"/>
      <c r="C287" s="41"/>
      <c r="D287" s="233" t="s">
        <v>209</v>
      </c>
      <c r="E287" s="41"/>
      <c r="F287" s="234" t="s">
        <v>7252</v>
      </c>
      <c r="G287" s="41"/>
      <c r="H287" s="41"/>
      <c r="I287" s="235"/>
      <c r="J287" s="41"/>
      <c r="K287" s="41"/>
      <c r="L287" s="45"/>
      <c r="M287" s="236"/>
      <c r="N287" s="237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209</v>
      </c>
      <c r="AU287" s="18" t="s">
        <v>90</v>
      </c>
    </row>
    <row r="288" s="2" customFormat="1">
      <c r="A288" s="39"/>
      <c r="B288" s="40"/>
      <c r="C288" s="41"/>
      <c r="D288" s="251" t="s">
        <v>355</v>
      </c>
      <c r="E288" s="41"/>
      <c r="F288" s="252" t="s">
        <v>7253</v>
      </c>
      <c r="G288" s="41"/>
      <c r="H288" s="41"/>
      <c r="I288" s="235"/>
      <c r="J288" s="41"/>
      <c r="K288" s="41"/>
      <c r="L288" s="45"/>
      <c r="M288" s="236"/>
      <c r="N288" s="237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355</v>
      </c>
      <c r="AU288" s="18" t="s">
        <v>90</v>
      </c>
    </row>
    <row r="289" s="2" customFormat="1" ht="33" customHeight="1">
      <c r="A289" s="39"/>
      <c r="B289" s="40"/>
      <c r="C289" s="220" t="s">
        <v>749</v>
      </c>
      <c r="D289" s="220" t="s">
        <v>204</v>
      </c>
      <c r="E289" s="221" t="s">
        <v>7254</v>
      </c>
      <c r="F289" s="222" t="s">
        <v>7255</v>
      </c>
      <c r="G289" s="223" t="s">
        <v>647</v>
      </c>
      <c r="H289" s="224">
        <v>2</v>
      </c>
      <c r="I289" s="225"/>
      <c r="J289" s="226">
        <f>ROUND(I289*H289,2)</f>
        <v>0</v>
      </c>
      <c r="K289" s="222" t="s">
        <v>352</v>
      </c>
      <c r="L289" s="45"/>
      <c r="M289" s="227" t="s">
        <v>1</v>
      </c>
      <c r="N289" s="228" t="s">
        <v>46</v>
      </c>
      <c r="O289" s="92"/>
      <c r="P289" s="229">
        <f>O289*H289</f>
        <v>0</v>
      </c>
      <c r="Q289" s="229">
        <v>0.054539999999999998</v>
      </c>
      <c r="R289" s="229">
        <f>Q289*H289</f>
        <v>0.10908</v>
      </c>
      <c r="S289" s="229">
        <v>0</v>
      </c>
      <c r="T289" s="23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1" t="s">
        <v>202</v>
      </c>
      <c r="AT289" s="231" t="s">
        <v>204</v>
      </c>
      <c r="AU289" s="231" t="s">
        <v>90</v>
      </c>
      <c r="AY289" s="18" t="s">
        <v>203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88</v>
      </c>
      <c r="BK289" s="232">
        <f>ROUND(I289*H289,2)</f>
        <v>0</v>
      </c>
      <c r="BL289" s="18" t="s">
        <v>202</v>
      </c>
      <c r="BM289" s="231" t="s">
        <v>7256</v>
      </c>
    </row>
    <row r="290" s="2" customFormat="1">
      <c r="A290" s="39"/>
      <c r="B290" s="40"/>
      <c r="C290" s="41"/>
      <c r="D290" s="233" t="s">
        <v>209</v>
      </c>
      <c r="E290" s="41"/>
      <c r="F290" s="234" t="s">
        <v>7257</v>
      </c>
      <c r="G290" s="41"/>
      <c r="H290" s="41"/>
      <c r="I290" s="235"/>
      <c r="J290" s="41"/>
      <c r="K290" s="41"/>
      <c r="L290" s="45"/>
      <c r="M290" s="236"/>
      <c r="N290" s="237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209</v>
      </c>
      <c r="AU290" s="18" t="s">
        <v>90</v>
      </c>
    </row>
    <row r="291" s="2" customFormat="1">
      <c r="A291" s="39"/>
      <c r="B291" s="40"/>
      <c r="C291" s="41"/>
      <c r="D291" s="251" t="s">
        <v>355</v>
      </c>
      <c r="E291" s="41"/>
      <c r="F291" s="252" t="s">
        <v>7258</v>
      </c>
      <c r="G291" s="41"/>
      <c r="H291" s="41"/>
      <c r="I291" s="235"/>
      <c r="J291" s="41"/>
      <c r="K291" s="41"/>
      <c r="L291" s="45"/>
      <c r="M291" s="236"/>
      <c r="N291" s="237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355</v>
      </c>
      <c r="AU291" s="18" t="s">
        <v>90</v>
      </c>
    </row>
    <row r="292" s="2" customFormat="1" ht="24.15" customHeight="1">
      <c r="A292" s="39"/>
      <c r="B292" s="40"/>
      <c r="C292" s="220" t="s">
        <v>763</v>
      </c>
      <c r="D292" s="220" t="s">
        <v>204</v>
      </c>
      <c r="E292" s="221" t="s">
        <v>7259</v>
      </c>
      <c r="F292" s="222" t="s">
        <v>7260</v>
      </c>
      <c r="G292" s="223" t="s">
        <v>647</v>
      </c>
      <c r="H292" s="224">
        <v>1</v>
      </c>
      <c r="I292" s="225"/>
      <c r="J292" s="226">
        <f>ROUND(I292*H292,2)</f>
        <v>0</v>
      </c>
      <c r="K292" s="222" t="s">
        <v>352</v>
      </c>
      <c r="L292" s="45"/>
      <c r="M292" s="227" t="s">
        <v>1</v>
      </c>
      <c r="N292" s="228" t="s">
        <v>46</v>
      </c>
      <c r="O292" s="92"/>
      <c r="P292" s="229">
        <f>O292*H292</f>
        <v>0</v>
      </c>
      <c r="Q292" s="229">
        <v>0.12422</v>
      </c>
      <c r="R292" s="229">
        <f>Q292*H292</f>
        <v>0.12422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202</v>
      </c>
      <c r="AT292" s="231" t="s">
        <v>204</v>
      </c>
      <c r="AU292" s="231" t="s">
        <v>90</v>
      </c>
      <c r="AY292" s="18" t="s">
        <v>203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88</v>
      </c>
      <c r="BK292" s="232">
        <f>ROUND(I292*H292,2)</f>
        <v>0</v>
      </c>
      <c r="BL292" s="18" t="s">
        <v>202</v>
      </c>
      <c r="BM292" s="231" t="s">
        <v>7261</v>
      </c>
    </row>
    <row r="293" s="2" customFormat="1">
      <c r="A293" s="39"/>
      <c r="B293" s="40"/>
      <c r="C293" s="41"/>
      <c r="D293" s="233" t="s">
        <v>209</v>
      </c>
      <c r="E293" s="41"/>
      <c r="F293" s="234" t="s">
        <v>7262</v>
      </c>
      <c r="G293" s="41"/>
      <c r="H293" s="41"/>
      <c r="I293" s="235"/>
      <c r="J293" s="41"/>
      <c r="K293" s="41"/>
      <c r="L293" s="45"/>
      <c r="M293" s="236"/>
      <c r="N293" s="237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209</v>
      </c>
      <c r="AU293" s="18" t="s">
        <v>90</v>
      </c>
    </row>
    <row r="294" s="2" customFormat="1">
      <c r="A294" s="39"/>
      <c r="B294" s="40"/>
      <c r="C294" s="41"/>
      <c r="D294" s="251" t="s">
        <v>355</v>
      </c>
      <c r="E294" s="41"/>
      <c r="F294" s="252" t="s">
        <v>7263</v>
      </c>
      <c r="G294" s="41"/>
      <c r="H294" s="41"/>
      <c r="I294" s="235"/>
      <c r="J294" s="41"/>
      <c r="K294" s="41"/>
      <c r="L294" s="45"/>
      <c r="M294" s="236"/>
      <c r="N294" s="237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355</v>
      </c>
      <c r="AU294" s="18" t="s">
        <v>90</v>
      </c>
    </row>
    <row r="295" s="2" customFormat="1" ht="24.15" customHeight="1">
      <c r="A295" s="39"/>
      <c r="B295" s="40"/>
      <c r="C295" s="296" t="s">
        <v>769</v>
      </c>
      <c r="D295" s="296" t="s">
        <v>553</v>
      </c>
      <c r="E295" s="297" t="s">
        <v>7264</v>
      </c>
      <c r="F295" s="298" t="s">
        <v>7265</v>
      </c>
      <c r="G295" s="299" t="s">
        <v>647</v>
      </c>
      <c r="H295" s="300">
        <v>1</v>
      </c>
      <c r="I295" s="301"/>
      <c r="J295" s="302">
        <f>ROUND(I295*H295,2)</f>
        <v>0</v>
      </c>
      <c r="K295" s="298" t="s">
        <v>352</v>
      </c>
      <c r="L295" s="303"/>
      <c r="M295" s="304" t="s">
        <v>1</v>
      </c>
      <c r="N295" s="305" t="s">
        <v>46</v>
      </c>
      <c r="O295" s="92"/>
      <c r="P295" s="229">
        <f>O295*H295</f>
        <v>0</v>
      </c>
      <c r="Q295" s="229">
        <v>0.071999999999999995</v>
      </c>
      <c r="R295" s="229">
        <f>Q295*H295</f>
        <v>0.071999999999999995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239</v>
      </c>
      <c r="AT295" s="231" t="s">
        <v>553</v>
      </c>
      <c r="AU295" s="231" t="s">
        <v>90</v>
      </c>
      <c r="AY295" s="18" t="s">
        <v>203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88</v>
      </c>
      <c r="BK295" s="232">
        <f>ROUND(I295*H295,2)</f>
        <v>0</v>
      </c>
      <c r="BL295" s="18" t="s">
        <v>202</v>
      </c>
      <c r="BM295" s="231" t="s">
        <v>7266</v>
      </c>
    </row>
    <row r="296" s="2" customFormat="1">
      <c r="A296" s="39"/>
      <c r="B296" s="40"/>
      <c r="C296" s="41"/>
      <c r="D296" s="233" t="s">
        <v>209</v>
      </c>
      <c r="E296" s="41"/>
      <c r="F296" s="234" t="s">
        <v>7265</v>
      </c>
      <c r="G296" s="41"/>
      <c r="H296" s="41"/>
      <c r="I296" s="235"/>
      <c r="J296" s="41"/>
      <c r="K296" s="41"/>
      <c r="L296" s="45"/>
      <c r="M296" s="236"/>
      <c r="N296" s="237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209</v>
      </c>
      <c r="AU296" s="18" t="s">
        <v>90</v>
      </c>
    </row>
    <row r="297" s="2" customFormat="1" ht="24.15" customHeight="1">
      <c r="A297" s="39"/>
      <c r="B297" s="40"/>
      <c r="C297" s="296" t="s">
        <v>778</v>
      </c>
      <c r="D297" s="296" t="s">
        <v>553</v>
      </c>
      <c r="E297" s="297" t="s">
        <v>7267</v>
      </c>
      <c r="F297" s="298" t="s">
        <v>7268</v>
      </c>
      <c r="G297" s="299" t="s">
        <v>647</v>
      </c>
      <c r="H297" s="300">
        <v>1</v>
      </c>
      <c r="I297" s="301"/>
      <c r="J297" s="302">
        <f>ROUND(I297*H297,2)</f>
        <v>0</v>
      </c>
      <c r="K297" s="298" t="s">
        <v>352</v>
      </c>
      <c r="L297" s="303"/>
      <c r="M297" s="304" t="s">
        <v>1</v>
      </c>
      <c r="N297" s="305" t="s">
        <v>46</v>
      </c>
      <c r="O297" s="92"/>
      <c r="P297" s="229">
        <f>O297*H297</f>
        <v>0</v>
      </c>
      <c r="Q297" s="229">
        <v>0.027</v>
      </c>
      <c r="R297" s="229">
        <f>Q297*H297</f>
        <v>0.027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239</v>
      </c>
      <c r="AT297" s="231" t="s">
        <v>553</v>
      </c>
      <c r="AU297" s="231" t="s">
        <v>90</v>
      </c>
      <c r="AY297" s="18" t="s">
        <v>203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88</v>
      </c>
      <c r="BK297" s="232">
        <f>ROUND(I297*H297,2)</f>
        <v>0</v>
      </c>
      <c r="BL297" s="18" t="s">
        <v>202</v>
      </c>
      <c r="BM297" s="231" t="s">
        <v>7269</v>
      </c>
    </row>
    <row r="298" s="2" customFormat="1">
      <c r="A298" s="39"/>
      <c r="B298" s="40"/>
      <c r="C298" s="41"/>
      <c r="D298" s="233" t="s">
        <v>209</v>
      </c>
      <c r="E298" s="41"/>
      <c r="F298" s="234" t="s">
        <v>7268</v>
      </c>
      <c r="G298" s="41"/>
      <c r="H298" s="41"/>
      <c r="I298" s="235"/>
      <c r="J298" s="41"/>
      <c r="K298" s="41"/>
      <c r="L298" s="45"/>
      <c r="M298" s="236"/>
      <c r="N298" s="237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209</v>
      </c>
      <c r="AU298" s="18" t="s">
        <v>90</v>
      </c>
    </row>
    <row r="299" s="2" customFormat="1" ht="24.15" customHeight="1">
      <c r="A299" s="39"/>
      <c r="B299" s="40"/>
      <c r="C299" s="296" t="s">
        <v>784</v>
      </c>
      <c r="D299" s="296" t="s">
        <v>553</v>
      </c>
      <c r="E299" s="297" t="s">
        <v>7270</v>
      </c>
      <c r="F299" s="298" t="s">
        <v>7271</v>
      </c>
      <c r="G299" s="299" t="s">
        <v>647</v>
      </c>
      <c r="H299" s="300">
        <v>1</v>
      </c>
      <c r="I299" s="301"/>
      <c r="J299" s="302">
        <f>ROUND(I299*H299,2)</f>
        <v>0</v>
      </c>
      <c r="K299" s="298" t="s">
        <v>352</v>
      </c>
      <c r="L299" s="303"/>
      <c r="M299" s="304" t="s">
        <v>1</v>
      </c>
      <c r="N299" s="305" t="s">
        <v>46</v>
      </c>
      <c r="O299" s="92"/>
      <c r="P299" s="229">
        <f>O299*H299</f>
        <v>0</v>
      </c>
      <c r="Q299" s="229">
        <v>0.080000000000000002</v>
      </c>
      <c r="R299" s="229">
        <f>Q299*H299</f>
        <v>0.080000000000000002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239</v>
      </c>
      <c r="AT299" s="231" t="s">
        <v>553</v>
      </c>
      <c r="AU299" s="231" t="s">
        <v>90</v>
      </c>
      <c r="AY299" s="18" t="s">
        <v>203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88</v>
      </c>
      <c r="BK299" s="232">
        <f>ROUND(I299*H299,2)</f>
        <v>0</v>
      </c>
      <c r="BL299" s="18" t="s">
        <v>202</v>
      </c>
      <c r="BM299" s="231" t="s">
        <v>7272</v>
      </c>
    </row>
    <row r="300" s="2" customFormat="1">
      <c r="A300" s="39"/>
      <c r="B300" s="40"/>
      <c r="C300" s="41"/>
      <c r="D300" s="233" t="s">
        <v>209</v>
      </c>
      <c r="E300" s="41"/>
      <c r="F300" s="234" t="s">
        <v>7271</v>
      </c>
      <c r="G300" s="41"/>
      <c r="H300" s="41"/>
      <c r="I300" s="235"/>
      <c r="J300" s="41"/>
      <c r="K300" s="41"/>
      <c r="L300" s="45"/>
      <c r="M300" s="236"/>
      <c r="N300" s="237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209</v>
      </c>
      <c r="AU300" s="18" t="s">
        <v>90</v>
      </c>
    </row>
    <row r="301" s="2" customFormat="1" ht="21.75" customHeight="1">
      <c r="A301" s="39"/>
      <c r="B301" s="40"/>
      <c r="C301" s="296" t="s">
        <v>787</v>
      </c>
      <c r="D301" s="296" t="s">
        <v>553</v>
      </c>
      <c r="E301" s="297" t="s">
        <v>7273</v>
      </c>
      <c r="F301" s="298" t="s">
        <v>7274</v>
      </c>
      <c r="G301" s="299" t="s">
        <v>647</v>
      </c>
      <c r="H301" s="300">
        <v>1</v>
      </c>
      <c r="I301" s="301"/>
      <c r="J301" s="302">
        <f>ROUND(I301*H301,2)</f>
        <v>0</v>
      </c>
      <c r="K301" s="298" t="s">
        <v>352</v>
      </c>
      <c r="L301" s="303"/>
      <c r="M301" s="304" t="s">
        <v>1</v>
      </c>
      <c r="N301" s="305" t="s">
        <v>46</v>
      </c>
      <c r="O301" s="92"/>
      <c r="P301" s="229">
        <f>O301*H301</f>
        <v>0</v>
      </c>
      <c r="Q301" s="229">
        <v>0.111</v>
      </c>
      <c r="R301" s="229">
        <f>Q301*H301</f>
        <v>0.111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239</v>
      </c>
      <c r="AT301" s="231" t="s">
        <v>553</v>
      </c>
      <c r="AU301" s="231" t="s">
        <v>90</v>
      </c>
      <c r="AY301" s="18" t="s">
        <v>203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88</v>
      </c>
      <c r="BK301" s="232">
        <f>ROUND(I301*H301,2)</f>
        <v>0</v>
      </c>
      <c r="BL301" s="18" t="s">
        <v>202</v>
      </c>
      <c r="BM301" s="231" t="s">
        <v>7275</v>
      </c>
    </row>
    <row r="302" s="2" customFormat="1">
      <c r="A302" s="39"/>
      <c r="B302" s="40"/>
      <c r="C302" s="41"/>
      <c r="D302" s="233" t="s">
        <v>209</v>
      </c>
      <c r="E302" s="41"/>
      <c r="F302" s="234" t="s">
        <v>7274</v>
      </c>
      <c r="G302" s="41"/>
      <c r="H302" s="41"/>
      <c r="I302" s="235"/>
      <c r="J302" s="41"/>
      <c r="K302" s="41"/>
      <c r="L302" s="45"/>
      <c r="M302" s="236"/>
      <c r="N302" s="237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209</v>
      </c>
      <c r="AU302" s="18" t="s">
        <v>90</v>
      </c>
    </row>
    <row r="303" s="2" customFormat="1" ht="21.75" customHeight="1">
      <c r="A303" s="39"/>
      <c r="B303" s="40"/>
      <c r="C303" s="296" t="s">
        <v>797</v>
      </c>
      <c r="D303" s="296" t="s">
        <v>553</v>
      </c>
      <c r="E303" s="297" t="s">
        <v>7276</v>
      </c>
      <c r="F303" s="298" t="s">
        <v>7277</v>
      </c>
      <c r="G303" s="299" t="s">
        <v>647</v>
      </c>
      <c r="H303" s="300">
        <v>1</v>
      </c>
      <c r="I303" s="301"/>
      <c r="J303" s="302">
        <f>ROUND(I303*H303,2)</f>
        <v>0</v>
      </c>
      <c r="K303" s="298" t="s">
        <v>352</v>
      </c>
      <c r="L303" s="303"/>
      <c r="M303" s="304" t="s">
        <v>1</v>
      </c>
      <c r="N303" s="305" t="s">
        <v>46</v>
      </c>
      <c r="O303" s="92"/>
      <c r="P303" s="229">
        <f>O303*H303</f>
        <v>0</v>
      </c>
      <c r="Q303" s="229">
        <v>0.058000000000000003</v>
      </c>
      <c r="R303" s="229">
        <f>Q303*H303</f>
        <v>0.058000000000000003</v>
      </c>
      <c r="S303" s="229">
        <v>0</v>
      </c>
      <c r="T303" s="23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1" t="s">
        <v>239</v>
      </c>
      <c r="AT303" s="231" t="s">
        <v>553</v>
      </c>
      <c r="AU303" s="231" t="s">
        <v>90</v>
      </c>
      <c r="AY303" s="18" t="s">
        <v>203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88</v>
      </c>
      <c r="BK303" s="232">
        <f>ROUND(I303*H303,2)</f>
        <v>0</v>
      </c>
      <c r="BL303" s="18" t="s">
        <v>202</v>
      </c>
      <c r="BM303" s="231" t="s">
        <v>7278</v>
      </c>
    </row>
    <row r="304" s="2" customFormat="1">
      <c r="A304" s="39"/>
      <c r="B304" s="40"/>
      <c r="C304" s="41"/>
      <c r="D304" s="233" t="s">
        <v>209</v>
      </c>
      <c r="E304" s="41"/>
      <c r="F304" s="234" t="s">
        <v>7277</v>
      </c>
      <c r="G304" s="41"/>
      <c r="H304" s="41"/>
      <c r="I304" s="235"/>
      <c r="J304" s="41"/>
      <c r="K304" s="41"/>
      <c r="L304" s="45"/>
      <c r="M304" s="236"/>
      <c r="N304" s="237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209</v>
      </c>
      <c r="AU304" s="18" t="s">
        <v>90</v>
      </c>
    </row>
    <row r="305" s="2" customFormat="1" ht="21.75" customHeight="1">
      <c r="A305" s="39"/>
      <c r="B305" s="40"/>
      <c r="C305" s="296" t="s">
        <v>799</v>
      </c>
      <c r="D305" s="296" t="s">
        <v>553</v>
      </c>
      <c r="E305" s="297" t="s">
        <v>7279</v>
      </c>
      <c r="F305" s="298" t="s">
        <v>7280</v>
      </c>
      <c r="G305" s="299" t="s">
        <v>647</v>
      </c>
      <c r="H305" s="300">
        <v>1</v>
      </c>
      <c r="I305" s="301"/>
      <c r="J305" s="302">
        <f>ROUND(I305*H305,2)</f>
        <v>0</v>
      </c>
      <c r="K305" s="298" t="s">
        <v>352</v>
      </c>
      <c r="L305" s="303"/>
      <c r="M305" s="304" t="s">
        <v>1</v>
      </c>
      <c r="N305" s="305" t="s">
        <v>46</v>
      </c>
      <c r="O305" s="92"/>
      <c r="P305" s="229">
        <f>O305*H305</f>
        <v>0</v>
      </c>
      <c r="Q305" s="229">
        <v>0.0085000000000000006</v>
      </c>
      <c r="R305" s="229">
        <f>Q305*H305</f>
        <v>0.0085000000000000006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239</v>
      </c>
      <c r="AT305" s="231" t="s">
        <v>553</v>
      </c>
      <c r="AU305" s="231" t="s">
        <v>90</v>
      </c>
      <c r="AY305" s="18" t="s">
        <v>203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88</v>
      </c>
      <c r="BK305" s="232">
        <f>ROUND(I305*H305,2)</f>
        <v>0</v>
      </c>
      <c r="BL305" s="18" t="s">
        <v>202</v>
      </c>
      <c r="BM305" s="231" t="s">
        <v>7281</v>
      </c>
    </row>
    <row r="306" s="2" customFormat="1">
      <c r="A306" s="39"/>
      <c r="B306" s="40"/>
      <c r="C306" s="41"/>
      <c r="D306" s="233" t="s">
        <v>209</v>
      </c>
      <c r="E306" s="41"/>
      <c r="F306" s="234" t="s">
        <v>7280</v>
      </c>
      <c r="G306" s="41"/>
      <c r="H306" s="41"/>
      <c r="I306" s="235"/>
      <c r="J306" s="41"/>
      <c r="K306" s="41"/>
      <c r="L306" s="45"/>
      <c r="M306" s="236"/>
      <c r="N306" s="237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209</v>
      </c>
      <c r="AU306" s="18" t="s">
        <v>90</v>
      </c>
    </row>
    <row r="307" s="2" customFormat="1" ht="21.75" customHeight="1">
      <c r="A307" s="39"/>
      <c r="B307" s="40"/>
      <c r="C307" s="220" t="s">
        <v>804</v>
      </c>
      <c r="D307" s="220" t="s">
        <v>204</v>
      </c>
      <c r="E307" s="221" t="s">
        <v>7282</v>
      </c>
      <c r="F307" s="222" t="s">
        <v>7283</v>
      </c>
      <c r="G307" s="223" t="s">
        <v>647</v>
      </c>
      <c r="H307" s="224">
        <v>1</v>
      </c>
      <c r="I307" s="225"/>
      <c r="J307" s="226">
        <f>ROUND(I307*H307,2)</f>
        <v>0</v>
      </c>
      <c r="K307" s="222" t="s">
        <v>352</v>
      </c>
      <c r="L307" s="45"/>
      <c r="M307" s="227" t="s">
        <v>1</v>
      </c>
      <c r="N307" s="228" t="s">
        <v>46</v>
      </c>
      <c r="O307" s="92"/>
      <c r="P307" s="229">
        <f>O307*H307</f>
        <v>0</v>
      </c>
      <c r="Q307" s="229">
        <v>0.0070200000000000002</v>
      </c>
      <c r="R307" s="229">
        <f>Q307*H307</f>
        <v>0.0070200000000000002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202</v>
      </c>
      <c r="AT307" s="231" t="s">
        <v>204</v>
      </c>
      <c r="AU307" s="231" t="s">
        <v>90</v>
      </c>
      <c r="AY307" s="18" t="s">
        <v>203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88</v>
      </c>
      <c r="BK307" s="232">
        <f>ROUND(I307*H307,2)</f>
        <v>0</v>
      </c>
      <c r="BL307" s="18" t="s">
        <v>202</v>
      </c>
      <c r="BM307" s="231" t="s">
        <v>7284</v>
      </c>
    </row>
    <row r="308" s="2" customFormat="1">
      <c r="A308" s="39"/>
      <c r="B308" s="40"/>
      <c r="C308" s="41"/>
      <c r="D308" s="233" t="s">
        <v>209</v>
      </c>
      <c r="E308" s="41"/>
      <c r="F308" s="234" t="s">
        <v>7285</v>
      </c>
      <c r="G308" s="41"/>
      <c r="H308" s="41"/>
      <c r="I308" s="235"/>
      <c r="J308" s="41"/>
      <c r="K308" s="41"/>
      <c r="L308" s="45"/>
      <c r="M308" s="236"/>
      <c r="N308" s="237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209</v>
      </c>
      <c r="AU308" s="18" t="s">
        <v>90</v>
      </c>
    </row>
    <row r="309" s="2" customFormat="1">
      <c r="A309" s="39"/>
      <c r="B309" s="40"/>
      <c r="C309" s="41"/>
      <c r="D309" s="251" t="s">
        <v>355</v>
      </c>
      <c r="E309" s="41"/>
      <c r="F309" s="252" t="s">
        <v>7286</v>
      </c>
      <c r="G309" s="41"/>
      <c r="H309" s="41"/>
      <c r="I309" s="235"/>
      <c r="J309" s="41"/>
      <c r="K309" s="41"/>
      <c r="L309" s="45"/>
      <c r="M309" s="236"/>
      <c r="N309" s="237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355</v>
      </c>
      <c r="AU309" s="18" t="s">
        <v>90</v>
      </c>
    </row>
    <row r="310" s="2" customFormat="1">
      <c r="A310" s="39"/>
      <c r="B310" s="40"/>
      <c r="C310" s="41"/>
      <c r="D310" s="233" t="s">
        <v>3196</v>
      </c>
      <c r="E310" s="41"/>
      <c r="F310" s="309" t="s">
        <v>7287</v>
      </c>
      <c r="G310" s="41"/>
      <c r="H310" s="41"/>
      <c r="I310" s="235"/>
      <c r="J310" s="41"/>
      <c r="K310" s="41"/>
      <c r="L310" s="45"/>
      <c r="M310" s="236"/>
      <c r="N310" s="237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3196</v>
      </c>
      <c r="AU310" s="18" t="s">
        <v>90</v>
      </c>
    </row>
    <row r="311" s="2" customFormat="1" ht="24.15" customHeight="1">
      <c r="A311" s="39"/>
      <c r="B311" s="40"/>
      <c r="C311" s="296" t="s">
        <v>811</v>
      </c>
      <c r="D311" s="296" t="s">
        <v>553</v>
      </c>
      <c r="E311" s="297" t="s">
        <v>7288</v>
      </c>
      <c r="F311" s="298" t="s">
        <v>7289</v>
      </c>
      <c r="G311" s="299" t="s">
        <v>647</v>
      </c>
      <c r="H311" s="300">
        <v>1</v>
      </c>
      <c r="I311" s="301"/>
      <c r="J311" s="302">
        <f>ROUND(I311*H311,2)</f>
        <v>0</v>
      </c>
      <c r="K311" s="298" t="s">
        <v>1</v>
      </c>
      <c r="L311" s="303"/>
      <c r="M311" s="304" t="s">
        <v>1</v>
      </c>
      <c r="N311" s="305" t="s">
        <v>46</v>
      </c>
      <c r="O311" s="92"/>
      <c r="P311" s="229">
        <f>O311*H311</f>
        <v>0</v>
      </c>
      <c r="Q311" s="229">
        <v>0.109</v>
      </c>
      <c r="R311" s="229">
        <f>Q311*H311</f>
        <v>0.109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239</v>
      </c>
      <c r="AT311" s="231" t="s">
        <v>553</v>
      </c>
      <c r="AU311" s="231" t="s">
        <v>90</v>
      </c>
      <c r="AY311" s="18" t="s">
        <v>203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88</v>
      </c>
      <c r="BK311" s="232">
        <f>ROUND(I311*H311,2)</f>
        <v>0</v>
      </c>
      <c r="BL311" s="18" t="s">
        <v>202</v>
      </c>
      <c r="BM311" s="231" t="s">
        <v>7290</v>
      </c>
    </row>
    <row r="312" s="2" customFormat="1">
      <c r="A312" s="39"/>
      <c r="B312" s="40"/>
      <c r="C312" s="41"/>
      <c r="D312" s="233" t="s">
        <v>209</v>
      </c>
      <c r="E312" s="41"/>
      <c r="F312" s="234" t="s">
        <v>7289</v>
      </c>
      <c r="G312" s="41"/>
      <c r="H312" s="41"/>
      <c r="I312" s="235"/>
      <c r="J312" s="41"/>
      <c r="K312" s="41"/>
      <c r="L312" s="45"/>
      <c r="M312" s="236"/>
      <c r="N312" s="237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209</v>
      </c>
      <c r="AU312" s="18" t="s">
        <v>90</v>
      </c>
    </row>
    <row r="313" s="2" customFormat="1" ht="24.15" customHeight="1">
      <c r="A313" s="39"/>
      <c r="B313" s="40"/>
      <c r="C313" s="220" t="s">
        <v>817</v>
      </c>
      <c r="D313" s="220" t="s">
        <v>204</v>
      </c>
      <c r="E313" s="221" t="s">
        <v>7069</v>
      </c>
      <c r="F313" s="222" t="s">
        <v>7070</v>
      </c>
      <c r="G313" s="223" t="s">
        <v>647</v>
      </c>
      <c r="H313" s="224">
        <v>1</v>
      </c>
      <c r="I313" s="225"/>
      <c r="J313" s="226">
        <f>ROUND(I313*H313,2)</f>
        <v>0</v>
      </c>
      <c r="K313" s="222" t="s">
        <v>352</v>
      </c>
      <c r="L313" s="45"/>
      <c r="M313" s="227" t="s">
        <v>1</v>
      </c>
      <c r="N313" s="228" t="s">
        <v>46</v>
      </c>
      <c r="O313" s="92"/>
      <c r="P313" s="229">
        <f>O313*H313</f>
        <v>0</v>
      </c>
      <c r="Q313" s="229">
        <v>0.0070200000000000002</v>
      </c>
      <c r="R313" s="229">
        <f>Q313*H313</f>
        <v>0.0070200000000000002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202</v>
      </c>
      <c r="AT313" s="231" t="s">
        <v>204</v>
      </c>
      <c r="AU313" s="231" t="s">
        <v>90</v>
      </c>
      <c r="AY313" s="18" t="s">
        <v>203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88</v>
      </c>
      <c r="BK313" s="232">
        <f>ROUND(I313*H313,2)</f>
        <v>0</v>
      </c>
      <c r="BL313" s="18" t="s">
        <v>202</v>
      </c>
      <c r="BM313" s="231" t="s">
        <v>7291</v>
      </c>
    </row>
    <row r="314" s="2" customFormat="1">
      <c r="A314" s="39"/>
      <c r="B314" s="40"/>
      <c r="C314" s="41"/>
      <c r="D314" s="233" t="s">
        <v>209</v>
      </c>
      <c r="E314" s="41"/>
      <c r="F314" s="234" t="s">
        <v>7072</v>
      </c>
      <c r="G314" s="41"/>
      <c r="H314" s="41"/>
      <c r="I314" s="235"/>
      <c r="J314" s="41"/>
      <c r="K314" s="41"/>
      <c r="L314" s="45"/>
      <c r="M314" s="236"/>
      <c r="N314" s="237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209</v>
      </c>
      <c r="AU314" s="18" t="s">
        <v>90</v>
      </c>
    </row>
    <row r="315" s="2" customFormat="1">
      <c r="A315" s="39"/>
      <c r="B315" s="40"/>
      <c r="C315" s="41"/>
      <c r="D315" s="251" t="s">
        <v>355</v>
      </c>
      <c r="E315" s="41"/>
      <c r="F315" s="252" t="s">
        <v>7073</v>
      </c>
      <c r="G315" s="41"/>
      <c r="H315" s="41"/>
      <c r="I315" s="235"/>
      <c r="J315" s="41"/>
      <c r="K315" s="41"/>
      <c r="L315" s="45"/>
      <c r="M315" s="236"/>
      <c r="N315" s="237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355</v>
      </c>
      <c r="AU315" s="18" t="s">
        <v>90</v>
      </c>
    </row>
    <row r="316" s="2" customFormat="1">
      <c r="A316" s="39"/>
      <c r="B316" s="40"/>
      <c r="C316" s="41"/>
      <c r="D316" s="233" t="s">
        <v>3196</v>
      </c>
      <c r="E316" s="41"/>
      <c r="F316" s="309" t="s">
        <v>7074</v>
      </c>
      <c r="G316" s="41"/>
      <c r="H316" s="41"/>
      <c r="I316" s="235"/>
      <c r="J316" s="41"/>
      <c r="K316" s="41"/>
      <c r="L316" s="45"/>
      <c r="M316" s="236"/>
      <c r="N316" s="237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3196</v>
      </c>
      <c r="AU316" s="18" t="s">
        <v>90</v>
      </c>
    </row>
    <row r="317" s="2" customFormat="1" ht="24.15" customHeight="1">
      <c r="A317" s="39"/>
      <c r="B317" s="40"/>
      <c r="C317" s="296" t="s">
        <v>829</v>
      </c>
      <c r="D317" s="296" t="s">
        <v>553</v>
      </c>
      <c r="E317" s="297" t="s">
        <v>7292</v>
      </c>
      <c r="F317" s="298" t="s">
        <v>7293</v>
      </c>
      <c r="G317" s="299" t="s">
        <v>647</v>
      </c>
      <c r="H317" s="300">
        <v>1</v>
      </c>
      <c r="I317" s="301"/>
      <c r="J317" s="302">
        <f>ROUND(I317*H317,2)</f>
        <v>0</v>
      </c>
      <c r="K317" s="298" t="s">
        <v>352</v>
      </c>
      <c r="L317" s="303"/>
      <c r="M317" s="304" t="s">
        <v>1</v>
      </c>
      <c r="N317" s="305" t="s">
        <v>46</v>
      </c>
      <c r="O317" s="92"/>
      <c r="P317" s="229">
        <f>O317*H317</f>
        <v>0</v>
      </c>
      <c r="Q317" s="229">
        <v>0.054600000000000003</v>
      </c>
      <c r="R317" s="229">
        <f>Q317*H317</f>
        <v>0.054600000000000003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239</v>
      </c>
      <c r="AT317" s="231" t="s">
        <v>553</v>
      </c>
      <c r="AU317" s="231" t="s">
        <v>90</v>
      </c>
      <c r="AY317" s="18" t="s">
        <v>203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88</v>
      </c>
      <c r="BK317" s="232">
        <f>ROUND(I317*H317,2)</f>
        <v>0</v>
      </c>
      <c r="BL317" s="18" t="s">
        <v>202</v>
      </c>
      <c r="BM317" s="231" t="s">
        <v>7294</v>
      </c>
    </row>
    <row r="318" s="2" customFormat="1">
      <c r="A318" s="39"/>
      <c r="B318" s="40"/>
      <c r="C318" s="41"/>
      <c r="D318" s="233" t="s">
        <v>209</v>
      </c>
      <c r="E318" s="41"/>
      <c r="F318" s="234" t="s">
        <v>7293</v>
      </c>
      <c r="G318" s="41"/>
      <c r="H318" s="41"/>
      <c r="I318" s="235"/>
      <c r="J318" s="41"/>
      <c r="K318" s="41"/>
      <c r="L318" s="45"/>
      <c r="M318" s="236"/>
      <c r="N318" s="237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209</v>
      </c>
      <c r="AU318" s="18" t="s">
        <v>90</v>
      </c>
    </row>
    <row r="319" s="2" customFormat="1" ht="24.15" customHeight="1">
      <c r="A319" s="39"/>
      <c r="B319" s="40"/>
      <c r="C319" s="220" t="s">
        <v>834</v>
      </c>
      <c r="D319" s="220" t="s">
        <v>204</v>
      </c>
      <c r="E319" s="221" t="s">
        <v>7295</v>
      </c>
      <c r="F319" s="222" t="s">
        <v>7296</v>
      </c>
      <c r="G319" s="223" t="s">
        <v>647</v>
      </c>
      <c r="H319" s="224">
        <v>2</v>
      </c>
      <c r="I319" s="225"/>
      <c r="J319" s="226">
        <f>ROUND(I319*H319,2)</f>
        <v>0</v>
      </c>
      <c r="K319" s="222" t="s">
        <v>1</v>
      </c>
      <c r="L319" s="45"/>
      <c r="M319" s="227" t="s">
        <v>1</v>
      </c>
      <c r="N319" s="228" t="s">
        <v>46</v>
      </c>
      <c r="O319" s="92"/>
      <c r="P319" s="229">
        <f>O319*H319</f>
        <v>0</v>
      </c>
      <c r="Q319" s="229">
        <v>0.42080000000000001</v>
      </c>
      <c r="R319" s="229">
        <f>Q319*H319</f>
        <v>0.84160000000000001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202</v>
      </c>
      <c r="AT319" s="231" t="s">
        <v>204</v>
      </c>
      <c r="AU319" s="231" t="s">
        <v>90</v>
      </c>
      <c r="AY319" s="18" t="s">
        <v>203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88</v>
      </c>
      <c r="BK319" s="232">
        <f>ROUND(I319*H319,2)</f>
        <v>0</v>
      </c>
      <c r="BL319" s="18" t="s">
        <v>202</v>
      </c>
      <c r="BM319" s="231" t="s">
        <v>7297</v>
      </c>
    </row>
    <row r="320" s="11" customFormat="1" ht="22.8" customHeight="1">
      <c r="A320" s="11"/>
      <c r="B320" s="206"/>
      <c r="C320" s="207"/>
      <c r="D320" s="208" t="s">
        <v>80</v>
      </c>
      <c r="E320" s="249" t="s">
        <v>1816</v>
      </c>
      <c r="F320" s="249" t="s">
        <v>1817</v>
      </c>
      <c r="G320" s="207"/>
      <c r="H320" s="207"/>
      <c r="I320" s="210"/>
      <c r="J320" s="250">
        <f>BK320</f>
        <v>0</v>
      </c>
      <c r="K320" s="207"/>
      <c r="L320" s="212"/>
      <c r="M320" s="213"/>
      <c r="N320" s="214"/>
      <c r="O320" s="214"/>
      <c r="P320" s="215">
        <f>SUM(P321:P327)</f>
        <v>0</v>
      </c>
      <c r="Q320" s="214"/>
      <c r="R320" s="215">
        <f>SUM(R321:R327)</f>
        <v>0</v>
      </c>
      <c r="S320" s="214"/>
      <c r="T320" s="216">
        <f>SUM(T321:T327)</f>
        <v>0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R320" s="217" t="s">
        <v>88</v>
      </c>
      <c r="AT320" s="218" t="s">
        <v>80</v>
      </c>
      <c r="AU320" s="218" t="s">
        <v>88</v>
      </c>
      <c r="AY320" s="217" t="s">
        <v>203</v>
      </c>
      <c r="BK320" s="219">
        <f>SUM(BK321:BK327)</f>
        <v>0</v>
      </c>
    </row>
    <row r="321" s="2" customFormat="1" ht="24.15" customHeight="1">
      <c r="A321" s="39"/>
      <c r="B321" s="40"/>
      <c r="C321" s="220" t="s">
        <v>838</v>
      </c>
      <c r="D321" s="220" t="s">
        <v>204</v>
      </c>
      <c r="E321" s="221" t="s">
        <v>7298</v>
      </c>
      <c r="F321" s="222" t="s">
        <v>7299</v>
      </c>
      <c r="G321" s="223" t="s">
        <v>493</v>
      </c>
      <c r="H321" s="224">
        <v>18.637</v>
      </c>
      <c r="I321" s="225"/>
      <c r="J321" s="226">
        <f>ROUND(I321*H321,2)</f>
        <v>0</v>
      </c>
      <c r="K321" s="222" t="s">
        <v>352</v>
      </c>
      <c r="L321" s="45"/>
      <c r="M321" s="227" t="s">
        <v>1</v>
      </c>
      <c r="N321" s="228" t="s">
        <v>46</v>
      </c>
      <c r="O321" s="92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202</v>
      </c>
      <c r="AT321" s="231" t="s">
        <v>204</v>
      </c>
      <c r="AU321" s="231" t="s">
        <v>90</v>
      </c>
      <c r="AY321" s="18" t="s">
        <v>203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88</v>
      </c>
      <c r="BK321" s="232">
        <f>ROUND(I321*H321,2)</f>
        <v>0</v>
      </c>
      <c r="BL321" s="18" t="s">
        <v>202</v>
      </c>
      <c r="BM321" s="231" t="s">
        <v>7300</v>
      </c>
    </row>
    <row r="322" s="2" customFormat="1">
      <c r="A322" s="39"/>
      <c r="B322" s="40"/>
      <c r="C322" s="41"/>
      <c r="D322" s="233" t="s">
        <v>209</v>
      </c>
      <c r="E322" s="41"/>
      <c r="F322" s="234" t="s">
        <v>7301</v>
      </c>
      <c r="G322" s="41"/>
      <c r="H322" s="41"/>
      <c r="I322" s="235"/>
      <c r="J322" s="41"/>
      <c r="K322" s="41"/>
      <c r="L322" s="45"/>
      <c r="M322" s="236"/>
      <c r="N322" s="237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209</v>
      </c>
      <c r="AU322" s="18" t="s">
        <v>90</v>
      </c>
    </row>
    <row r="323" s="2" customFormat="1">
      <c r="A323" s="39"/>
      <c r="B323" s="40"/>
      <c r="C323" s="41"/>
      <c r="D323" s="251" t="s">
        <v>355</v>
      </c>
      <c r="E323" s="41"/>
      <c r="F323" s="252" t="s">
        <v>7302</v>
      </c>
      <c r="G323" s="41"/>
      <c r="H323" s="41"/>
      <c r="I323" s="235"/>
      <c r="J323" s="41"/>
      <c r="K323" s="41"/>
      <c r="L323" s="45"/>
      <c r="M323" s="236"/>
      <c r="N323" s="237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355</v>
      </c>
      <c r="AU323" s="18" t="s">
        <v>90</v>
      </c>
    </row>
    <row r="324" s="2" customFormat="1" ht="24.15" customHeight="1">
      <c r="A324" s="39"/>
      <c r="B324" s="40"/>
      <c r="C324" s="220" t="s">
        <v>845</v>
      </c>
      <c r="D324" s="220" t="s">
        <v>204</v>
      </c>
      <c r="E324" s="221" t="s">
        <v>7078</v>
      </c>
      <c r="F324" s="222" t="s">
        <v>7079</v>
      </c>
      <c r="G324" s="223" t="s">
        <v>493</v>
      </c>
      <c r="H324" s="224">
        <v>35.189999999999998</v>
      </c>
      <c r="I324" s="225"/>
      <c r="J324" s="226">
        <f>ROUND(I324*H324,2)</f>
        <v>0</v>
      </c>
      <c r="K324" s="222" t="s">
        <v>352</v>
      </c>
      <c r="L324" s="45"/>
      <c r="M324" s="227" t="s">
        <v>1</v>
      </c>
      <c r="N324" s="228" t="s">
        <v>46</v>
      </c>
      <c r="O324" s="92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202</v>
      </c>
      <c r="AT324" s="231" t="s">
        <v>204</v>
      </c>
      <c r="AU324" s="231" t="s">
        <v>90</v>
      </c>
      <c r="AY324" s="18" t="s">
        <v>203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88</v>
      </c>
      <c r="BK324" s="232">
        <f>ROUND(I324*H324,2)</f>
        <v>0</v>
      </c>
      <c r="BL324" s="18" t="s">
        <v>202</v>
      </c>
      <c r="BM324" s="231" t="s">
        <v>7303</v>
      </c>
    </row>
    <row r="325" s="2" customFormat="1">
      <c r="A325" s="39"/>
      <c r="B325" s="40"/>
      <c r="C325" s="41"/>
      <c r="D325" s="233" t="s">
        <v>209</v>
      </c>
      <c r="E325" s="41"/>
      <c r="F325" s="234" t="s">
        <v>7081</v>
      </c>
      <c r="G325" s="41"/>
      <c r="H325" s="41"/>
      <c r="I325" s="235"/>
      <c r="J325" s="41"/>
      <c r="K325" s="41"/>
      <c r="L325" s="45"/>
      <c r="M325" s="236"/>
      <c r="N325" s="237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209</v>
      </c>
      <c r="AU325" s="18" t="s">
        <v>90</v>
      </c>
    </row>
    <row r="326" s="2" customFormat="1">
      <c r="A326" s="39"/>
      <c r="B326" s="40"/>
      <c r="C326" s="41"/>
      <c r="D326" s="251" t="s">
        <v>355</v>
      </c>
      <c r="E326" s="41"/>
      <c r="F326" s="252" t="s">
        <v>7082</v>
      </c>
      <c r="G326" s="41"/>
      <c r="H326" s="41"/>
      <c r="I326" s="235"/>
      <c r="J326" s="41"/>
      <c r="K326" s="41"/>
      <c r="L326" s="45"/>
      <c r="M326" s="236"/>
      <c r="N326" s="237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355</v>
      </c>
      <c r="AU326" s="18" t="s">
        <v>90</v>
      </c>
    </row>
    <row r="327" s="14" customFormat="1">
      <c r="A327" s="14"/>
      <c r="B327" s="263"/>
      <c r="C327" s="264"/>
      <c r="D327" s="233" t="s">
        <v>357</v>
      </c>
      <c r="E327" s="265" t="s">
        <v>1</v>
      </c>
      <c r="F327" s="266" t="s">
        <v>7304</v>
      </c>
      <c r="G327" s="264"/>
      <c r="H327" s="267">
        <v>35.189999999999998</v>
      </c>
      <c r="I327" s="268"/>
      <c r="J327" s="264"/>
      <c r="K327" s="264"/>
      <c r="L327" s="269"/>
      <c r="M327" s="310"/>
      <c r="N327" s="311"/>
      <c r="O327" s="311"/>
      <c r="P327" s="311"/>
      <c r="Q327" s="311"/>
      <c r="R327" s="311"/>
      <c r="S327" s="311"/>
      <c r="T327" s="31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73" t="s">
        <v>357</v>
      </c>
      <c r="AU327" s="273" t="s">
        <v>90</v>
      </c>
      <c r="AV327" s="14" t="s">
        <v>90</v>
      </c>
      <c r="AW327" s="14" t="s">
        <v>36</v>
      </c>
      <c r="AX327" s="14" t="s">
        <v>88</v>
      </c>
      <c r="AY327" s="273" t="s">
        <v>203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P/qEusgB4999D5s39X5KrgVuSBU++kBGUbsMFCH3Uq8X/F3vVV+S4eMdkib7c22EbcOzWkmlJ1Nz8gstlq6pyw==" hashValue="b+SvwuU9R3v8C6+wOhu+at2wPYQtTJe1w4jag+qx170MjzcBYq/IM8nxTx92dfLKgQzMQR7LoCiXAfU0o5rgIw==" algorithmName="SHA-512" password="CC35"/>
  <autoFilter ref="C125:K3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31251202"/>
    <hyperlink ref="F135" r:id="rId2" display="https://podminky.urs.cz/item/CS_URS_2023_02/132212221"/>
    <hyperlink ref="F139" r:id="rId3" display="https://podminky.urs.cz/item/CS_URS_2023_02/132254203"/>
    <hyperlink ref="F148" r:id="rId4" display="https://podminky.urs.cz/item/CS_URS_2023_02/151101101"/>
    <hyperlink ref="F155" r:id="rId5" display="https://podminky.urs.cz/item/CS_URS_2023_02/151101111"/>
    <hyperlink ref="F158" r:id="rId6" display="https://podminky.urs.cz/item/CS_URS_2023_02/151101201"/>
    <hyperlink ref="F162" r:id="rId7" display="https://podminky.urs.cz/item/CS_URS_2023_02/151101211"/>
    <hyperlink ref="F165" r:id="rId8" display="https://podminky.urs.cz/item/CS_URS_2023_02/151101301"/>
    <hyperlink ref="F169" r:id="rId9" display="https://podminky.urs.cz/item/CS_URS_2023_02/151101311"/>
    <hyperlink ref="F172" r:id="rId10" display="https://podminky.urs.cz/item/CS_URS_2023_02/162751117"/>
    <hyperlink ref="F178" r:id="rId11" display="https://podminky.urs.cz/item/CS_URS_2023_02/162751119"/>
    <hyperlink ref="F182" r:id="rId12" display="https://podminky.urs.cz/item/CS_URS_2023_02/171201231"/>
    <hyperlink ref="F186" r:id="rId13" display="https://podminky.urs.cz/item/CS_URS_2023_02/174151101"/>
    <hyperlink ref="F192" r:id="rId14" display="https://podminky.urs.cz/item/CS_URS_2023_02/175151101"/>
    <hyperlink ref="F204" r:id="rId15" display="https://podminky.urs.cz/item/CS_URS_2023_02/359901211"/>
    <hyperlink ref="F212" r:id="rId16" display="https://podminky.urs.cz/item/CS_URS_2023_02/451572111"/>
    <hyperlink ref="F219" r:id="rId17" display="https://podminky.urs.cz/item/CS_URS_2023_02/452311162"/>
    <hyperlink ref="F223" r:id="rId18" display="https://podminky.urs.cz/item/CS_URS_2023_02/452351101"/>
    <hyperlink ref="F227" r:id="rId19" display="https://podminky.urs.cz/item/CS_URS_2023_02/452368211"/>
    <hyperlink ref="F234" r:id="rId20" display="https://podminky.urs.cz/item/CS_URS_2023_02/871315221.2"/>
    <hyperlink ref="F238" r:id="rId21" display="https://podminky.urs.cz/item/CS_URS_2023_02/871355221"/>
    <hyperlink ref="F241" r:id="rId22" display="https://podminky.urs.cz/item/CS_URS_2023_02/877310330"/>
    <hyperlink ref="F246" r:id="rId23" display="https://podminky.urs.cz/item/CS_URS_2023_02/877315211"/>
    <hyperlink ref="F253" r:id="rId24" display="https://podminky.urs.cz/item/CS_URS_2023_02/877350320"/>
    <hyperlink ref="F258" r:id="rId25" display="https://podminky.urs.cz/item/CS_URS_2023_02/877350330"/>
    <hyperlink ref="F263" r:id="rId26" display="https://podminky.urs.cz/item/CS_URS_2023_02/892351111"/>
    <hyperlink ref="F267" r:id="rId27" display="https://podminky.urs.cz/item/CS_URS_2023_02/894411111"/>
    <hyperlink ref="F279" r:id="rId28" display="https://podminky.urs.cz/item/CS_URS_2023_02/894812203"/>
    <hyperlink ref="F282" r:id="rId29" display="https://podminky.urs.cz/item/CS_URS_2023_02/894812231"/>
    <hyperlink ref="F285" r:id="rId30" display="https://podminky.urs.cz/item/CS_URS_2023_02/894812242"/>
    <hyperlink ref="F288" r:id="rId31" display="https://podminky.urs.cz/item/CS_URS_2023_02/894812249"/>
    <hyperlink ref="F291" r:id="rId32" display="https://podminky.urs.cz/item/CS_URS_2023_02/894812262"/>
    <hyperlink ref="F294" r:id="rId33" display="https://podminky.urs.cz/item/CS_URS_2023_02/895941302"/>
    <hyperlink ref="F309" r:id="rId34" display="https://podminky.urs.cz/item/CS_URS_2023_02/899211112"/>
    <hyperlink ref="F315" r:id="rId35" display="https://podminky.urs.cz/item/CS_URS_2023_02/899311112"/>
    <hyperlink ref="F323" r:id="rId36" display="https://podminky.urs.cz/item/CS_URS_2023_02/998271301"/>
    <hyperlink ref="F326" r:id="rId37" display="https://podminky.urs.cz/item/CS_URS_2023_02/998276101.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6968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7305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161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7306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ROUND((SUM(BE125:BE258)),  2)</f>
        <v>0</v>
      </c>
      <c r="G35" s="39"/>
      <c r="H35" s="39"/>
      <c r="I35" s="165">
        <v>0.20999999999999999</v>
      </c>
      <c r="J35" s="164">
        <f>ROUND(((SUM(BE125:BE258))*I35),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ROUND((SUM(BF125:BF258)),  2)</f>
        <v>0</v>
      </c>
      <c r="G36" s="39"/>
      <c r="H36" s="39"/>
      <c r="I36" s="165">
        <v>0.14999999999999999</v>
      </c>
      <c r="J36" s="164">
        <f>ROUND(((SUM(BF125:BF258))*I36),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ROUND((SUM(BG125:BG258)),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ROUND((SUM(BH125:BH258)),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ROUND((SUM(BI125:BI258)),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6968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IO-03c - Vodovodní přípojka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J127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317</v>
      </c>
      <c r="E101" s="246"/>
      <c r="F101" s="246"/>
      <c r="G101" s="246"/>
      <c r="H101" s="246"/>
      <c r="I101" s="246"/>
      <c r="J101" s="247">
        <f>J185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6971</v>
      </c>
      <c r="E102" s="246"/>
      <c r="F102" s="246"/>
      <c r="G102" s="246"/>
      <c r="H102" s="246"/>
      <c r="I102" s="246"/>
      <c r="J102" s="247">
        <f>J207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326</v>
      </c>
      <c r="E103" s="246"/>
      <c r="F103" s="246"/>
      <c r="G103" s="246"/>
      <c r="H103" s="246"/>
      <c r="I103" s="246"/>
      <c r="J103" s="247">
        <f>J255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188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ZZS Kraje Vysočina – Výjezdová základna Bystřice nad Perštejnem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177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6968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IO-03c - Vodovodní přípojka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Bystřice nad Pernštejnem, ul. Větrná</v>
      </c>
      <c r="G119" s="41"/>
      <c r="H119" s="41"/>
      <c r="I119" s="33" t="s">
        <v>22</v>
      </c>
      <c r="J119" s="80" t="str">
        <f>IF(J14="","",J14)</f>
        <v>7. 12. 2023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Kraj Vysočina</v>
      </c>
      <c r="G121" s="41"/>
      <c r="H121" s="41"/>
      <c r="I121" s="33" t="s">
        <v>32</v>
      </c>
      <c r="J121" s="37" t="str">
        <f>E23</f>
        <v>PROJEKT CENTRUM NOVA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0" customFormat="1" ht="29.28" customHeight="1">
      <c r="A124" s="195"/>
      <c r="B124" s="196"/>
      <c r="C124" s="197" t="s">
        <v>189</v>
      </c>
      <c r="D124" s="198" t="s">
        <v>66</v>
      </c>
      <c r="E124" s="198" t="s">
        <v>62</v>
      </c>
      <c r="F124" s="198" t="s">
        <v>63</v>
      </c>
      <c r="G124" s="198" t="s">
        <v>190</v>
      </c>
      <c r="H124" s="198" t="s">
        <v>191</v>
      </c>
      <c r="I124" s="198" t="s">
        <v>192</v>
      </c>
      <c r="J124" s="198" t="s">
        <v>184</v>
      </c>
      <c r="K124" s="199" t="s">
        <v>193</v>
      </c>
      <c r="L124" s="200"/>
      <c r="M124" s="101" t="s">
        <v>1</v>
      </c>
      <c r="N124" s="102" t="s">
        <v>45</v>
      </c>
      <c r="O124" s="102" t="s">
        <v>194</v>
      </c>
      <c r="P124" s="102" t="s">
        <v>195</v>
      </c>
      <c r="Q124" s="102" t="s">
        <v>196</v>
      </c>
      <c r="R124" s="102" t="s">
        <v>197</v>
      </c>
      <c r="S124" s="102" t="s">
        <v>198</v>
      </c>
      <c r="T124" s="103" t="s">
        <v>199</v>
      </c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</row>
    <row r="125" s="2" customFormat="1" ht="22.8" customHeight="1">
      <c r="A125" s="39"/>
      <c r="B125" s="40"/>
      <c r="C125" s="108" t="s">
        <v>200</v>
      </c>
      <c r="D125" s="41"/>
      <c r="E125" s="41"/>
      <c r="F125" s="41"/>
      <c r="G125" s="41"/>
      <c r="H125" s="41"/>
      <c r="I125" s="41"/>
      <c r="J125" s="201">
        <f>BK125</f>
        <v>0</v>
      </c>
      <c r="K125" s="41"/>
      <c r="L125" s="45"/>
      <c r="M125" s="104"/>
      <c r="N125" s="202"/>
      <c r="O125" s="105"/>
      <c r="P125" s="203">
        <f>P126</f>
        <v>0</v>
      </c>
      <c r="Q125" s="105"/>
      <c r="R125" s="203">
        <f>R126</f>
        <v>21.017753669999998</v>
      </c>
      <c r="S125" s="105"/>
      <c r="T125" s="204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80</v>
      </c>
      <c r="AU125" s="18" t="s">
        <v>186</v>
      </c>
      <c r="BK125" s="205">
        <f>BK126</f>
        <v>0</v>
      </c>
    </row>
    <row r="126" s="11" customFormat="1" ht="25.92" customHeight="1">
      <c r="A126" s="11"/>
      <c r="B126" s="206"/>
      <c r="C126" s="207"/>
      <c r="D126" s="208" t="s">
        <v>80</v>
      </c>
      <c r="E126" s="209" t="s">
        <v>345</v>
      </c>
      <c r="F126" s="209" t="s">
        <v>346</v>
      </c>
      <c r="G126" s="207"/>
      <c r="H126" s="207"/>
      <c r="I126" s="210"/>
      <c r="J126" s="211">
        <f>BK126</f>
        <v>0</v>
      </c>
      <c r="K126" s="207"/>
      <c r="L126" s="212"/>
      <c r="M126" s="213"/>
      <c r="N126" s="214"/>
      <c r="O126" s="214"/>
      <c r="P126" s="215">
        <f>P127+P185+P207+P255</f>
        <v>0</v>
      </c>
      <c r="Q126" s="214"/>
      <c r="R126" s="215">
        <f>R127+R185+R207+R255</f>
        <v>21.017753669999998</v>
      </c>
      <c r="S126" s="214"/>
      <c r="T126" s="216">
        <f>T127+T185+T207+T255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88</v>
      </c>
      <c r="AT126" s="218" t="s">
        <v>80</v>
      </c>
      <c r="AU126" s="218" t="s">
        <v>81</v>
      </c>
      <c r="AY126" s="217" t="s">
        <v>203</v>
      </c>
      <c r="BK126" s="219">
        <f>BK127+BK185+BK207+BK255</f>
        <v>0</v>
      </c>
    </row>
    <row r="127" s="11" customFormat="1" ht="22.8" customHeight="1">
      <c r="A127" s="11"/>
      <c r="B127" s="206"/>
      <c r="C127" s="207"/>
      <c r="D127" s="208" t="s">
        <v>80</v>
      </c>
      <c r="E127" s="249" t="s">
        <v>88</v>
      </c>
      <c r="F127" s="249" t="s">
        <v>347</v>
      </c>
      <c r="G127" s="207"/>
      <c r="H127" s="207"/>
      <c r="I127" s="210"/>
      <c r="J127" s="250">
        <f>BK127</f>
        <v>0</v>
      </c>
      <c r="K127" s="207"/>
      <c r="L127" s="212"/>
      <c r="M127" s="213"/>
      <c r="N127" s="214"/>
      <c r="O127" s="214"/>
      <c r="P127" s="215">
        <f>SUM(P128:P184)</f>
        <v>0</v>
      </c>
      <c r="Q127" s="214"/>
      <c r="R127" s="215">
        <f>SUM(R128:R184)</f>
        <v>13.703538999999999</v>
      </c>
      <c r="S127" s="214"/>
      <c r="T127" s="216">
        <f>SUM(T128:T184)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17" t="s">
        <v>88</v>
      </c>
      <c r="AT127" s="218" t="s">
        <v>80</v>
      </c>
      <c r="AU127" s="218" t="s">
        <v>88</v>
      </c>
      <c r="AY127" s="217" t="s">
        <v>203</v>
      </c>
      <c r="BK127" s="219">
        <f>SUM(BK128:BK184)</f>
        <v>0</v>
      </c>
    </row>
    <row r="128" s="2" customFormat="1" ht="16.5" customHeight="1">
      <c r="A128" s="39"/>
      <c r="B128" s="40"/>
      <c r="C128" s="220" t="s">
        <v>88</v>
      </c>
      <c r="D128" s="220" t="s">
        <v>204</v>
      </c>
      <c r="E128" s="221" t="s">
        <v>7307</v>
      </c>
      <c r="F128" s="222" t="s">
        <v>7308</v>
      </c>
      <c r="G128" s="223" t="s">
        <v>415</v>
      </c>
      <c r="H128" s="224">
        <v>1</v>
      </c>
      <c r="I128" s="225"/>
      <c r="J128" s="226">
        <f>ROUND(I128*H128,2)</f>
        <v>0</v>
      </c>
      <c r="K128" s="222" t="s">
        <v>352</v>
      </c>
      <c r="L128" s="45"/>
      <c r="M128" s="227" t="s">
        <v>1</v>
      </c>
      <c r="N128" s="228" t="s">
        <v>46</v>
      </c>
      <c r="O128" s="92"/>
      <c r="P128" s="229">
        <f>O128*H128</f>
        <v>0</v>
      </c>
      <c r="Q128" s="229">
        <v>0.036900000000000002</v>
      </c>
      <c r="R128" s="229">
        <f>Q128*H128</f>
        <v>0.036900000000000002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202</v>
      </c>
      <c r="AT128" s="231" t="s">
        <v>204</v>
      </c>
      <c r="AU128" s="231" t="s">
        <v>90</v>
      </c>
      <c r="AY128" s="18" t="s">
        <v>203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88</v>
      </c>
      <c r="BK128" s="232">
        <f>ROUND(I128*H128,2)</f>
        <v>0</v>
      </c>
      <c r="BL128" s="18" t="s">
        <v>202</v>
      </c>
      <c r="BM128" s="231" t="s">
        <v>7309</v>
      </c>
    </row>
    <row r="129" s="2" customFormat="1">
      <c r="A129" s="39"/>
      <c r="B129" s="40"/>
      <c r="C129" s="41"/>
      <c r="D129" s="233" t="s">
        <v>209</v>
      </c>
      <c r="E129" s="41"/>
      <c r="F129" s="234" t="s">
        <v>7310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209</v>
      </c>
      <c r="AU129" s="18" t="s">
        <v>90</v>
      </c>
    </row>
    <row r="130" s="2" customFormat="1">
      <c r="A130" s="39"/>
      <c r="B130" s="40"/>
      <c r="C130" s="41"/>
      <c r="D130" s="251" t="s">
        <v>355</v>
      </c>
      <c r="E130" s="41"/>
      <c r="F130" s="252" t="s">
        <v>7311</v>
      </c>
      <c r="G130" s="41"/>
      <c r="H130" s="41"/>
      <c r="I130" s="235"/>
      <c r="J130" s="41"/>
      <c r="K130" s="41"/>
      <c r="L130" s="45"/>
      <c r="M130" s="236"/>
      <c r="N130" s="237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355</v>
      </c>
      <c r="AU130" s="18" t="s">
        <v>90</v>
      </c>
    </row>
    <row r="131" s="2" customFormat="1" ht="24.15" customHeight="1">
      <c r="A131" s="39"/>
      <c r="B131" s="40"/>
      <c r="C131" s="220" t="s">
        <v>90</v>
      </c>
      <c r="D131" s="220" t="s">
        <v>204</v>
      </c>
      <c r="E131" s="221" t="s">
        <v>7312</v>
      </c>
      <c r="F131" s="222" t="s">
        <v>7313</v>
      </c>
      <c r="G131" s="223" t="s">
        <v>415</v>
      </c>
      <c r="H131" s="224">
        <v>2</v>
      </c>
      <c r="I131" s="225"/>
      <c r="J131" s="226">
        <f>ROUND(I131*H131,2)</f>
        <v>0</v>
      </c>
      <c r="K131" s="222" t="s">
        <v>352</v>
      </c>
      <c r="L131" s="45"/>
      <c r="M131" s="227" t="s">
        <v>1</v>
      </c>
      <c r="N131" s="228" t="s">
        <v>46</v>
      </c>
      <c r="O131" s="92"/>
      <c r="P131" s="229">
        <f>O131*H131</f>
        <v>0</v>
      </c>
      <c r="Q131" s="229">
        <v>0.036900000000000002</v>
      </c>
      <c r="R131" s="229">
        <f>Q131*H131</f>
        <v>0.073800000000000004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202</v>
      </c>
      <c r="AT131" s="231" t="s">
        <v>204</v>
      </c>
      <c r="AU131" s="231" t="s">
        <v>90</v>
      </c>
      <c r="AY131" s="18" t="s">
        <v>203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88</v>
      </c>
      <c r="BK131" s="232">
        <f>ROUND(I131*H131,2)</f>
        <v>0</v>
      </c>
      <c r="BL131" s="18" t="s">
        <v>202</v>
      </c>
      <c r="BM131" s="231" t="s">
        <v>7314</v>
      </c>
    </row>
    <row r="132" s="2" customFormat="1">
      <c r="A132" s="39"/>
      <c r="B132" s="40"/>
      <c r="C132" s="41"/>
      <c r="D132" s="233" t="s">
        <v>209</v>
      </c>
      <c r="E132" s="41"/>
      <c r="F132" s="234" t="s">
        <v>7315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209</v>
      </c>
      <c r="AU132" s="18" t="s">
        <v>90</v>
      </c>
    </row>
    <row r="133" s="2" customFormat="1">
      <c r="A133" s="39"/>
      <c r="B133" s="40"/>
      <c r="C133" s="41"/>
      <c r="D133" s="251" t="s">
        <v>355</v>
      </c>
      <c r="E133" s="41"/>
      <c r="F133" s="252" t="s">
        <v>7316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355</v>
      </c>
      <c r="AU133" s="18" t="s">
        <v>90</v>
      </c>
    </row>
    <row r="134" s="2" customFormat="1" ht="24.15" customHeight="1">
      <c r="A134" s="39"/>
      <c r="B134" s="40"/>
      <c r="C134" s="220" t="s">
        <v>215</v>
      </c>
      <c r="D134" s="220" t="s">
        <v>204</v>
      </c>
      <c r="E134" s="221" t="s">
        <v>7317</v>
      </c>
      <c r="F134" s="222" t="s">
        <v>7318</v>
      </c>
      <c r="G134" s="223" t="s">
        <v>415</v>
      </c>
      <c r="H134" s="224">
        <v>2</v>
      </c>
      <c r="I134" s="225"/>
      <c r="J134" s="226">
        <f>ROUND(I134*H134,2)</f>
        <v>0</v>
      </c>
      <c r="K134" s="222" t="s">
        <v>352</v>
      </c>
      <c r="L134" s="45"/>
      <c r="M134" s="227" t="s">
        <v>1</v>
      </c>
      <c r="N134" s="228" t="s">
        <v>46</v>
      </c>
      <c r="O134" s="92"/>
      <c r="P134" s="229">
        <f>O134*H134</f>
        <v>0</v>
      </c>
      <c r="Q134" s="229">
        <v>0.10775</v>
      </c>
      <c r="R134" s="229">
        <f>Q134*H134</f>
        <v>0.2155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202</v>
      </c>
      <c r="AT134" s="231" t="s">
        <v>204</v>
      </c>
      <c r="AU134" s="231" t="s">
        <v>90</v>
      </c>
      <c r="AY134" s="18" t="s">
        <v>203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88</v>
      </c>
      <c r="BK134" s="232">
        <f>ROUND(I134*H134,2)</f>
        <v>0</v>
      </c>
      <c r="BL134" s="18" t="s">
        <v>202</v>
      </c>
      <c r="BM134" s="231" t="s">
        <v>7319</v>
      </c>
    </row>
    <row r="135" s="2" customFormat="1">
      <c r="A135" s="39"/>
      <c r="B135" s="40"/>
      <c r="C135" s="41"/>
      <c r="D135" s="233" t="s">
        <v>209</v>
      </c>
      <c r="E135" s="41"/>
      <c r="F135" s="234" t="s">
        <v>7320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209</v>
      </c>
      <c r="AU135" s="18" t="s">
        <v>90</v>
      </c>
    </row>
    <row r="136" s="2" customFormat="1">
      <c r="A136" s="39"/>
      <c r="B136" s="40"/>
      <c r="C136" s="41"/>
      <c r="D136" s="251" t="s">
        <v>355</v>
      </c>
      <c r="E136" s="41"/>
      <c r="F136" s="252" t="s">
        <v>7321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355</v>
      </c>
      <c r="AU136" s="18" t="s">
        <v>90</v>
      </c>
    </row>
    <row r="137" s="2" customFormat="1" ht="24.15" customHeight="1">
      <c r="A137" s="39"/>
      <c r="B137" s="40"/>
      <c r="C137" s="220" t="s">
        <v>202</v>
      </c>
      <c r="D137" s="220" t="s">
        <v>204</v>
      </c>
      <c r="E137" s="221" t="s">
        <v>7322</v>
      </c>
      <c r="F137" s="222" t="s">
        <v>7323</v>
      </c>
      <c r="G137" s="223" t="s">
        <v>351</v>
      </c>
      <c r="H137" s="224">
        <v>4.7969999999999997</v>
      </c>
      <c r="I137" s="225"/>
      <c r="J137" s="226">
        <f>ROUND(I137*H137,2)</f>
        <v>0</v>
      </c>
      <c r="K137" s="222" t="s">
        <v>352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202</v>
      </c>
      <c r="AT137" s="231" t="s">
        <v>204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202</v>
      </c>
      <c r="BM137" s="231" t="s">
        <v>7324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7325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>
      <c r="A139" s="39"/>
      <c r="B139" s="40"/>
      <c r="C139" s="41"/>
      <c r="D139" s="251" t="s">
        <v>355</v>
      </c>
      <c r="E139" s="41"/>
      <c r="F139" s="252" t="s">
        <v>7326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355</v>
      </c>
      <c r="AU139" s="18" t="s">
        <v>90</v>
      </c>
    </row>
    <row r="140" s="14" customFormat="1">
      <c r="A140" s="14"/>
      <c r="B140" s="263"/>
      <c r="C140" s="264"/>
      <c r="D140" s="233" t="s">
        <v>357</v>
      </c>
      <c r="E140" s="265" t="s">
        <v>1</v>
      </c>
      <c r="F140" s="266" t="s">
        <v>7327</v>
      </c>
      <c r="G140" s="264"/>
      <c r="H140" s="267">
        <v>4.7969999999999997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357</v>
      </c>
      <c r="AU140" s="273" t="s">
        <v>90</v>
      </c>
      <c r="AV140" s="14" t="s">
        <v>90</v>
      </c>
      <c r="AW140" s="14" t="s">
        <v>36</v>
      </c>
      <c r="AX140" s="14" t="s">
        <v>88</v>
      </c>
      <c r="AY140" s="273" t="s">
        <v>203</v>
      </c>
    </row>
    <row r="141" s="2" customFormat="1" ht="33" customHeight="1">
      <c r="A141" s="39"/>
      <c r="B141" s="40"/>
      <c r="C141" s="220" t="s">
        <v>224</v>
      </c>
      <c r="D141" s="220" t="s">
        <v>204</v>
      </c>
      <c r="E141" s="221" t="s">
        <v>7328</v>
      </c>
      <c r="F141" s="222" t="s">
        <v>7329</v>
      </c>
      <c r="G141" s="223" t="s">
        <v>351</v>
      </c>
      <c r="H141" s="224">
        <v>6.0800000000000001</v>
      </c>
      <c r="I141" s="225"/>
      <c r="J141" s="226">
        <f>ROUND(I141*H141,2)</f>
        <v>0</v>
      </c>
      <c r="K141" s="222" t="s">
        <v>352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202</v>
      </c>
      <c r="AT141" s="231" t="s">
        <v>204</v>
      </c>
      <c r="AU141" s="231" t="s">
        <v>90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202</v>
      </c>
      <c r="BM141" s="231" t="s">
        <v>7330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7331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90</v>
      </c>
    </row>
    <row r="143" s="2" customFormat="1">
      <c r="A143" s="39"/>
      <c r="B143" s="40"/>
      <c r="C143" s="41"/>
      <c r="D143" s="251" t="s">
        <v>355</v>
      </c>
      <c r="E143" s="41"/>
      <c r="F143" s="252" t="s">
        <v>7332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355</v>
      </c>
      <c r="AU143" s="18" t="s">
        <v>90</v>
      </c>
    </row>
    <row r="144" s="14" customFormat="1">
      <c r="A144" s="14"/>
      <c r="B144" s="263"/>
      <c r="C144" s="264"/>
      <c r="D144" s="233" t="s">
        <v>357</v>
      </c>
      <c r="E144" s="265" t="s">
        <v>1</v>
      </c>
      <c r="F144" s="266" t="s">
        <v>7333</v>
      </c>
      <c r="G144" s="264"/>
      <c r="H144" s="267">
        <v>6.0800000000000001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357</v>
      </c>
      <c r="AU144" s="273" t="s">
        <v>90</v>
      </c>
      <c r="AV144" s="14" t="s">
        <v>90</v>
      </c>
      <c r="AW144" s="14" t="s">
        <v>36</v>
      </c>
      <c r="AX144" s="14" t="s">
        <v>88</v>
      </c>
      <c r="AY144" s="273" t="s">
        <v>203</v>
      </c>
    </row>
    <row r="145" s="2" customFormat="1" ht="33" customHeight="1">
      <c r="A145" s="39"/>
      <c r="B145" s="40"/>
      <c r="C145" s="220" t="s">
        <v>229</v>
      </c>
      <c r="D145" s="220" t="s">
        <v>204</v>
      </c>
      <c r="E145" s="221" t="s">
        <v>7334</v>
      </c>
      <c r="F145" s="222" t="s">
        <v>7335</v>
      </c>
      <c r="G145" s="223" t="s">
        <v>351</v>
      </c>
      <c r="H145" s="224">
        <v>25.536000000000001</v>
      </c>
      <c r="I145" s="225"/>
      <c r="J145" s="226">
        <f>ROUND(I145*H145,2)</f>
        <v>0</v>
      </c>
      <c r="K145" s="222" t="s">
        <v>352</v>
      </c>
      <c r="L145" s="45"/>
      <c r="M145" s="227" t="s">
        <v>1</v>
      </c>
      <c r="N145" s="228" t="s">
        <v>46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202</v>
      </c>
      <c r="AT145" s="231" t="s">
        <v>204</v>
      </c>
      <c r="AU145" s="231" t="s">
        <v>90</v>
      </c>
      <c r="AY145" s="18" t="s">
        <v>203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88</v>
      </c>
      <c r="BK145" s="232">
        <f>ROUND(I145*H145,2)</f>
        <v>0</v>
      </c>
      <c r="BL145" s="18" t="s">
        <v>202</v>
      </c>
      <c r="BM145" s="231" t="s">
        <v>7336</v>
      </c>
    </row>
    <row r="146" s="2" customFormat="1">
      <c r="A146" s="39"/>
      <c r="B146" s="40"/>
      <c r="C146" s="41"/>
      <c r="D146" s="233" t="s">
        <v>209</v>
      </c>
      <c r="E146" s="41"/>
      <c r="F146" s="234" t="s">
        <v>7337</v>
      </c>
      <c r="G146" s="41"/>
      <c r="H146" s="41"/>
      <c r="I146" s="235"/>
      <c r="J146" s="41"/>
      <c r="K146" s="41"/>
      <c r="L146" s="45"/>
      <c r="M146" s="236"/>
      <c r="N146" s="237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209</v>
      </c>
      <c r="AU146" s="18" t="s">
        <v>90</v>
      </c>
    </row>
    <row r="147" s="2" customFormat="1">
      <c r="A147" s="39"/>
      <c r="B147" s="40"/>
      <c r="C147" s="41"/>
      <c r="D147" s="251" t="s">
        <v>355</v>
      </c>
      <c r="E147" s="41"/>
      <c r="F147" s="252" t="s">
        <v>7338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355</v>
      </c>
      <c r="AU147" s="18" t="s">
        <v>90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7339</v>
      </c>
      <c r="G148" s="264"/>
      <c r="H148" s="267">
        <v>31.616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81</v>
      </c>
      <c r="AY148" s="273" t="s">
        <v>203</v>
      </c>
    </row>
    <row r="149" s="14" customFormat="1">
      <c r="A149" s="14"/>
      <c r="B149" s="263"/>
      <c r="C149" s="264"/>
      <c r="D149" s="233" t="s">
        <v>357</v>
      </c>
      <c r="E149" s="265" t="s">
        <v>1</v>
      </c>
      <c r="F149" s="266" t="s">
        <v>7340</v>
      </c>
      <c r="G149" s="264"/>
      <c r="H149" s="267">
        <v>-6.0800000000000001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357</v>
      </c>
      <c r="AU149" s="273" t="s">
        <v>90</v>
      </c>
      <c r="AV149" s="14" t="s">
        <v>90</v>
      </c>
      <c r="AW149" s="14" t="s">
        <v>36</v>
      </c>
      <c r="AX149" s="14" t="s">
        <v>81</v>
      </c>
      <c r="AY149" s="273" t="s">
        <v>203</v>
      </c>
    </row>
    <row r="150" s="16" customFormat="1">
      <c r="A150" s="16"/>
      <c r="B150" s="285"/>
      <c r="C150" s="286"/>
      <c r="D150" s="233" t="s">
        <v>357</v>
      </c>
      <c r="E150" s="287" t="s">
        <v>1</v>
      </c>
      <c r="F150" s="288" t="s">
        <v>366</v>
      </c>
      <c r="G150" s="286"/>
      <c r="H150" s="289">
        <v>25.536000000000001</v>
      </c>
      <c r="I150" s="290"/>
      <c r="J150" s="286"/>
      <c r="K150" s="286"/>
      <c r="L150" s="291"/>
      <c r="M150" s="292"/>
      <c r="N150" s="293"/>
      <c r="O150" s="293"/>
      <c r="P150" s="293"/>
      <c r="Q150" s="293"/>
      <c r="R150" s="293"/>
      <c r="S150" s="293"/>
      <c r="T150" s="29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95" t="s">
        <v>357</v>
      </c>
      <c r="AU150" s="295" t="s">
        <v>90</v>
      </c>
      <c r="AV150" s="16" t="s">
        <v>202</v>
      </c>
      <c r="AW150" s="16" t="s">
        <v>36</v>
      </c>
      <c r="AX150" s="16" t="s">
        <v>88</v>
      </c>
      <c r="AY150" s="295" t="s">
        <v>203</v>
      </c>
    </row>
    <row r="151" s="2" customFormat="1" ht="24.15" customHeight="1">
      <c r="A151" s="39"/>
      <c r="B151" s="40"/>
      <c r="C151" s="220" t="s">
        <v>234</v>
      </c>
      <c r="D151" s="220" t="s">
        <v>204</v>
      </c>
      <c r="E151" s="221" t="s">
        <v>7341</v>
      </c>
      <c r="F151" s="222" t="s">
        <v>7342</v>
      </c>
      <c r="G151" s="223" t="s">
        <v>290</v>
      </c>
      <c r="H151" s="224">
        <v>13.34</v>
      </c>
      <c r="I151" s="225"/>
      <c r="J151" s="226">
        <f>ROUND(I151*H151,2)</f>
        <v>0</v>
      </c>
      <c r="K151" s="222" t="s">
        <v>352</v>
      </c>
      <c r="L151" s="45"/>
      <c r="M151" s="227" t="s">
        <v>1</v>
      </c>
      <c r="N151" s="228" t="s">
        <v>46</v>
      </c>
      <c r="O151" s="92"/>
      <c r="P151" s="229">
        <f>O151*H151</f>
        <v>0</v>
      </c>
      <c r="Q151" s="229">
        <v>0.00084999999999999995</v>
      </c>
      <c r="R151" s="229">
        <f>Q151*H151</f>
        <v>0.011338999999999998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202</v>
      </c>
      <c r="AT151" s="231" t="s">
        <v>204</v>
      </c>
      <c r="AU151" s="231" t="s">
        <v>90</v>
      </c>
      <c r="AY151" s="18" t="s">
        <v>203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88</v>
      </c>
      <c r="BK151" s="232">
        <f>ROUND(I151*H151,2)</f>
        <v>0</v>
      </c>
      <c r="BL151" s="18" t="s">
        <v>202</v>
      </c>
      <c r="BM151" s="231" t="s">
        <v>7343</v>
      </c>
    </row>
    <row r="152" s="2" customFormat="1">
      <c r="A152" s="39"/>
      <c r="B152" s="40"/>
      <c r="C152" s="41"/>
      <c r="D152" s="233" t="s">
        <v>209</v>
      </c>
      <c r="E152" s="41"/>
      <c r="F152" s="234" t="s">
        <v>7344</v>
      </c>
      <c r="G152" s="41"/>
      <c r="H152" s="41"/>
      <c r="I152" s="235"/>
      <c r="J152" s="41"/>
      <c r="K152" s="41"/>
      <c r="L152" s="45"/>
      <c r="M152" s="236"/>
      <c r="N152" s="237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209</v>
      </c>
      <c r="AU152" s="18" t="s">
        <v>90</v>
      </c>
    </row>
    <row r="153" s="2" customFormat="1">
      <c r="A153" s="39"/>
      <c r="B153" s="40"/>
      <c r="C153" s="41"/>
      <c r="D153" s="251" t="s">
        <v>355</v>
      </c>
      <c r="E153" s="41"/>
      <c r="F153" s="252" t="s">
        <v>7345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355</v>
      </c>
      <c r="AU153" s="18" t="s">
        <v>90</v>
      </c>
    </row>
    <row r="154" s="14" customFormat="1">
      <c r="A154" s="14"/>
      <c r="B154" s="263"/>
      <c r="C154" s="264"/>
      <c r="D154" s="233" t="s">
        <v>357</v>
      </c>
      <c r="E154" s="265" t="s">
        <v>1</v>
      </c>
      <c r="F154" s="266" t="s">
        <v>7346</v>
      </c>
      <c r="G154" s="264"/>
      <c r="H154" s="267">
        <v>13.34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357</v>
      </c>
      <c r="AU154" s="273" t="s">
        <v>90</v>
      </c>
      <c r="AV154" s="14" t="s">
        <v>90</v>
      </c>
      <c r="AW154" s="14" t="s">
        <v>36</v>
      </c>
      <c r="AX154" s="14" t="s">
        <v>88</v>
      </c>
      <c r="AY154" s="273" t="s">
        <v>203</v>
      </c>
    </row>
    <row r="155" s="2" customFormat="1" ht="24.15" customHeight="1">
      <c r="A155" s="39"/>
      <c r="B155" s="40"/>
      <c r="C155" s="220" t="s">
        <v>239</v>
      </c>
      <c r="D155" s="220" t="s">
        <v>204</v>
      </c>
      <c r="E155" s="221" t="s">
        <v>7347</v>
      </c>
      <c r="F155" s="222" t="s">
        <v>7348</v>
      </c>
      <c r="G155" s="223" t="s">
        <v>290</v>
      </c>
      <c r="H155" s="224">
        <v>13.34</v>
      </c>
      <c r="I155" s="225"/>
      <c r="J155" s="226">
        <f>ROUND(I155*H155,2)</f>
        <v>0</v>
      </c>
      <c r="K155" s="222" t="s">
        <v>352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202</v>
      </c>
      <c r="AT155" s="231" t="s">
        <v>204</v>
      </c>
      <c r="AU155" s="231" t="s">
        <v>90</v>
      </c>
      <c r="AY155" s="18" t="s">
        <v>203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202</v>
      </c>
      <c r="BM155" s="231" t="s">
        <v>7349</v>
      </c>
    </row>
    <row r="156" s="2" customFormat="1">
      <c r="A156" s="39"/>
      <c r="B156" s="40"/>
      <c r="C156" s="41"/>
      <c r="D156" s="233" t="s">
        <v>209</v>
      </c>
      <c r="E156" s="41"/>
      <c r="F156" s="234" t="s">
        <v>7350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209</v>
      </c>
      <c r="AU156" s="18" t="s">
        <v>90</v>
      </c>
    </row>
    <row r="157" s="2" customFormat="1">
      <c r="A157" s="39"/>
      <c r="B157" s="40"/>
      <c r="C157" s="41"/>
      <c r="D157" s="251" t="s">
        <v>355</v>
      </c>
      <c r="E157" s="41"/>
      <c r="F157" s="252" t="s">
        <v>7351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355</v>
      </c>
      <c r="AU157" s="18" t="s">
        <v>90</v>
      </c>
    </row>
    <row r="158" s="2" customFormat="1" ht="37.8" customHeight="1">
      <c r="A158" s="39"/>
      <c r="B158" s="40"/>
      <c r="C158" s="220" t="s">
        <v>244</v>
      </c>
      <c r="D158" s="220" t="s">
        <v>204</v>
      </c>
      <c r="E158" s="221" t="s">
        <v>457</v>
      </c>
      <c r="F158" s="222" t="s">
        <v>458</v>
      </c>
      <c r="G158" s="223" t="s">
        <v>351</v>
      </c>
      <c r="H158" s="224">
        <v>12.788</v>
      </c>
      <c r="I158" s="225"/>
      <c r="J158" s="226">
        <f>ROUND(I158*H158,2)</f>
        <v>0</v>
      </c>
      <c r="K158" s="222" t="s">
        <v>352</v>
      </c>
      <c r="L158" s="45"/>
      <c r="M158" s="227" t="s">
        <v>1</v>
      </c>
      <c r="N158" s="228" t="s">
        <v>46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202</v>
      </c>
      <c r="AT158" s="231" t="s">
        <v>204</v>
      </c>
      <c r="AU158" s="231" t="s">
        <v>90</v>
      </c>
      <c r="AY158" s="18" t="s">
        <v>203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88</v>
      </c>
      <c r="BK158" s="232">
        <f>ROUND(I158*H158,2)</f>
        <v>0</v>
      </c>
      <c r="BL158" s="18" t="s">
        <v>202</v>
      </c>
      <c r="BM158" s="231" t="s">
        <v>7352</v>
      </c>
    </row>
    <row r="159" s="2" customFormat="1">
      <c r="A159" s="39"/>
      <c r="B159" s="40"/>
      <c r="C159" s="41"/>
      <c r="D159" s="233" t="s">
        <v>209</v>
      </c>
      <c r="E159" s="41"/>
      <c r="F159" s="234" t="s">
        <v>460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209</v>
      </c>
      <c r="AU159" s="18" t="s">
        <v>90</v>
      </c>
    </row>
    <row r="160" s="2" customFormat="1">
      <c r="A160" s="39"/>
      <c r="B160" s="40"/>
      <c r="C160" s="41"/>
      <c r="D160" s="251" t="s">
        <v>355</v>
      </c>
      <c r="E160" s="41"/>
      <c r="F160" s="252" t="s">
        <v>461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355</v>
      </c>
      <c r="AU160" s="18" t="s">
        <v>90</v>
      </c>
    </row>
    <row r="161" s="14" customFormat="1">
      <c r="A161" s="14"/>
      <c r="B161" s="263"/>
      <c r="C161" s="264"/>
      <c r="D161" s="233" t="s">
        <v>357</v>
      </c>
      <c r="E161" s="265" t="s">
        <v>1</v>
      </c>
      <c r="F161" s="266" t="s">
        <v>7353</v>
      </c>
      <c r="G161" s="264"/>
      <c r="H161" s="267">
        <v>36.412999999999997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3" t="s">
        <v>357</v>
      </c>
      <c r="AU161" s="273" t="s">
        <v>90</v>
      </c>
      <c r="AV161" s="14" t="s">
        <v>90</v>
      </c>
      <c r="AW161" s="14" t="s">
        <v>36</v>
      </c>
      <c r="AX161" s="14" t="s">
        <v>81</v>
      </c>
      <c r="AY161" s="273" t="s">
        <v>203</v>
      </c>
    </row>
    <row r="162" s="14" customFormat="1">
      <c r="A162" s="14"/>
      <c r="B162" s="263"/>
      <c r="C162" s="264"/>
      <c r="D162" s="233" t="s">
        <v>357</v>
      </c>
      <c r="E162" s="265" t="s">
        <v>1</v>
      </c>
      <c r="F162" s="266" t="s">
        <v>7354</v>
      </c>
      <c r="G162" s="264"/>
      <c r="H162" s="267">
        <v>-23.625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357</v>
      </c>
      <c r="AU162" s="273" t="s">
        <v>90</v>
      </c>
      <c r="AV162" s="14" t="s">
        <v>90</v>
      </c>
      <c r="AW162" s="14" t="s">
        <v>36</v>
      </c>
      <c r="AX162" s="14" t="s">
        <v>81</v>
      </c>
      <c r="AY162" s="273" t="s">
        <v>203</v>
      </c>
    </row>
    <row r="163" s="16" customFormat="1">
      <c r="A163" s="16"/>
      <c r="B163" s="285"/>
      <c r="C163" s="286"/>
      <c r="D163" s="233" t="s">
        <v>357</v>
      </c>
      <c r="E163" s="287" t="s">
        <v>1</v>
      </c>
      <c r="F163" s="288" t="s">
        <v>366</v>
      </c>
      <c r="G163" s="286"/>
      <c r="H163" s="289">
        <v>12.787999999999997</v>
      </c>
      <c r="I163" s="290"/>
      <c r="J163" s="286"/>
      <c r="K163" s="286"/>
      <c r="L163" s="291"/>
      <c r="M163" s="292"/>
      <c r="N163" s="293"/>
      <c r="O163" s="293"/>
      <c r="P163" s="293"/>
      <c r="Q163" s="293"/>
      <c r="R163" s="293"/>
      <c r="S163" s="293"/>
      <c r="T163" s="294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95" t="s">
        <v>357</v>
      </c>
      <c r="AU163" s="295" t="s">
        <v>90</v>
      </c>
      <c r="AV163" s="16" t="s">
        <v>202</v>
      </c>
      <c r="AW163" s="16" t="s">
        <v>36</v>
      </c>
      <c r="AX163" s="16" t="s">
        <v>88</v>
      </c>
      <c r="AY163" s="295" t="s">
        <v>203</v>
      </c>
    </row>
    <row r="164" s="2" customFormat="1" ht="37.8" customHeight="1">
      <c r="A164" s="39"/>
      <c r="B164" s="40"/>
      <c r="C164" s="220" t="s">
        <v>249</v>
      </c>
      <c r="D164" s="220" t="s">
        <v>204</v>
      </c>
      <c r="E164" s="221" t="s">
        <v>467</v>
      </c>
      <c r="F164" s="222" t="s">
        <v>468</v>
      </c>
      <c r="G164" s="223" t="s">
        <v>351</v>
      </c>
      <c r="H164" s="224">
        <v>51.152000000000001</v>
      </c>
      <c r="I164" s="225"/>
      <c r="J164" s="226">
        <f>ROUND(I164*H164,2)</f>
        <v>0</v>
      </c>
      <c r="K164" s="222" t="s">
        <v>352</v>
      </c>
      <c r="L164" s="45"/>
      <c r="M164" s="227" t="s">
        <v>1</v>
      </c>
      <c r="N164" s="228" t="s">
        <v>46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202</v>
      </c>
      <c r="AT164" s="231" t="s">
        <v>204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202</v>
      </c>
      <c r="BM164" s="231" t="s">
        <v>7355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470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2" customFormat="1">
      <c r="A166" s="39"/>
      <c r="B166" s="40"/>
      <c r="C166" s="41"/>
      <c r="D166" s="251" t="s">
        <v>355</v>
      </c>
      <c r="E166" s="41"/>
      <c r="F166" s="252" t="s">
        <v>471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355</v>
      </c>
      <c r="AU166" s="18" t="s">
        <v>90</v>
      </c>
    </row>
    <row r="167" s="14" customFormat="1">
      <c r="A167" s="14"/>
      <c r="B167" s="263"/>
      <c r="C167" s="264"/>
      <c r="D167" s="233" t="s">
        <v>357</v>
      </c>
      <c r="E167" s="264"/>
      <c r="F167" s="266" t="s">
        <v>7356</v>
      </c>
      <c r="G167" s="264"/>
      <c r="H167" s="267">
        <v>51.152000000000001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357</v>
      </c>
      <c r="AU167" s="273" t="s">
        <v>90</v>
      </c>
      <c r="AV167" s="14" t="s">
        <v>90</v>
      </c>
      <c r="AW167" s="14" t="s">
        <v>4</v>
      </c>
      <c r="AX167" s="14" t="s">
        <v>88</v>
      </c>
      <c r="AY167" s="273" t="s">
        <v>203</v>
      </c>
    </row>
    <row r="168" s="2" customFormat="1" ht="33" customHeight="1">
      <c r="A168" s="39"/>
      <c r="B168" s="40"/>
      <c r="C168" s="220" t="s">
        <v>254</v>
      </c>
      <c r="D168" s="220" t="s">
        <v>204</v>
      </c>
      <c r="E168" s="221" t="s">
        <v>491</v>
      </c>
      <c r="F168" s="222" t="s">
        <v>492</v>
      </c>
      <c r="G168" s="223" t="s">
        <v>493</v>
      </c>
      <c r="H168" s="224">
        <v>26.855</v>
      </c>
      <c r="I168" s="225"/>
      <c r="J168" s="226">
        <f>ROUND(I168*H168,2)</f>
        <v>0</v>
      </c>
      <c r="K168" s="222" t="s">
        <v>352</v>
      </c>
      <c r="L168" s="45"/>
      <c r="M168" s="227" t="s">
        <v>1</v>
      </c>
      <c r="N168" s="228" t="s">
        <v>46</v>
      </c>
      <c r="O168" s="92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1" t="s">
        <v>202</v>
      </c>
      <c r="AT168" s="231" t="s">
        <v>204</v>
      </c>
      <c r="AU168" s="231" t="s">
        <v>90</v>
      </c>
      <c r="AY168" s="18" t="s">
        <v>203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88</v>
      </c>
      <c r="BK168" s="232">
        <f>ROUND(I168*H168,2)</f>
        <v>0</v>
      </c>
      <c r="BL168" s="18" t="s">
        <v>202</v>
      </c>
      <c r="BM168" s="231" t="s">
        <v>7357</v>
      </c>
    </row>
    <row r="169" s="2" customFormat="1">
      <c r="A169" s="39"/>
      <c r="B169" s="40"/>
      <c r="C169" s="41"/>
      <c r="D169" s="233" t="s">
        <v>209</v>
      </c>
      <c r="E169" s="41"/>
      <c r="F169" s="234" t="s">
        <v>495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209</v>
      </c>
      <c r="AU169" s="18" t="s">
        <v>90</v>
      </c>
    </row>
    <row r="170" s="2" customFormat="1">
      <c r="A170" s="39"/>
      <c r="B170" s="40"/>
      <c r="C170" s="41"/>
      <c r="D170" s="251" t="s">
        <v>355</v>
      </c>
      <c r="E170" s="41"/>
      <c r="F170" s="252" t="s">
        <v>496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355</v>
      </c>
      <c r="AU170" s="18" t="s">
        <v>90</v>
      </c>
    </row>
    <row r="171" s="14" customFormat="1">
      <c r="A171" s="14"/>
      <c r="B171" s="263"/>
      <c r="C171" s="264"/>
      <c r="D171" s="233" t="s">
        <v>357</v>
      </c>
      <c r="E171" s="264"/>
      <c r="F171" s="266" t="s">
        <v>7358</v>
      </c>
      <c r="G171" s="264"/>
      <c r="H171" s="267">
        <v>26.855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3" t="s">
        <v>357</v>
      </c>
      <c r="AU171" s="273" t="s">
        <v>90</v>
      </c>
      <c r="AV171" s="14" t="s">
        <v>90</v>
      </c>
      <c r="AW171" s="14" t="s">
        <v>4</v>
      </c>
      <c r="AX171" s="14" t="s">
        <v>88</v>
      </c>
      <c r="AY171" s="273" t="s">
        <v>203</v>
      </c>
    </row>
    <row r="172" s="2" customFormat="1" ht="24.15" customHeight="1">
      <c r="A172" s="39"/>
      <c r="B172" s="40"/>
      <c r="C172" s="220" t="s">
        <v>259</v>
      </c>
      <c r="D172" s="220" t="s">
        <v>204</v>
      </c>
      <c r="E172" s="221" t="s">
        <v>4141</v>
      </c>
      <c r="F172" s="222" t="s">
        <v>4142</v>
      </c>
      <c r="G172" s="223" t="s">
        <v>351</v>
      </c>
      <c r="H172" s="224">
        <v>23.625</v>
      </c>
      <c r="I172" s="225"/>
      <c r="J172" s="226">
        <f>ROUND(I172*H172,2)</f>
        <v>0</v>
      </c>
      <c r="K172" s="222" t="s">
        <v>352</v>
      </c>
      <c r="L172" s="45"/>
      <c r="M172" s="227" t="s">
        <v>1</v>
      </c>
      <c r="N172" s="228" t="s">
        <v>46</v>
      </c>
      <c r="O172" s="92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202</v>
      </c>
      <c r="AT172" s="231" t="s">
        <v>204</v>
      </c>
      <c r="AU172" s="231" t="s">
        <v>90</v>
      </c>
      <c r="AY172" s="18" t="s">
        <v>203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88</v>
      </c>
      <c r="BK172" s="232">
        <f>ROUND(I172*H172,2)</f>
        <v>0</v>
      </c>
      <c r="BL172" s="18" t="s">
        <v>202</v>
      </c>
      <c r="BM172" s="231" t="s">
        <v>7359</v>
      </c>
    </row>
    <row r="173" s="2" customFormat="1">
      <c r="A173" s="39"/>
      <c r="B173" s="40"/>
      <c r="C173" s="41"/>
      <c r="D173" s="233" t="s">
        <v>209</v>
      </c>
      <c r="E173" s="41"/>
      <c r="F173" s="234" t="s">
        <v>4144</v>
      </c>
      <c r="G173" s="41"/>
      <c r="H173" s="41"/>
      <c r="I173" s="235"/>
      <c r="J173" s="41"/>
      <c r="K173" s="41"/>
      <c r="L173" s="45"/>
      <c r="M173" s="236"/>
      <c r="N173" s="237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209</v>
      </c>
      <c r="AU173" s="18" t="s">
        <v>90</v>
      </c>
    </row>
    <row r="174" s="2" customFormat="1">
      <c r="A174" s="39"/>
      <c r="B174" s="40"/>
      <c r="C174" s="41"/>
      <c r="D174" s="251" t="s">
        <v>355</v>
      </c>
      <c r="E174" s="41"/>
      <c r="F174" s="252" t="s">
        <v>4145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355</v>
      </c>
      <c r="AU174" s="18" t="s">
        <v>90</v>
      </c>
    </row>
    <row r="175" s="14" customFormat="1">
      <c r="A175" s="14"/>
      <c r="B175" s="263"/>
      <c r="C175" s="264"/>
      <c r="D175" s="233" t="s">
        <v>357</v>
      </c>
      <c r="E175" s="265" t="s">
        <v>1</v>
      </c>
      <c r="F175" s="266" t="s">
        <v>7353</v>
      </c>
      <c r="G175" s="264"/>
      <c r="H175" s="267">
        <v>36.412999999999997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3" t="s">
        <v>357</v>
      </c>
      <c r="AU175" s="273" t="s">
        <v>90</v>
      </c>
      <c r="AV175" s="14" t="s">
        <v>90</v>
      </c>
      <c r="AW175" s="14" t="s">
        <v>36</v>
      </c>
      <c r="AX175" s="14" t="s">
        <v>81</v>
      </c>
      <c r="AY175" s="273" t="s">
        <v>203</v>
      </c>
    </row>
    <row r="176" s="14" customFormat="1">
      <c r="A176" s="14"/>
      <c r="B176" s="263"/>
      <c r="C176" s="264"/>
      <c r="D176" s="233" t="s">
        <v>357</v>
      </c>
      <c r="E176" s="265" t="s">
        <v>1</v>
      </c>
      <c r="F176" s="266" t="s">
        <v>7360</v>
      </c>
      <c r="G176" s="264"/>
      <c r="H176" s="267">
        <v>-12.788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357</v>
      </c>
      <c r="AU176" s="273" t="s">
        <v>90</v>
      </c>
      <c r="AV176" s="14" t="s">
        <v>90</v>
      </c>
      <c r="AW176" s="14" t="s">
        <v>36</v>
      </c>
      <c r="AX176" s="14" t="s">
        <v>81</v>
      </c>
      <c r="AY176" s="273" t="s">
        <v>203</v>
      </c>
    </row>
    <row r="177" s="16" customFormat="1">
      <c r="A177" s="16"/>
      <c r="B177" s="285"/>
      <c r="C177" s="286"/>
      <c r="D177" s="233" t="s">
        <v>357</v>
      </c>
      <c r="E177" s="287" t="s">
        <v>1</v>
      </c>
      <c r="F177" s="288" t="s">
        <v>366</v>
      </c>
      <c r="G177" s="286"/>
      <c r="H177" s="289">
        <v>23.624999999999996</v>
      </c>
      <c r="I177" s="290"/>
      <c r="J177" s="286"/>
      <c r="K177" s="286"/>
      <c r="L177" s="291"/>
      <c r="M177" s="292"/>
      <c r="N177" s="293"/>
      <c r="O177" s="293"/>
      <c r="P177" s="293"/>
      <c r="Q177" s="293"/>
      <c r="R177" s="293"/>
      <c r="S177" s="293"/>
      <c r="T177" s="294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95" t="s">
        <v>357</v>
      </c>
      <c r="AU177" s="295" t="s">
        <v>90</v>
      </c>
      <c r="AV177" s="16" t="s">
        <v>202</v>
      </c>
      <c r="AW177" s="16" t="s">
        <v>36</v>
      </c>
      <c r="AX177" s="16" t="s">
        <v>88</v>
      </c>
      <c r="AY177" s="295" t="s">
        <v>203</v>
      </c>
    </row>
    <row r="178" s="2" customFormat="1" ht="24.15" customHeight="1">
      <c r="A178" s="39"/>
      <c r="B178" s="40"/>
      <c r="C178" s="220" t="s">
        <v>264</v>
      </c>
      <c r="D178" s="220" t="s">
        <v>204</v>
      </c>
      <c r="E178" s="221" t="s">
        <v>4147</v>
      </c>
      <c r="F178" s="222" t="s">
        <v>4148</v>
      </c>
      <c r="G178" s="223" t="s">
        <v>351</v>
      </c>
      <c r="H178" s="224">
        <v>7.0720000000000001</v>
      </c>
      <c r="I178" s="225"/>
      <c r="J178" s="226">
        <f>ROUND(I178*H178,2)</f>
        <v>0</v>
      </c>
      <c r="K178" s="222" t="s">
        <v>352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202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202</v>
      </c>
      <c r="BM178" s="231" t="s">
        <v>7361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4150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4151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14" customFormat="1">
      <c r="A181" s="14"/>
      <c r="B181" s="263"/>
      <c r="C181" s="264"/>
      <c r="D181" s="233" t="s">
        <v>357</v>
      </c>
      <c r="E181" s="265" t="s">
        <v>1</v>
      </c>
      <c r="F181" s="266" t="s">
        <v>7362</v>
      </c>
      <c r="G181" s="264"/>
      <c r="H181" s="267">
        <v>7.0720000000000001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3" t="s">
        <v>357</v>
      </c>
      <c r="AU181" s="273" t="s">
        <v>90</v>
      </c>
      <c r="AV181" s="14" t="s">
        <v>90</v>
      </c>
      <c r="AW181" s="14" t="s">
        <v>36</v>
      </c>
      <c r="AX181" s="14" t="s">
        <v>88</v>
      </c>
      <c r="AY181" s="273" t="s">
        <v>203</v>
      </c>
    </row>
    <row r="182" s="2" customFormat="1" ht="16.5" customHeight="1">
      <c r="A182" s="39"/>
      <c r="B182" s="40"/>
      <c r="C182" s="296" t="s">
        <v>269</v>
      </c>
      <c r="D182" s="296" t="s">
        <v>553</v>
      </c>
      <c r="E182" s="297" t="s">
        <v>7363</v>
      </c>
      <c r="F182" s="298" t="s">
        <v>7364</v>
      </c>
      <c r="G182" s="299" t="s">
        <v>493</v>
      </c>
      <c r="H182" s="300">
        <v>13.366</v>
      </c>
      <c r="I182" s="301"/>
      <c r="J182" s="302">
        <f>ROUND(I182*H182,2)</f>
        <v>0</v>
      </c>
      <c r="K182" s="298" t="s">
        <v>352</v>
      </c>
      <c r="L182" s="303"/>
      <c r="M182" s="304" t="s">
        <v>1</v>
      </c>
      <c r="N182" s="305" t="s">
        <v>46</v>
      </c>
      <c r="O182" s="92"/>
      <c r="P182" s="229">
        <f>O182*H182</f>
        <v>0</v>
      </c>
      <c r="Q182" s="229">
        <v>1</v>
      </c>
      <c r="R182" s="229">
        <f>Q182*H182</f>
        <v>13.366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239</v>
      </c>
      <c r="AT182" s="231" t="s">
        <v>553</v>
      </c>
      <c r="AU182" s="231" t="s">
        <v>90</v>
      </c>
      <c r="AY182" s="18" t="s">
        <v>203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88</v>
      </c>
      <c r="BK182" s="232">
        <f>ROUND(I182*H182,2)</f>
        <v>0</v>
      </c>
      <c r="BL182" s="18" t="s">
        <v>202</v>
      </c>
      <c r="BM182" s="231" t="s">
        <v>7365</v>
      </c>
    </row>
    <row r="183" s="2" customFormat="1">
      <c r="A183" s="39"/>
      <c r="B183" s="40"/>
      <c r="C183" s="41"/>
      <c r="D183" s="233" t="s">
        <v>209</v>
      </c>
      <c r="E183" s="41"/>
      <c r="F183" s="234" t="s">
        <v>7364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209</v>
      </c>
      <c r="AU183" s="18" t="s">
        <v>90</v>
      </c>
    </row>
    <row r="184" s="14" customFormat="1">
      <c r="A184" s="14"/>
      <c r="B184" s="263"/>
      <c r="C184" s="264"/>
      <c r="D184" s="233" t="s">
        <v>357</v>
      </c>
      <c r="E184" s="264"/>
      <c r="F184" s="266" t="s">
        <v>7366</v>
      </c>
      <c r="G184" s="264"/>
      <c r="H184" s="267">
        <v>13.366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3" t="s">
        <v>357</v>
      </c>
      <c r="AU184" s="273" t="s">
        <v>90</v>
      </c>
      <c r="AV184" s="14" t="s">
        <v>90</v>
      </c>
      <c r="AW184" s="14" t="s">
        <v>4</v>
      </c>
      <c r="AX184" s="14" t="s">
        <v>88</v>
      </c>
      <c r="AY184" s="273" t="s">
        <v>203</v>
      </c>
    </row>
    <row r="185" s="11" customFormat="1" ht="22.8" customHeight="1">
      <c r="A185" s="11"/>
      <c r="B185" s="206"/>
      <c r="C185" s="207"/>
      <c r="D185" s="208" t="s">
        <v>80</v>
      </c>
      <c r="E185" s="249" t="s">
        <v>202</v>
      </c>
      <c r="F185" s="249" t="s">
        <v>1113</v>
      </c>
      <c r="G185" s="207"/>
      <c r="H185" s="207"/>
      <c r="I185" s="210"/>
      <c r="J185" s="250">
        <f>BK185</f>
        <v>0</v>
      </c>
      <c r="K185" s="207"/>
      <c r="L185" s="212"/>
      <c r="M185" s="213"/>
      <c r="N185" s="214"/>
      <c r="O185" s="214"/>
      <c r="P185" s="215">
        <f>SUM(P186:P206)</f>
        <v>0</v>
      </c>
      <c r="Q185" s="214"/>
      <c r="R185" s="215">
        <f>SUM(R186:R206)</f>
        <v>3.9481888700000001</v>
      </c>
      <c r="S185" s="214"/>
      <c r="T185" s="216">
        <f>SUM(T186:T206)</f>
        <v>0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17" t="s">
        <v>88</v>
      </c>
      <c r="AT185" s="218" t="s">
        <v>80</v>
      </c>
      <c r="AU185" s="218" t="s">
        <v>88</v>
      </c>
      <c r="AY185" s="217" t="s">
        <v>203</v>
      </c>
      <c r="BK185" s="219">
        <f>SUM(BK186:BK206)</f>
        <v>0</v>
      </c>
    </row>
    <row r="186" s="2" customFormat="1" ht="24.15" customHeight="1">
      <c r="A186" s="39"/>
      <c r="B186" s="40"/>
      <c r="C186" s="220" t="s">
        <v>8</v>
      </c>
      <c r="D186" s="220" t="s">
        <v>204</v>
      </c>
      <c r="E186" s="221" t="s">
        <v>4159</v>
      </c>
      <c r="F186" s="222" t="s">
        <v>4160</v>
      </c>
      <c r="G186" s="223" t="s">
        <v>351</v>
      </c>
      <c r="H186" s="224">
        <v>2.0800000000000001</v>
      </c>
      <c r="I186" s="225"/>
      <c r="J186" s="226">
        <f>ROUND(I186*H186,2)</f>
        <v>0</v>
      </c>
      <c r="K186" s="222" t="s">
        <v>352</v>
      </c>
      <c r="L186" s="45"/>
      <c r="M186" s="227" t="s">
        <v>1</v>
      </c>
      <c r="N186" s="228" t="s">
        <v>46</v>
      </c>
      <c r="O186" s="92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202</v>
      </c>
      <c r="AT186" s="231" t="s">
        <v>204</v>
      </c>
      <c r="AU186" s="231" t="s">
        <v>90</v>
      </c>
      <c r="AY186" s="18" t="s">
        <v>203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88</v>
      </c>
      <c r="BK186" s="232">
        <f>ROUND(I186*H186,2)</f>
        <v>0</v>
      </c>
      <c r="BL186" s="18" t="s">
        <v>202</v>
      </c>
      <c r="BM186" s="231" t="s">
        <v>7367</v>
      </c>
    </row>
    <row r="187" s="2" customFormat="1">
      <c r="A187" s="39"/>
      <c r="B187" s="40"/>
      <c r="C187" s="41"/>
      <c r="D187" s="233" t="s">
        <v>209</v>
      </c>
      <c r="E187" s="41"/>
      <c r="F187" s="234" t="s">
        <v>4162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209</v>
      </c>
      <c r="AU187" s="18" t="s">
        <v>90</v>
      </c>
    </row>
    <row r="188" s="2" customFormat="1">
      <c r="A188" s="39"/>
      <c r="B188" s="40"/>
      <c r="C188" s="41"/>
      <c r="D188" s="251" t="s">
        <v>355</v>
      </c>
      <c r="E188" s="41"/>
      <c r="F188" s="252" t="s">
        <v>4163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355</v>
      </c>
      <c r="AU188" s="18" t="s">
        <v>90</v>
      </c>
    </row>
    <row r="189" s="14" customFormat="1">
      <c r="A189" s="14"/>
      <c r="B189" s="263"/>
      <c r="C189" s="264"/>
      <c r="D189" s="233" t="s">
        <v>357</v>
      </c>
      <c r="E189" s="265" t="s">
        <v>1</v>
      </c>
      <c r="F189" s="266" t="s">
        <v>7368</v>
      </c>
      <c r="G189" s="264"/>
      <c r="H189" s="267">
        <v>2.0800000000000001</v>
      </c>
      <c r="I189" s="268"/>
      <c r="J189" s="264"/>
      <c r="K189" s="264"/>
      <c r="L189" s="269"/>
      <c r="M189" s="270"/>
      <c r="N189" s="271"/>
      <c r="O189" s="271"/>
      <c r="P189" s="271"/>
      <c r="Q189" s="271"/>
      <c r="R189" s="271"/>
      <c r="S189" s="271"/>
      <c r="T189" s="27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3" t="s">
        <v>357</v>
      </c>
      <c r="AU189" s="273" t="s">
        <v>90</v>
      </c>
      <c r="AV189" s="14" t="s">
        <v>90</v>
      </c>
      <c r="AW189" s="14" t="s">
        <v>36</v>
      </c>
      <c r="AX189" s="14" t="s">
        <v>88</v>
      </c>
      <c r="AY189" s="273" t="s">
        <v>203</v>
      </c>
    </row>
    <row r="190" s="2" customFormat="1" ht="16.5" customHeight="1">
      <c r="A190" s="39"/>
      <c r="B190" s="40"/>
      <c r="C190" s="296" t="s">
        <v>279</v>
      </c>
      <c r="D190" s="296" t="s">
        <v>553</v>
      </c>
      <c r="E190" s="297" t="s">
        <v>7363</v>
      </c>
      <c r="F190" s="298" t="s">
        <v>7364</v>
      </c>
      <c r="G190" s="299" t="s">
        <v>493</v>
      </c>
      <c r="H190" s="300">
        <v>3.931</v>
      </c>
      <c r="I190" s="301"/>
      <c r="J190" s="302">
        <f>ROUND(I190*H190,2)</f>
        <v>0</v>
      </c>
      <c r="K190" s="298" t="s">
        <v>352</v>
      </c>
      <c r="L190" s="303"/>
      <c r="M190" s="304" t="s">
        <v>1</v>
      </c>
      <c r="N190" s="305" t="s">
        <v>46</v>
      </c>
      <c r="O190" s="92"/>
      <c r="P190" s="229">
        <f>O190*H190</f>
        <v>0</v>
      </c>
      <c r="Q190" s="229">
        <v>1</v>
      </c>
      <c r="R190" s="229">
        <f>Q190*H190</f>
        <v>3.931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239</v>
      </c>
      <c r="AT190" s="231" t="s">
        <v>553</v>
      </c>
      <c r="AU190" s="231" t="s">
        <v>90</v>
      </c>
      <c r="AY190" s="18" t="s">
        <v>203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88</v>
      </c>
      <c r="BK190" s="232">
        <f>ROUND(I190*H190,2)</f>
        <v>0</v>
      </c>
      <c r="BL190" s="18" t="s">
        <v>202</v>
      </c>
      <c r="BM190" s="231" t="s">
        <v>7369</v>
      </c>
    </row>
    <row r="191" s="2" customFormat="1">
      <c r="A191" s="39"/>
      <c r="B191" s="40"/>
      <c r="C191" s="41"/>
      <c r="D191" s="233" t="s">
        <v>209</v>
      </c>
      <c r="E191" s="41"/>
      <c r="F191" s="234" t="s">
        <v>7364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209</v>
      </c>
      <c r="AU191" s="18" t="s">
        <v>90</v>
      </c>
    </row>
    <row r="192" s="14" customFormat="1">
      <c r="A192" s="14"/>
      <c r="B192" s="263"/>
      <c r="C192" s="264"/>
      <c r="D192" s="233" t="s">
        <v>357</v>
      </c>
      <c r="E192" s="264"/>
      <c r="F192" s="266" t="s">
        <v>7370</v>
      </c>
      <c r="G192" s="264"/>
      <c r="H192" s="267">
        <v>3.931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357</v>
      </c>
      <c r="AU192" s="273" t="s">
        <v>90</v>
      </c>
      <c r="AV192" s="14" t="s">
        <v>90</v>
      </c>
      <c r="AW192" s="14" t="s">
        <v>4</v>
      </c>
      <c r="AX192" s="14" t="s">
        <v>88</v>
      </c>
      <c r="AY192" s="273" t="s">
        <v>203</v>
      </c>
    </row>
    <row r="193" s="2" customFormat="1" ht="24.15" customHeight="1">
      <c r="A193" s="39"/>
      <c r="B193" s="40"/>
      <c r="C193" s="220" t="s">
        <v>284</v>
      </c>
      <c r="D193" s="220" t="s">
        <v>204</v>
      </c>
      <c r="E193" s="221" t="s">
        <v>7157</v>
      </c>
      <c r="F193" s="222" t="s">
        <v>7158</v>
      </c>
      <c r="G193" s="223" t="s">
        <v>351</v>
      </c>
      <c r="H193" s="224">
        <v>0.313</v>
      </c>
      <c r="I193" s="225"/>
      <c r="J193" s="226">
        <f>ROUND(I193*H193,2)</f>
        <v>0</v>
      </c>
      <c r="K193" s="222" t="s">
        <v>352</v>
      </c>
      <c r="L193" s="45"/>
      <c r="M193" s="227" t="s">
        <v>1</v>
      </c>
      <c r="N193" s="228" t="s">
        <v>46</v>
      </c>
      <c r="O193" s="92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202</v>
      </c>
      <c r="AT193" s="231" t="s">
        <v>204</v>
      </c>
      <c r="AU193" s="231" t="s">
        <v>90</v>
      </c>
      <c r="AY193" s="18" t="s">
        <v>203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88</v>
      </c>
      <c r="BK193" s="232">
        <f>ROUND(I193*H193,2)</f>
        <v>0</v>
      </c>
      <c r="BL193" s="18" t="s">
        <v>202</v>
      </c>
      <c r="BM193" s="231" t="s">
        <v>7371</v>
      </c>
    </row>
    <row r="194" s="2" customFormat="1">
      <c r="A194" s="39"/>
      <c r="B194" s="40"/>
      <c r="C194" s="41"/>
      <c r="D194" s="233" t="s">
        <v>209</v>
      </c>
      <c r="E194" s="41"/>
      <c r="F194" s="234" t="s">
        <v>7160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209</v>
      </c>
      <c r="AU194" s="18" t="s">
        <v>90</v>
      </c>
    </row>
    <row r="195" s="2" customFormat="1">
      <c r="A195" s="39"/>
      <c r="B195" s="40"/>
      <c r="C195" s="41"/>
      <c r="D195" s="251" t="s">
        <v>355</v>
      </c>
      <c r="E195" s="41"/>
      <c r="F195" s="252" t="s">
        <v>7161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355</v>
      </c>
      <c r="AU195" s="18" t="s">
        <v>90</v>
      </c>
    </row>
    <row r="196" s="14" customFormat="1">
      <c r="A196" s="14"/>
      <c r="B196" s="263"/>
      <c r="C196" s="264"/>
      <c r="D196" s="233" t="s">
        <v>357</v>
      </c>
      <c r="E196" s="265" t="s">
        <v>1</v>
      </c>
      <c r="F196" s="266" t="s">
        <v>7372</v>
      </c>
      <c r="G196" s="264"/>
      <c r="H196" s="267">
        <v>0.313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3" t="s">
        <v>357</v>
      </c>
      <c r="AU196" s="273" t="s">
        <v>90</v>
      </c>
      <c r="AV196" s="14" t="s">
        <v>90</v>
      </c>
      <c r="AW196" s="14" t="s">
        <v>36</v>
      </c>
      <c r="AX196" s="14" t="s">
        <v>88</v>
      </c>
      <c r="AY196" s="273" t="s">
        <v>203</v>
      </c>
    </row>
    <row r="197" s="2" customFormat="1" ht="24.15" customHeight="1">
      <c r="A197" s="39"/>
      <c r="B197" s="40"/>
      <c r="C197" s="220" t="s">
        <v>473</v>
      </c>
      <c r="D197" s="220" t="s">
        <v>204</v>
      </c>
      <c r="E197" s="221" t="s">
        <v>7163</v>
      </c>
      <c r="F197" s="222" t="s">
        <v>7164</v>
      </c>
      <c r="G197" s="223" t="s">
        <v>290</v>
      </c>
      <c r="H197" s="224">
        <v>0.87</v>
      </c>
      <c r="I197" s="225"/>
      <c r="J197" s="226">
        <f>ROUND(I197*H197,2)</f>
        <v>0</v>
      </c>
      <c r="K197" s="222" t="s">
        <v>352</v>
      </c>
      <c r="L197" s="45"/>
      <c r="M197" s="227" t="s">
        <v>1</v>
      </c>
      <c r="N197" s="228" t="s">
        <v>46</v>
      </c>
      <c r="O197" s="92"/>
      <c r="P197" s="229">
        <f>O197*H197</f>
        <v>0</v>
      </c>
      <c r="Q197" s="229">
        <v>0.0063200000000000001</v>
      </c>
      <c r="R197" s="229">
        <f>Q197*H197</f>
        <v>0.0054983999999999996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202</v>
      </c>
      <c r="AT197" s="231" t="s">
        <v>204</v>
      </c>
      <c r="AU197" s="231" t="s">
        <v>90</v>
      </c>
      <c r="AY197" s="18" t="s">
        <v>203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202</v>
      </c>
      <c r="BM197" s="231" t="s">
        <v>7373</v>
      </c>
    </row>
    <row r="198" s="2" customFormat="1">
      <c r="A198" s="39"/>
      <c r="B198" s="40"/>
      <c r="C198" s="41"/>
      <c r="D198" s="233" t="s">
        <v>209</v>
      </c>
      <c r="E198" s="41"/>
      <c r="F198" s="234" t="s">
        <v>7166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209</v>
      </c>
      <c r="AU198" s="18" t="s">
        <v>90</v>
      </c>
    </row>
    <row r="199" s="2" customFormat="1">
      <c r="A199" s="39"/>
      <c r="B199" s="40"/>
      <c r="C199" s="41"/>
      <c r="D199" s="251" t="s">
        <v>355</v>
      </c>
      <c r="E199" s="41"/>
      <c r="F199" s="252" t="s">
        <v>7167</v>
      </c>
      <c r="G199" s="41"/>
      <c r="H199" s="41"/>
      <c r="I199" s="235"/>
      <c r="J199" s="41"/>
      <c r="K199" s="41"/>
      <c r="L199" s="45"/>
      <c r="M199" s="236"/>
      <c r="N199" s="237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355</v>
      </c>
      <c r="AU199" s="18" t="s">
        <v>90</v>
      </c>
    </row>
    <row r="200" s="14" customFormat="1">
      <c r="A200" s="14"/>
      <c r="B200" s="263"/>
      <c r="C200" s="264"/>
      <c r="D200" s="233" t="s">
        <v>357</v>
      </c>
      <c r="E200" s="265" t="s">
        <v>1</v>
      </c>
      <c r="F200" s="266" t="s">
        <v>7374</v>
      </c>
      <c r="G200" s="264"/>
      <c r="H200" s="267">
        <v>0.87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357</v>
      </c>
      <c r="AU200" s="273" t="s">
        <v>90</v>
      </c>
      <c r="AV200" s="14" t="s">
        <v>90</v>
      </c>
      <c r="AW200" s="14" t="s">
        <v>36</v>
      </c>
      <c r="AX200" s="14" t="s">
        <v>88</v>
      </c>
      <c r="AY200" s="273" t="s">
        <v>203</v>
      </c>
    </row>
    <row r="201" s="2" customFormat="1" ht="24.15" customHeight="1">
      <c r="A201" s="39"/>
      <c r="B201" s="40"/>
      <c r="C201" s="220" t="s">
        <v>483</v>
      </c>
      <c r="D201" s="220" t="s">
        <v>204</v>
      </c>
      <c r="E201" s="221" t="s">
        <v>7169</v>
      </c>
      <c r="F201" s="222" t="s">
        <v>7170</v>
      </c>
      <c r="G201" s="223" t="s">
        <v>493</v>
      </c>
      <c r="H201" s="224">
        <v>0.010999999999999999</v>
      </c>
      <c r="I201" s="225"/>
      <c r="J201" s="226">
        <f>ROUND(I201*H201,2)</f>
        <v>0</v>
      </c>
      <c r="K201" s="222" t="s">
        <v>352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1.06277</v>
      </c>
      <c r="R201" s="229">
        <f>Q201*H201</f>
        <v>0.01169047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202</v>
      </c>
      <c r="AT201" s="231" t="s">
        <v>204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202</v>
      </c>
      <c r="BM201" s="231" t="s">
        <v>7375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7172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>
      <c r="A203" s="39"/>
      <c r="B203" s="40"/>
      <c r="C203" s="41"/>
      <c r="D203" s="251" t="s">
        <v>355</v>
      </c>
      <c r="E203" s="41"/>
      <c r="F203" s="252" t="s">
        <v>7173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355</v>
      </c>
      <c r="AU203" s="18" t="s">
        <v>90</v>
      </c>
    </row>
    <row r="204" s="13" customFormat="1">
      <c r="A204" s="13"/>
      <c r="B204" s="253"/>
      <c r="C204" s="254"/>
      <c r="D204" s="233" t="s">
        <v>357</v>
      </c>
      <c r="E204" s="255" t="s">
        <v>1</v>
      </c>
      <c r="F204" s="256" t="s">
        <v>7174</v>
      </c>
      <c r="G204" s="254"/>
      <c r="H204" s="255" t="s">
        <v>1</v>
      </c>
      <c r="I204" s="257"/>
      <c r="J204" s="254"/>
      <c r="K204" s="254"/>
      <c r="L204" s="258"/>
      <c r="M204" s="259"/>
      <c r="N204" s="260"/>
      <c r="O204" s="260"/>
      <c r="P204" s="260"/>
      <c r="Q204" s="260"/>
      <c r="R204" s="260"/>
      <c r="S204" s="260"/>
      <c r="T204" s="26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2" t="s">
        <v>357</v>
      </c>
      <c r="AU204" s="262" t="s">
        <v>90</v>
      </c>
      <c r="AV204" s="13" t="s">
        <v>88</v>
      </c>
      <c r="AW204" s="13" t="s">
        <v>36</v>
      </c>
      <c r="AX204" s="13" t="s">
        <v>81</v>
      </c>
      <c r="AY204" s="262" t="s">
        <v>203</v>
      </c>
    </row>
    <row r="205" s="14" customFormat="1">
      <c r="A205" s="14"/>
      <c r="B205" s="263"/>
      <c r="C205" s="264"/>
      <c r="D205" s="233" t="s">
        <v>357</v>
      </c>
      <c r="E205" s="265" t="s">
        <v>1</v>
      </c>
      <c r="F205" s="266" t="s">
        <v>7376</v>
      </c>
      <c r="G205" s="264"/>
      <c r="H205" s="267">
        <v>2.0859999999999999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3" t="s">
        <v>357</v>
      </c>
      <c r="AU205" s="273" t="s">
        <v>90</v>
      </c>
      <c r="AV205" s="14" t="s">
        <v>90</v>
      </c>
      <c r="AW205" s="14" t="s">
        <v>36</v>
      </c>
      <c r="AX205" s="14" t="s">
        <v>88</v>
      </c>
      <c r="AY205" s="273" t="s">
        <v>203</v>
      </c>
    </row>
    <row r="206" s="14" customFormat="1">
      <c r="A206" s="14"/>
      <c r="B206" s="263"/>
      <c r="C206" s="264"/>
      <c r="D206" s="233" t="s">
        <v>357</v>
      </c>
      <c r="E206" s="264"/>
      <c r="F206" s="266" t="s">
        <v>7377</v>
      </c>
      <c r="G206" s="264"/>
      <c r="H206" s="267">
        <v>0.010999999999999999</v>
      </c>
      <c r="I206" s="268"/>
      <c r="J206" s="264"/>
      <c r="K206" s="264"/>
      <c r="L206" s="269"/>
      <c r="M206" s="270"/>
      <c r="N206" s="271"/>
      <c r="O206" s="271"/>
      <c r="P206" s="271"/>
      <c r="Q206" s="271"/>
      <c r="R206" s="271"/>
      <c r="S206" s="271"/>
      <c r="T206" s="27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3" t="s">
        <v>357</v>
      </c>
      <c r="AU206" s="273" t="s">
        <v>90</v>
      </c>
      <c r="AV206" s="14" t="s">
        <v>90</v>
      </c>
      <c r="AW206" s="14" t="s">
        <v>4</v>
      </c>
      <c r="AX206" s="14" t="s">
        <v>88</v>
      </c>
      <c r="AY206" s="273" t="s">
        <v>203</v>
      </c>
    </row>
    <row r="207" s="11" customFormat="1" ht="22.8" customHeight="1">
      <c r="A207" s="11"/>
      <c r="B207" s="206"/>
      <c r="C207" s="207"/>
      <c r="D207" s="208" t="s">
        <v>80</v>
      </c>
      <c r="E207" s="249" t="s">
        <v>239</v>
      </c>
      <c r="F207" s="249" t="s">
        <v>7024</v>
      </c>
      <c r="G207" s="207"/>
      <c r="H207" s="207"/>
      <c r="I207" s="210"/>
      <c r="J207" s="250">
        <f>BK207</f>
        <v>0</v>
      </c>
      <c r="K207" s="207"/>
      <c r="L207" s="212"/>
      <c r="M207" s="213"/>
      <c r="N207" s="214"/>
      <c r="O207" s="214"/>
      <c r="P207" s="215">
        <f>SUM(P208:P254)</f>
        <v>0</v>
      </c>
      <c r="Q207" s="214"/>
      <c r="R207" s="215">
        <f>SUM(R208:R254)</f>
        <v>3.3660258000000001</v>
      </c>
      <c r="S207" s="214"/>
      <c r="T207" s="216">
        <f>SUM(T208:T254)</f>
        <v>0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R207" s="217" t="s">
        <v>88</v>
      </c>
      <c r="AT207" s="218" t="s">
        <v>80</v>
      </c>
      <c r="AU207" s="218" t="s">
        <v>88</v>
      </c>
      <c r="AY207" s="217" t="s">
        <v>203</v>
      </c>
      <c r="BK207" s="219">
        <f>SUM(BK208:BK254)</f>
        <v>0</v>
      </c>
    </row>
    <row r="208" s="2" customFormat="1" ht="16.5" customHeight="1">
      <c r="A208" s="39"/>
      <c r="B208" s="40"/>
      <c r="C208" s="220" t="s">
        <v>490</v>
      </c>
      <c r="D208" s="220" t="s">
        <v>204</v>
      </c>
      <c r="E208" s="221" t="s">
        <v>7378</v>
      </c>
      <c r="F208" s="222" t="s">
        <v>7139</v>
      </c>
      <c r="G208" s="223" t="s">
        <v>2543</v>
      </c>
      <c r="H208" s="224">
        <v>2</v>
      </c>
      <c r="I208" s="225"/>
      <c r="J208" s="226">
        <f>ROUND(I208*H208,2)</f>
        <v>0</v>
      </c>
      <c r="K208" s="222" t="s">
        <v>1</v>
      </c>
      <c r="L208" s="45"/>
      <c r="M208" s="227" t="s">
        <v>1</v>
      </c>
      <c r="N208" s="228" t="s">
        <v>46</v>
      </c>
      <c r="O208" s="92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202</v>
      </c>
      <c r="AT208" s="231" t="s">
        <v>204</v>
      </c>
      <c r="AU208" s="231" t="s">
        <v>90</v>
      </c>
      <c r="AY208" s="18" t="s">
        <v>203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88</v>
      </c>
      <c r="BK208" s="232">
        <f>ROUND(I208*H208,2)</f>
        <v>0</v>
      </c>
      <c r="BL208" s="18" t="s">
        <v>202</v>
      </c>
      <c r="BM208" s="231" t="s">
        <v>7379</v>
      </c>
    </row>
    <row r="209" s="2" customFormat="1" ht="24.15" customHeight="1">
      <c r="A209" s="39"/>
      <c r="B209" s="40"/>
      <c r="C209" s="220" t="s">
        <v>7</v>
      </c>
      <c r="D209" s="220" t="s">
        <v>204</v>
      </c>
      <c r="E209" s="221" t="s">
        <v>7380</v>
      </c>
      <c r="F209" s="222" t="s">
        <v>7381</v>
      </c>
      <c r="G209" s="223" t="s">
        <v>415</v>
      </c>
      <c r="H209" s="224">
        <v>26</v>
      </c>
      <c r="I209" s="225"/>
      <c r="J209" s="226">
        <f>ROUND(I209*H209,2)</f>
        <v>0</v>
      </c>
      <c r="K209" s="222" t="s">
        <v>352</v>
      </c>
      <c r="L209" s="45"/>
      <c r="M209" s="227" t="s">
        <v>1</v>
      </c>
      <c r="N209" s="228" t="s">
        <v>46</v>
      </c>
      <c r="O209" s="92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202</v>
      </c>
      <c r="AT209" s="231" t="s">
        <v>204</v>
      </c>
      <c r="AU209" s="231" t="s">
        <v>90</v>
      </c>
      <c r="AY209" s="18" t="s">
        <v>203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88</v>
      </c>
      <c r="BK209" s="232">
        <f>ROUND(I209*H209,2)</f>
        <v>0</v>
      </c>
      <c r="BL209" s="18" t="s">
        <v>202</v>
      </c>
      <c r="BM209" s="231" t="s">
        <v>7382</v>
      </c>
    </row>
    <row r="210" s="2" customFormat="1">
      <c r="A210" s="39"/>
      <c r="B210" s="40"/>
      <c r="C210" s="41"/>
      <c r="D210" s="233" t="s">
        <v>209</v>
      </c>
      <c r="E210" s="41"/>
      <c r="F210" s="234" t="s">
        <v>7383</v>
      </c>
      <c r="G210" s="41"/>
      <c r="H210" s="41"/>
      <c r="I210" s="235"/>
      <c r="J210" s="41"/>
      <c r="K210" s="41"/>
      <c r="L210" s="45"/>
      <c r="M210" s="236"/>
      <c r="N210" s="237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209</v>
      </c>
      <c r="AU210" s="18" t="s">
        <v>90</v>
      </c>
    </row>
    <row r="211" s="2" customFormat="1">
      <c r="A211" s="39"/>
      <c r="B211" s="40"/>
      <c r="C211" s="41"/>
      <c r="D211" s="251" t="s">
        <v>355</v>
      </c>
      <c r="E211" s="41"/>
      <c r="F211" s="252" t="s">
        <v>7384</v>
      </c>
      <c r="G211" s="41"/>
      <c r="H211" s="41"/>
      <c r="I211" s="235"/>
      <c r="J211" s="41"/>
      <c r="K211" s="41"/>
      <c r="L211" s="45"/>
      <c r="M211" s="236"/>
      <c r="N211" s="237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355</v>
      </c>
      <c r="AU211" s="18" t="s">
        <v>90</v>
      </c>
    </row>
    <row r="212" s="2" customFormat="1" ht="21.75" customHeight="1">
      <c r="A212" s="39"/>
      <c r="B212" s="40"/>
      <c r="C212" s="296" t="s">
        <v>507</v>
      </c>
      <c r="D212" s="296" t="s">
        <v>553</v>
      </c>
      <c r="E212" s="297" t="s">
        <v>7385</v>
      </c>
      <c r="F212" s="298" t="s">
        <v>7386</v>
      </c>
      <c r="G212" s="299" t="s">
        <v>415</v>
      </c>
      <c r="H212" s="300">
        <v>26.390000000000001</v>
      </c>
      <c r="I212" s="301"/>
      <c r="J212" s="302">
        <f>ROUND(I212*H212,2)</f>
        <v>0</v>
      </c>
      <c r="K212" s="298" t="s">
        <v>352</v>
      </c>
      <c r="L212" s="303"/>
      <c r="M212" s="304" t="s">
        <v>1</v>
      </c>
      <c r="N212" s="305" t="s">
        <v>46</v>
      </c>
      <c r="O212" s="92"/>
      <c r="P212" s="229">
        <f>O212*H212</f>
        <v>0</v>
      </c>
      <c r="Q212" s="229">
        <v>0.00042000000000000002</v>
      </c>
      <c r="R212" s="229">
        <f>Q212*H212</f>
        <v>0.011083800000000001</v>
      </c>
      <c r="S212" s="229">
        <v>0</v>
      </c>
      <c r="T212" s="23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1" t="s">
        <v>239</v>
      </c>
      <c r="AT212" s="231" t="s">
        <v>553</v>
      </c>
      <c r="AU212" s="231" t="s">
        <v>90</v>
      </c>
      <c r="AY212" s="18" t="s">
        <v>203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88</v>
      </c>
      <c r="BK212" s="232">
        <f>ROUND(I212*H212,2)</f>
        <v>0</v>
      </c>
      <c r="BL212" s="18" t="s">
        <v>202</v>
      </c>
      <c r="BM212" s="231" t="s">
        <v>7387</v>
      </c>
    </row>
    <row r="213" s="2" customFormat="1">
      <c r="A213" s="39"/>
      <c r="B213" s="40"/>
      <c r="C213" s="41"/>
      <c r="D213" s="233" t="s">
        <v>209</v>
      </c>
      <c r="E213" s="41"/>
      <c r="F213" s="234" t="s">
        <v>7386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209</v>
      </c>
      <c r="AU213" s="18" t="s">
        <v>90</v>
      </c>
    </row>
    <row r="214" s="14" customFormat="1">
      <c r="A214" s="14"/>
      <c r="B214" s="263"/>
      <c r="C214" s="264"/>
      <c r="D214" s="233" t="s">
        <v>357</v>
      </c>
      <c r="E214" s="264"/>
      <c r="F214" s="266" t="s">
        <v>7388</v>
      </c>
      <c r="G214" s="264"/>
      <c r="H214" s="267">
        <v>26.390000000000001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357</v>
      </c>
      <c r="AU214" s="273" t="s">
        <v>90</v>
      </c>
      <c r="AV214" s="14" t="s">
        <v>90</v>
      </c>
      <c r="AW214" s="14" t="s">
        <v>4</v>
      </c>
      <c r="AX214" s="14" t="s">
        <v>88</v>
      </c>
      <c r="AY214" s="273" t="s">
        <v>203</v>
      </c>
    </row>
    <row r="215" s="2" customFormat="1" ht="24.15" customHeight="1">
      <c r="A215" s="39"/>
      <c r="B215" s="40"/>
      <c r="C215" s="220" t="s">
        <v>515</v>
      </c>
      <c r="D215" s="220" t="s">
        <v>204</v>
      </c>
      <c r="E215" s="221" t="s">
        <v>7389</v>
      </c>
      <c r="F215" s="222" t="s">
        <v>7390</v>
      </c>
      <c r="G215" s="223" t="s">
        <v>647</v>
      </c>
      <c r="H215" s="224">
        <v>3</v>
      </c>
      <c r="I215" s="225"/>
      <c r="J215" s="226">
        <f>ROUND(I215*H215,2)</f>
        <v>0</v>
      </c>
      <c r="K215" s="222" t="s">
        <v>352</v>
      </c>
      <c r="L215" s="45"/>
      <c r="M215" s="227" t="s">
        <v>1</v>
      </c>
      <c r="N215" s="228" t="s">
        <v>46</v>
      </c>
      <c r="O215" s="92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202</v>
      </c>
      <c r="AT215" s="231" t="s">
        <v>204</v>
      </c>
      <c r="AU215" s="231" t="s">
        <v>90</v>
      </c>
      <c r="AY215" s="18" t="s">
        <v>203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88</v>
      </c>
      <c r="BK215" s="232">
        <f>ROUND(I215*H215,2)</f>
        <v>0</v>
      </c>
      <c r="BL215" s="18" t="s">
        <v>202</v>
      </c>
      <c r="BM215" s="231" t="s">
        <v>7391</v>
      </c>
    </row>
    <row r="216" s="2" customFormat="1">
      <c r="A216" s="39"/>
      <c r="B216" s="40"/>
      <c r="C216" s="41"/>
      <c r="D216" s="233" t="s">
        <v>209</v>
      </c>
      <c r="E216" s="41"/>
      <c r="F216" s="234" t="s">
        <v>7392</v>
      </c>
      <c r="G216" s="41"/>
      <c r="H216" s="41"/>
      <c r="I216" s="235"/>
      <c r="J216" s="41"/>
      <c r="K216" s="41"/>
      <c r="L216" s="45"/>
      <c r="M216" s="236"/>
      <c r="N216" s="237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209</v>
      </c>
      <c r="AU216" s="18" t="s">
        <v>90</v>
      </c>
    </row>
    <row r="217" s="2" customFormat="1">
      <c r="A217" s="39"/>
      <c r="B217" s="40"/>
      <c r="C217" s="41"/>
      <c r="D217" s="251" t="s">
        <v>355</v>
      </c>
      <c r="E217" s="41"/>
      <c r="F217" s="252" t="s">
        <v>7393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355</v>
      </c>
      <c r="AU217" s="18" t="s">
        <v>90</v>
      </c>
    </row>
    <row r="218" s="2" customFormat="1" ht="16.5" customHeight="1">
      <c r="A218" s="39"/>
      <c r="B218" s="40"/>
      <c r="C218" s="296" t="s">
        <v>524</v>
      </c>
      <c r="D218" s="296" t="s">
        <v>553</v>
      </c>
      <c r="E218" s="297" t="s">
        <v>7394</v>
      </c>
      <c r="F218" s="298" t="s">
        <v>7395</v>
      </c>
      <c r="G218" s="299" t="s">
        <v>647</v>
      </c>
      <c r="H218" s="300">
        <v>3</v>
      </c>
      <c r="I218" s="301"/>
      <c r="J218" s="302">
        <f>ROUND(I218*H218,2)</f>
        <v>0</v>
      </c>
      <c r="K218" s="298" t="s">
        <v>1</v>
      </c>
      <c r="L218" s="303"/>
      <c r="M218" s="304" t="s">
        <v>1</v>
      </c>
      <c r="N218" s="305" t="s">
        <v>46</v>
      </c>
      <c r="O218" s="92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1" t="s">
        <v>1429</v>
      </c>
      <c r="AT218" s="231" t="s">
        <v>553</v>
      </c>
      <c r="AU218" s="231" t="s">
        <v>90</v>
      </c>
      <c r="AY218" s="18" t="s">
        <v>203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88</v>
      </c>
      <c r="BK218" s="232">
        <f>ROUND(I218*H218,2)</f>
        <v>0</v>
      </c>
      <c r="BL218" s="18" t="s">
        <v>1429</v>
      </c>
      <c r="BM218" s="231" t="s">
        <v>7396</v>
      </c>
    </row>
    <row r="219" s="2" customFormat="1" ht="16.5" customHeight="1">
      <c r="A219" s="39"/>
      <c r="B219" s="40"/>
      <c r="C219" s="220" t="s">
        <v>531</v>
      </c>
      <c r="D219" s="220" t="s">
        <v>204</v>
      </c>
      <c r="E219" s="221" t="s">
        <v>7397</v>
      </c>
      <c r="F219" s="222" t="s">
        <v>7398</v>
      </c>
      <c r="G219" s="223" t="s">
        <v>647</v>
      </c>
      <c r="H219" s="224">
        <v>1</v>
      </c>
      <c r="I219" s="225"/>
      <c r="J219" s="226">
        <f>ROUND(I219*H219,2)</f>
        <v>0</v>
      </c>
      <c r="K219" s="222" t="s">
        <v>1</v>
      </c>
      <c r="L219" s="45"/>
      <c r="M219" s="227" t="s">
        <v>1</v>
      </c>
      <c r="N219" s="228" t="s">
        <v>46</v>
      </c>
      <c r="O219" s="92"/>
      <c r="P219" s="229">
        <f>O219*H219</f>
        <v>0</v>
      </c>
      <c r="Q219" s="229">
        <v>0.00024000000000000001</v>
      </c>
      <c r="R219" s="229">
        <f>Q219*H219</f>
        <v>0.00024000000000000001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202</v>
      </c>
      <c r="AT219" s="231" t="s">
        <v>204</v>
      </c>
      <c r="AU219" s="231" t="s">
        <v>90</v>
      </c>
      <c r="AY219" s="18" t="s">
        <v>203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88</v>
      </c>
      <c r="BK219" s="232">
        <f>ROUND(I219*H219,2)</f>
        <v>0</v>
      </c>
      <c r="BL219" s="18" t="s">
        <v>202</v>
      </c>
      <c r="BM219" s="231" t="s">
        <v>7399</v>
      </c>
    </row>
    <row r="220" s="2" customFormat="1" ht="24.15" customHeight="1">
      <c r="A220" s="39"/>
      <c r="B220" s="40"/>
      <c r="C220" s="296" t="s">
        <v>537</v>
      </c>
      <c r="D220" s="296" t="s">
        <v>553</v>
      </c>
      <c r="E220" s="297" t="s">
        <v>7400</v>
      </c>
      <c r="F220" s="298" t="s">
        <v>7401</v>
      </c>
      <c r="G220" s="299" t="s">
        <v>647</v>
      </c>
      <c r="H220" s="300">
        <v>1</v>
      </c>
      <c r="I220" s="301"/>
      <c r="J220" s="302">
        <f>ROUND(I220*H220,2)</f>
        <v>0</v>
      </c>
      <c r="K220" s="298" t="s">
        <v>1</v>
      </c>
      <c r="L220" s="303"/>
      <c r="M220" s="304" t="s">
        <v>1</v>
      </c>
      <c r="N220" s="305" t="s">
        <v>46</v>
      </c>
      <c r="O220" s="92"/>
      <c r="P220" s="229">
        <f>O220*H220</f>
        <v>0</v>
      </c>
      <c r="Q220" s="229">
        <v>0.00364</v>
      </c>
      <c r="R220" s="229">
        <f>Q220*H220</f>
        <v>0.00364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239</v>
      </c>
      <c r="AT220" s="231" t="s">
        <v>553</v>
      </c>
      <c r="AU220" s="231" t="s">
        <v>90</v>
      </c>
      <c r="AY220" s="18" t="s">
        <v>203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88</v>
      </c>
      <c r="BK220" s="232">
        <f>ROUND(I220*H220,2)</f>
        <v>0</v>
      </c>
      <c r="BL220" s="18" t="s">
        <v>202</v>
      </c>
      <c r="BM220" s="231" t="s">
        <v>7402</v>
      </c>
    </row>
    <row r="221" s="2" customFormat="1">
      <c r="A221" s="39"/>
      <c r="B221" s="40"/>
      <c r="C221" s="41"/>
      <c r="D221" s="233" t="s">
        <v>209</v>
      </c>
      <c r="E221" s="41"/>
      <c r="F221" s="234" t="s">
        <v>7403</v>
      </c>
      <c r="G221" s="41"/>
      <c r="H221" s="41"/>
      <c r="I221" s="235"/>
      <c r="J221" s="41"/>
      <c r="K221" s="41"/>
      <c r="L221" s="45"/>
      <c r="M221" s="236"/>
      <c r="N221" s="237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209</v>
      </c>
      <c r="AU221" s="18" t="s">
        <v>90</v>
      </c>
    </row>
    <row r="222" s="2" customFormat="1" ht="21.75" customHeight="1">
      <c r="A222" s="39"/>
      <c r="B222" s="40"/>
      <c r="C222" s="220" t="s">
        <v>543</v>
      </c>
      <c r="D222" s="220" t="s">
        <v>204</v>
      </c>
      <c r="E222" s="221" t="s">
        <v>7404</v>
      </c>
      <c r="F222" s="222" t="s">
        <v>7405</v>
      </c>
      <c r="G222" s="223" t="s">
        <v>647</v>
      </c>
      <c r="H222" s="224">
        <v>1</v>
      </c>
      <c r="I222" s="225"/>
      <c r="J222" s="226">
        <f>ROUND(I222*H222,2)</f>
        <v>0</v>
      </c>
      <c r="K222" s="222" t="s">
        <v>352</v>
      </c>
      <c r="L222" s="45"/>
      <c r="M222" s="227" t="s">
        <v>1</v>
      </c>
      <c r="N222" s="228" t="s">
        <v>46</v>
      </c>
      <c r="O222" s="92"/>
      <c r="P222" s="229">
        <f>O222*H222</f>
        <v>0</v>
      </c>
      <c r="Q222" s="229">
        <v>0.00072000000000000005</v>
      </c>
      <c r="R222" s="229">
        <f>Q222*H222</f>
        <v>0.00072000000000000005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202</v>
      </c>
      <c r="AT222" s="231" t="s">
        <v>204</v>
      </c>
      <c r="AU222" s="231" t="s">
        <v>90</v>
      </c>
      <c r="AY222" s="18" t="s">
        <v>203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88</v>
      </c>
      <c r="BK222" s="232">
        <f>ROUND(I222*H222,2)</f>
        <v>0</v>
      </c>
      <c r="BL222" s="18" t="s">
        <v>202</v>
      </c>
      <c r="BM222" s="231" t="s">
        <v>7406</v>
      </c>
    </row>
    <row r="223" s="2" customFormat="1">
      <c r="A223" s="39"/>
      <c r="B223" s="40"/>
      <c r="C223" s="41"/>
      <c r="D223" s="233" t="s">
        <v>209</v>
      </c>
      <c r="E223" s="41"/>
      <c r="F223" s="234" t="s">
        <v>7407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209</v>
      </c>
      <c r="AU223" s="18" t="s">
        <v>90</v>
      </c>
    </row>
    <row r="224" s="2" customFormat="1">
      <c r="A224" s="39"/>
      <c r="B224" s="40"/>
      <c r="C224" s="41"/>
      <c r="D224" s="251" t="s">
        <v>355</v>
      </c>
      <c r="E224" s="41"/>
      <c r="F224" s="252" t="s">
        <v>7408</v>
      </c>
      <c r="G224" s="41"/>
      <c r="H224" s="41"/>
      <c r="I224" s="235"/>
      <c r="J224" s="41"/>
      <c r="K224" s="41"/>
      <c r="L224" s="45"/>
      <c r="M224" s="236"/>
      <c r="N224" s="237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355</v>
      </c>
      <c r="AU224" s="18" t="s">
        <v>90</v>
      </c>
    </row>
    <row r="225" s="2" customFormat="1" ht="24.15" customHeight="1">
      <c r="A225" s="39"/>
      <c r="B225" s="40"/>
      <c r="C225" s="296" t="s">
        <v>552</v>
      </c>
      <c r="D225" s="296" t="s">
        <v>553</v>
      </c>
      <c r="E225" s="297" t="s">
        <v>7409</v>
      </c>
      <c r="F225" s="298" t="s">
        <v>7410</v>
      </c>
      <c r="G225" s="299" t="s">
        <v>647</v>
      </c>
      <c r="H225" s="300">
        <v>1</v>
      </c>
      <c r="I225" s="301"/>
      <c r="J225" s="302">
        <f>ROUND(I225*H225,2)</f>
        <v>0</v>
      </c>
      <c r="K225" s="298" t="s">
        <v>1</v>
      </c>
      <c r="L225" s="303"/>
      <c r="M225" s="304" t="s">
        <v>1</v>
      </c>
      <c r="N225" s="305" t="s">
        <v>46</v>
      </c>
      <c r="O225" s="92"/>
      <c r="P225" s="229">
        <f>O225*H225</f>
        <v>0</v>
      </c>
      <c r="Q225" s="229">
        <v>0.010999999999999999</v>
      </c>
      <c r="R225" s="229">
        <f>Q225*H225</f>
        <v>0.010999999999999999</v>
      </c>
      <c r="S225" s="229">
        <v>0</v>
      </c>
      <c r="T225" s="23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1" t="s">
        <v>239</v>
      </c>
      <c r="AT225" s="231" t="s">
        <v>553</v>
      </c>
      <c r="AU225" s="231" t="s">
        <v>90</v>
      </c>
      <c r="AY225" s="18" t="s">
        <v>203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88</v>
      </c>
      <c r="BK225" s="232">
        <f>ROUND(I225*H225,2)</f>
        <v>0</v>
      </c>
      <c r="BL225" s="18" t="s">
        <v>202</v>
      </c>
      <c r="BM225" s="231" t="s">
        <v>7411</v>
      </c>
    </row>
    <row r="226" s="2" customFormat="1">
      <c r="A226" s="39"/>
      <c r="B226" s="40"/>
      <c r="C226" s="41"/>
      <c r="D226" s="233" t="s">
        <v>209</v>
      </c>
      <c r="E226" s="41"/>
      <c r="F226" s="234" t="s">
        <v>7412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209</v>
      </c>
      <c r="AU226" s="18" t="s">
        <v>90</v>
      </c>
    </row>
    <row r="227" s="2" customFormat="1" ht="21.75" customHeight="1">
      <c r="A227" s="39"/>
      <c r="B227" s="40"/>
      <c r="C227" s="296" t="s">
        <v>558</v>
      </c>
      <c r="D227" s="296" t="s">
        <v>553</v>
      </c>
      <c r="E227" s="297" t="s">
        <v>7413</v>
      </c>
      <c r="F227" s="298" t="s">
        <v>7414</v>
      </c>
      <c r="G227" s="299" t="s">
        <v>647</v>
      </c>
      <c r="H227" s="300">
        <v>1</v>
      </c>
      <c r="I227" s="301"/>
      <c r="J227" s="302">
        <f>ROUND(I227*H227,2)</f>
        <v>0</v>
      </c>
      <c r="K227" s="298" t="s">
        <v>1</v>
      </c>
      <c r="L227" s="303"/>
      <c r="M227" s="304" t="s">
        <v>1</v>
      </c>
      <c r="N227" s="305" t="s">
        <v>46</v>
      </c>
      <c r="O227" s="92"/>
      <c r="P227" s="229">
        <f>O227*H227</f>
        <v>0</v>
      </c>
      <c r="Q227" s="229">
        <v>0.0035000000000000001</v>
      </c>
      <c r="R227" s="229">
        <f>Q227*H227</f>
        <v>0.0035000000000000001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239</v>
      </c>
      <c r="AT227" s="231" t="s">
        <v>553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202</v>
      </c>
      <c r="BM227" s="231" t="s">
        <v>7415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7416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2" customFormat="1" ht="24.15" customHeight="1">
      <c r="A229" s="39"/>
      <c r="B229" s="40"/>
      <c r="C229" s="220" t="s">
        <v>566</v>
      </c>
      <c r="D229" s="220" t="s">
        <v>204</v>
      </c>
      <c r="E229" s="221" t="s">
        <v>7417</v>
      </c>
      <c r="F229" s="222" t="s">
        <v>7418</v>
      </c>
      <c r="G229" s="223" t="s">
        <v>647</v>
      </c>
      <c r="H229" s="224">
        <v>1</v>
      </c>
      <c r="I229" s="225"/>
      <c r="J229" s="226">
        <f>ROUND(I229*H229,2)</f>
        <v>0</v>
      </c>
      <c r="K229" s="222" t="s">
        <v>352</v>
      </c>
      <c r="L229" s="45"/>
      <c r="M229" s="227" t="s">
        <v>1</v>
      </c>
      <c r="N229" s="228" t="s">
        <v>46</v>
      </c>
      <c r="O229" s="92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202</v>
      </c>
      <c r="AT229" s="231" t="s">
        <v>204</v>
      </c>
      <c r="AU229" s="231" t="s">
        <v>90</v>
      </c>
      <c r="AY229" s="18" t="s">
        <v>203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88</v>
      </c>
      <c r="BK229" s="232">
        <f>ROUND(I229*H229,2)</f>
        <v>0</v>
      </c>
      <c r="BL229" s="18" t="s">
        <v>202</v>
      </c>
      <c r="BM229" s="231" t="s">
        <v>7419</v>
      </c>
    </row>
    <row r="230" s="2" customFormat="1">
      <c r="A230" s="39"/>
      <c r="B230" s="40"/>
      <c r="C230" s="41"/>
      <c r="D230" s="233" t="s">
        <v>209</v>
      </c>
      <c r="E230" s="41"/>
      <c r="F230" s="234" t="s">
        <v>7420</v>
      </c>
      <c r="G230" s="41"/>
      <c r="H230" s="41"/>
      <c r="I230" s="235"/>
      <c r="J230" s="41"/>
      <c r="K230" s="41"/>
      <c r="L230" s="45"/>
      <c r="M230" s="236"/>
      <c r="N230" s="237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209</v>
      </c>
      <c r="AU230" s="18" t="s">
        <v>90</v>
      </c>
    </row>
    <row r="231" s="2" customFormat="1">
      <c r="A231" s="39"/>
      <c r="B231" s="40"/>
      <c r="C231" s="41"/>
      <c r="D231" s="251" t="s">
        <v>355</v>
      </c>
      <c r="E231" s="41"/>
      <c r="F231" s="252" t="s">
        <v>7421</v>
      </c>
      <c r="G231" s="41"/>
      <c r="H231" s="41"/>
      <c r="I231" s="235"/>
      <c r="J231" s="41"/>
      <c r="K231" s="41"/>
      <c r="L231" s="45"/>
      <c r="M231" s="236"/>
      <c r="N231" s="237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355</v>
      </c>
      <c r="AU231" s="18" t="s">
        <v>90</v>
      </c>
    </row>
    <row r="232" s="2" customFormat="1" ht="24.15" customHeight="1">
      <c r="A232" s="39"/>
      <c r="B232" s="40"/>
      <c r="C232" s="296" t="s">
        <v>574</v>
      </c>
      <c r="D232" s="296" t="s">
        <v>553</v>
      </c>
      <c r="E232" s="297" t="s">
        <v>7422</v>
      </c>
      <c r="F232" s="298" t="s">
        <v>7423</v>
      </c>
      <c r="G232" s="299" t="s">
        <v>647</v>
      </c>
      <c r="H232" s="300">
        <v>1</v>
      </c>
      <c r="I232" s="301"/>
      <c r="J232" s="302">
        <f>ROUND(I232*H232,2)</f>
        <v>0</v>
      </c>
      <c r="K232" s="298" t="s">
        <v>1</v>
      </c>
      <c r="L232" s="303"/>
      <c r="M232" s="304" t="s">
        <v>1</v>
      </c>
      <c r="N232" s="305" t="s">
        <v>46</v>
      </c>
      <c r="O232" s="92"/>
      <c r="P232" s="229">
        <f>O232*H232</f>
        <v>0</v>
      </c>
      <c r="Q232" s="229">
        <v>0.0019</v>
      </c>
      <c r="R232" s="229">
        <f>Q232*H232</f>
        <v>0.0019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239</v>
      </c>
      <c r="AT232" s="231" t="s">
        <v>553</v>
      </c>
      <c r="AU232" s="231" t="s">
        <v>90</v>
      </c>
      <c r="AY232" s="18" t="s">
        <v>203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88</v>
      </c>
      <c r="BK232" s="232">
        <f>ROUND(I232*H232,2)</f>
        <v>0</v>
      </c>
      <c r="BL232" s="18" t="s">
        <v>202</v>
      </c>
      <c r="BM232" s="231" t="s">
        <v>7424</v>
      </c>
    </row>
    <row r="233" s="2" customFormat="1">
      <c r="A233" s="39"/>
      <c r="B233" s="40"/>
      <c r="C233" s="41"/>
      <c r="D233" s="233" t="s">
        <v>209</v>
      </c>
      <c r="E233" s="41"/>
      <c r="F233" s="234" t="s">
        <v>7425</v>
      </c>
      <c r="G233" s="41"/>
      <c r="H233" s="41"/>
      <c r="I233" s="235"/>
      <c r="J233" s="41"/>
      <c r="K233" s="41"/>
      <c r="L233" s="45"/>
      <c r="M233" s="236"/>
      <c r="N233" s="237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209</v>
      </c>
      <c r="AU233" s="18" t="s">
        <v>90</v>
      </c>
    </row>
    <row r="234" s="2" customFormat="1" ht="24.15" customHeight="1">
      <c r="A234" s="39"/>
      <c r="B234" s="40"/>
      <c r="C234" s="220" t="s">
        <v>581</v>
      </c>
      <c r="D234" s="220" t="s">
        <v>204</v>
      </c>
      <c r="E234" s="221" t="s">
        <v>7426</v>
      </c>
      <c r="F234" s="222" t="s">
        <v>7427</v>
      </c>
      <c r="G234" s="223" t="s">
        <v>415</v>
      </c>
      <c r="H234" s="224">
        <v>26</v>
      </c>
      <c r="I234" s="225"/>
      <c r="J234" s="226">
        <f>ROUND(I234*H234,2)</f>
        <v>0</v>
      </c>
      <c r="K234" s="222" t="s">
        <v>352</v>
      </c>
      <c r="L234" s="45"/>
      <c r="M234" s="227" t="s">
        <v>1</v>
      </c>
      <c r="N234" s="228" t="s">
        <v>46</v>
      </c>
      <c r="O234" s="92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202</v>
      </c>
      <c r="AT234" s="231" t="s">
        <v>204</v>
      </c>
      <c r="AU234" s="231" t="s">
        <v>90</v>
      </c>
      <c r="AY234" s="18" t="s">
        <v>203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88</v>
      </c>
      <c r="BK234" s="232">
        <f>ROUND(I234*H234,2)</f>
        <v>0</v>
      </c>
      <c r="BL234" s="18" t="s">
        <v>202</v>
      </c>
      <c r="BM234" s="231" t="s">
        <v>7428</v>
      </c>
    </row>
    <row r="235" s="2" customFormat="1">
      <c r="A235" s="39"/>
      <c r="B235" s="40"/>
      <c r="C235" s="41"/>
      <c r="D235" s="233" t="s">
        <v>209</v>
      </c>
      <c r="E235" s="41"/>
      <c r="F235" s="234" t="s">
        <v>7427</v>
      </c>
      <c r="G235" s="41"/>
      <c r="H235" s="41"/>
      <c r="I235" s="235"/>
      <c r="J235" s="41"/>
      <c r="K235" s="41"/>
      <c r="L235" s="45"/>
      <c r="M235" s="236"/>
      <c r="N235" s="237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209</v>
      </c>
      <c r="AU235" s="18" t="s">
        <v>90</v>
      </c>
    </row>
    <row r="236" s="2" customFormat="1">
      <c r="A236" s="39"/>
      <c r="B236" s="40"/>
      <c r="C236" s="41"/>
      <c r="D236" s="251" t="s">
        <v>355</v>
      </c>
      <c r="E236" s="41"/>
      <c r="F236" s="252" t="s">
        <v>7429</v>
      </c>
      <c r="G236" s="41"/>
      <c r="H236" s="41"/>
      <c r="I236" s="235"/>
      <c r="J236" s="41"/>
      <c r="K236" s="41"/>
      <c r="L236" s="45"/>
      <c r="M236" s="236"/>
      <c r="N236" s="237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355</v>
      </c>
      <c r="AU236" s="18" t="s">
        <v>90</v>
      </c>
    </row>
    <row r="237" s="2" customFormat="1" ht="16.5" customHeight="1">
      <c r="A237" s="39"/>
      <c r="B237" s="40"/>
      <c r="C237" s="220" t="s">
        <v>589</v>
      </c>
      <c r="D237" s="220" t="s">
        <v>204</v>
      </c>
      <c r="E237" s="221" t="s">
        <v>7430</v>
      </c>
      <c r="F237" s="222" t="s">
        <v>7431</v>
      </c>
      <c r="G237" s="223" t="s">
        <v>415</v>
      </c>
      <c r="H237" s="224">
        <v>26</v>
      </c>
      <c r="I237" s="225"/>
      <c r="J237" s="226">
        <f>ROUND(I237*H237,2)</f>
        <v>0</v>
      </c>
      <c r="K237" s="222" t="s">
        <v>352</v>
      </c>
      <c r="L237" s="45"/>
      <c r="M237" s="227" t="s">
        <v>1</v>
      </c>
      <c r="N237" s="228" t="s">
        <v>46</v>
      </c>
      <c r="O237" s="92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1" t="s">
        <v>202</v>
      </c>
      <c r="AT237" s="231" t="s">
        <v>204</v>
      </c>
      <c r="AU237" s="231" t="s">
        <v>90</v>
      </c>
      <c r="AY237" s="18" t="s">
        <v>203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88</v>
      </c>
      <c r="BK237" s="232">
        <f>ROUND(I237*H237,2)</f>
        <v>0</v>
      </c>
      <c r="BL237" s="18" t="s">
        <v>202</v>
      </c>
      <c r="BM237" s="231" t="s">
        <v>7432</v>
      </c>
    </row>
    <row r="238" s="2" customFormat="1">
      <c r="A238" s="39"/>
      <c r="B238" s="40"/>
      <c r="C238" s="41"/>
      <c r="D238" s="233" t="s">
        <v>209</v>
      </c>
      <c r="E238" s="41"/>
      <c r="F238" s="234" t="s">
        <v>7433</v>
      </c>
      <c r="G238" s="41"/>
      <c r="H238" s="41"/>
      <c r="I238" s="235"/>
      <c r="J238" s="41"/>
      <c r="K238" s="41"/>
      <c r="L238" s="45"/>
      <c r="M238" s="236"/>
      <c r="N238" s="237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209</v>
      </c>
      <c r="AU238" s="18" t="s">
        <v>90</v>
      </c>
    </row>
    <row r="239" s="2" customFormat="1">
      <c r="A239" s="39"/>
      <c r="B239" s="40"/>
      <c r="C239" s="41"/>
      <c r="D239" s="251" t="s">
        <v>355</v>
      </c>
      <c r="E239" s="41"/>
      <c r="F239" s="252" t="s">
        <v>7434</v>
      </c>
      <c r="G239" s="41"/>
      <c r="H239" s="41"/>
      <c r="I239" s="235"/>
      <c r="J239" s="41"/>
      <c r="K239" s="41"/>
      <c r="L239" s="45"/>
      <c r="M239" s="236"/>
      <c r="N239" s="237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355</v>
      </c>
      <c r="AU239" s="18" t="s">
        <v>90</v>
      </c>
    </row>
    <row r="240" s="2" customFormat="1" ht="16.5" customHeight="1">
      <c r="A240" s="39"/>
      <c r="B240" s="40"/>
      <c r="C240" s="220" t="s">
        <v>595</v>
      </c>
      <c r="D240" s="220" t="s">
        <v>204</v>
      </c>
      <c r="E240" s="221" t="s">
        <v>7435</v>
      </c>
      <c r="F240" s="222" t="s">
        <v>7436</v>
      </c>
      <c r="G240" s="223" t="s">
        <v>647</v>
      </c>
      <c r="H240" s="224">
        <v>1</v>
      </c>
      <c r="I240" s="225"/>
      <c r="J240" s="226">
        <f>ROUND(I240*H240,2)</f>
        <v>0</v>
      </c>
      <c r="K240" s="222" t="s">
        <v>352</v>
      </c>
      <c r="L240" s="45"/>
      <c r="M240" s="227" t="s">
        <v>1</v>
      </c>
      <c r="N240" s="228" t="s">
        <v>46</v>
      </c>
      <c r="O240" s="92"/>
      <c r="P240" s="229">
        <f>O240*H240</f>
        <v>0</v>
      </c>
      <c r="Q240" s="229">
        <v>0.040000000000000001</v>
      </c>
      <c r="R240" s="229">
        <f>Q240*H240</f>
        <v>0.040000000000000001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202</v>
      </c>
      <c r="AT240" s="231" t="s">
        <v>204</v>
      </c>
      <c r="AU240" s="231" t="s">
        <v>90</v>
      </c>
      <c r="AY240" s="18" t="s">
        <v>203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88</v>
      </c>
      <c r="BK240" s="232">
        <f>ROUND(I240*H240,2)</f>
        <v>0</v>
      </c>
      <c r="BL240" s="18" t="s">
        <v>202</v>
      </c>
      <c r="BM240" s="231" t="s">
        <v>7437</v>
      </c>
    </row>
    <row r="241" s="2" customFormat="1">
      <c r="A241" s="39"/>
      <c r="B241" s="40"/>
      <c r="C241" s="41"/>
      <c r="D241" s="233" t="s">
        <v>209</v>
      </c>
      <c r="E241" s="41"/>
      <c r="F241" s="234" t="s">
        <v>7436</v>
      </c>
      <c r="G241" s="41"/>
      <c r="H241" s="41"/>
      <c r="I241" s="235"/>
      <c r="J241" s="41"/>
      <c r="K241" s="41"/>
      <c r="L241" s="45"/>
      <c r="M241" s="236"/>
      <c r="N241" s="237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209</v>
      </c>
      <c r="AU241" s="18" t="s">
        <v>90</v>
      </c>
    </row>
    <row r="242" s="2" customFormat="1">
      <c r="A242" s="39"/>
      <c r="B242" s="40"/>
      <c r="C242" s="41"/>
      <c r="D242" s="251" t="s">
        <v>355</v>
      </c>
      <c r="E242" s="41"/>
      <c r="F242" s="252" t="s">
        <v>7438</v>
      </c>
      <c r="G242" s="41"/>
      <c r="H242" s="41"/>
      <c r="I242" s="235"/>
      <c r="J242" s="41"/>
      <c r="K242" s="41"/>
      <c r="L242" s="45"/>
      <c r="M242" s="236"/>
      <c r="N242" s="237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355</v>
      </c>
      <c r="AU242" s="18" t="s">
        <v>90</v>
      </c>
    </row>
    <row r="243" s="2" customFormat="1" ht="16.5" customHeight="1">
      <c r="A243" s="39"/>
      <c r="B243" s="40"/>
      <c r="C243" s="296" t="s">
        <v>602</v>
      </c>
      <c r="D243" s="296" t="s">
        <v>553</v>
      </c>
      <c r="E243" s="297" t="s">
        <v>7439</v>
      </c>
      <c r="F243" s="298" t="s">
        <v>7440</v>
      </c>
      <c r="G243" s="299" t="s">
        <v>647</v>
      </c>
      <c r="H243" s="300">
        <v>1</v>
      </c>
      <c r="I243" s="301"/>
      <c r="J243" s="302">
        <f>ROUND(I243*H243,2)</f>
        <v>0</v>
      </c>
      <c r="K243" s="298" t="s">
        <v>1</v>
      </c>
      <c r="L243" s="303"/>
      <c r="M243" s="304" t="s">
        <v>1</v>
      </c>
      <c r="N243" s="305" t="s">
        <v>46</v>
      </c>
      <c r="O243" s="92"/>
      <c r="P243" s="229">
        <f>O243*H243</f>
        <v>0</v>
      </c>
      <c r="Q243" s="229">
        <v>0.0073000000000000001</v>
      </c>
      <c r="R243" s="229">
        <f>Q243*H243</f>
        <v>0.0073000000000000001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239</v>
      </c>
      <c r="AT243" s="231" t="s">
        <v>553</v>
      </c>
      <c r="AU243" s="231" t="s">
        <v>90</v>
      </c>
      <c r="AY243" s="18" t="s">
        <v>203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88</v>
      </c>
      <c r="BK243" s="232">
        <f>ROUND(I243*H243,2)</f>
        <v>0</v>
      </c>
      <c r="BL243" s="18" t="s">
        <v>202</v>
      </c>
      <c r="BM243" s="231" t="s">
        <v>7441</v>
      </c>
    </row>
    <row r="244" s="2" customFormat="1" ht="16.5" customHeight="1">
      <c r="A244" s="39"/>
      <c r="B244" s="40"/>
      <c r="C244" s="220" t="s">
        <v>623</v>
      </c>
      <c r="D244" s="220" t="s">
        <v>204</v>
      </c>
      <c r="E244" s="221" t="s">
        <v>7442</v>
      </c>
      <c r="F244" s="222" t="s">
        <v>7443</v>
      </c>
      <c r="G244" s="223" t="s">
        <v>415</v>
      </c>
      <c r="H244" s="224">
        <v>29.899999999999999</v>
      </c>
      <c r="I244" s="225"/>
      <c r="J244" s="226">
        <f>ROUND(I244*H244,2)</f>
        <v>0</v>
      </c>
      <c r="K244" s="222" t="s">
        <v>352</v>
      </c>
      <c r="L244" s="45"/>
      <c r="M244" s="227" t="s">
        <v>1</v>
      </c>
      <c r="N244" s="228" t="s">
        <v>46</v>
      </c>
      <c r="O244" s="92"/>
      <c r="P244" s="229">
        <f>O244*H244</f>
        <v>0</v>
      </c>
      <c r="Q244" s="229">
        <v>0.00019000000000000001</v>
      </c>
      <c r="R244" s="229">
        <f>Q244*H244</f>
        <v>0.0056810000000000003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202</v>
      </c>
      <c r="AT244" s="231" t="s">
        <v>204</v>
      </c>
      <c r="AU244" s="231" t="s">
        <v>90</v>
      </c>
      <c r="AY244" s="18" t="s">
        <v>203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88</v>
      </c>
      <c r="BK244" s="232">
        <f>ROUND(I244*H244,2)</f>
        <v>0</v>
      </c>
      <c r="BL244" s="18" t="s">
        <v>202</v>
      </c>
      <c r="BM244" s="231" t="s">
        <v>7444</v>
      </c>
    </row>
    <row r="245" s="2" customFormat="1">
      <c r="A245" s="39"/>
      <c r="B245" s="40"/>
      <c r="C245" s="41"/>
      <c r="D245" s="233" t="s">
        <v>209</v>
      </c>
      <c r="E245" s="41"/>
      <c r="F245" s="234" t="s">
        <v>7445</v>
      </c>
      <c r="G245" s="41"/>
      <c r="H245" s="41"/>
      <c r="I245" s="235"/>
      <c r="J245" s="41"/>
      <c r="K245" s="41"/>
      <c r="L245" s="45"/>
      <c r="M245" s="236"/>
      <c r="N245" s="237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209</v>
      </c>
      <c r="AU245" s="18" t="s">
        <v>90</v>
      </c>
    </row>
    <row r="246" s="2" customFormat="1">
      <c r="A246" s="39"/>
      <c r="B246" s="40"/>
      <c r="C246" s="41"/>
      <c r="D246" s="251" t="s">
        <v>355</v>
      </c>
      <c r="E246" s="41"/>
      <c r="F246" s="252" t="s">
        <v>7446</v>
      </c>
      <c r="G246" s="41"/>
      <c r="H246" s="41"/>
      <c r="I246" s="235"/>
      <c r="J246" s="41"/>
      <c r="K246" s="41"/>
      <c r="L246" s="45"/>
      <c r="M246" s="236"/>
      <c r="N246" s="237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355</v>
      </c>
      <c r="AU246" s="18" t="s">
        <v>90</v>
      </c>
    </row>
    <row r="247" s="14" customFormat="1">
      <c r="A247" s="14"/>
      <c r="B247" s="263"/>
      <c r="C247" s="264"/>
      <c r="D247" s="233" t="s">
        <v>357</v>
      </c>
      <c r="E247" s="264"/>
      <c r="F247" s="266" t="s">
        <v>7447</v>
      </c>
      <c r="G247" s="264"/>
      <c r="H247" s="267">
        <v>29.899999999999999</v>
      </c>
      <c r="I247" s="268"/>
      <c r="J247" s="264"/>
      <c r="K247" s="264"/>
      <c r="L247" s="269"/>
      <c r="M247" s="270"/>
      <c r="N247" s="271"/>
      <c r="O247" s="271"/>
      <c r="P247" s="271"/>
      <c r="Q247" s="271"/>
      <c r="R247" s="271"/>
      <c r="S247" s="271"/>
      <c r="T247" s="27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3" t="s">
        <v>357</v>
      </c>
      <c r="AU247" s="273" t="s">
        <v>90</v>
      </c>
      <c r="AV247" s="14" t="s">
        <v>90</v>
      </c>
      <c r="AW247" s="14" t="s">
        <v>4</v>
      </c>
      <c r="AX247" s="14" t="s">
        <v>88</v>
      </c>
      <c r="AY247" s="273" t="s">
        <v>203</v>
      </c>
    </row>
    <row r="248" s="2" customFormat="1" ht="21.75" customHeight="1">
      <c r="A248" s="39"/>
      <c r="B248" s="40"/>
      <c r="C248" s="220" t="s">
        <v>631</v>
      </c>
      <c r="D248" s="220" t="s">
        <v>204</v>
      </c>
      <c r="E248" s="221" t="s">
        <v>7448</v>
      </c>
      <c r="F248" s="222" t="s">
        <v>7449</v>
      </c>
      <c r="G248" s="223" t="s">
        <v>415</v>
      </c>
      <c r="H248" s="224">
        <v>29.899999999999999</v>
      </c>
      <c r="I248" s="225"/>
      <c r="J248" s="226">
        <f>ROUND(I248*H248,2)</f>
        <v>0</v>
      </c>
      <c r="K248" s="222" t="s">
        <v>352</v>
      </c>
      <c r="L248" s="45"/>
      <c r="M248" s="227" t="s">
        <v>1</v>
      </c>
      <c r="N248" s="228" t="s">
        <v>46</v>
      </c>
      <c r="O248" s="92"/>
      <c r="P248" s="229">
        <f>O248*H248</f>
        <v>0</v>
      </c>
      <c r="Q248" s="229">
        <v>9.0000000000000006E-05</v>
      </c>
      <c r="R248" s="229">
        <f>Q248*H248</f>
        <v>0.0026910000000000002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202</v>
      </c>
      <c r="AT248" s="231" t="s">
        <v>204</v>
      </c>
      <c r="AU248" s="231" t="s">
        <v>90</v>
      </c>
      <c r="AY248" s="18" t="s">
        <v>203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88</v>
      </c>
      <c r="BK248" s="232">
        <f>ROUND(I248*H248,2)</f>
        <v>0</v>
      </c>
      <c r="BL248" s="18" t="s">
        <v>202</v>
      </c>
      <c r="BM248" s="231" t="s">
        <v>7450</v>
      </c>
    </row>
    <row r="249" s="2" customFormat="1">
      <c r="A249" s="39"/>
      <c r="B249" s="40"/>
      <c r="C249" s="41"/>
      <c r="D249" s="233" t="s">
        <v>209</v>
      </c>
      <c r="E249" s="41"/>
      <c r="F249" s="234" t="s">
        <v>7451</v>
      </c>
      <c r="G249" s="41"/>
      <c r="H249" s="41"/>
      <c r="I249" s="235"/>
      <c r="J249" s="41"/>
      <c r="K249" s="41"/>
      <c r="L249" s="45"/>
      <c r="M249" s="236"/>
      <c r="N249" s="237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209</v>
      </c>
      <c r="AU249" s="18" t="s">
        <v>90</v>
      </c>
    </row>
    <row r="250" s="2" customFormat="1">
      <c r="A250" s="39"/>
      <c r="B250" s="40"/>
      <c r="C250" s="41"/>
      <c r="D250" s="251" t="s">
        <v>355</v>
      </c>
      <c r="E250" s="41"/>
      <c r="F250" s="252" t="s">
        <v>7452</v>
      </c>
      <c r="G250" s="41"/>
      <c r="H250" s="41"/>
      <c r="I250" s="235"/>
      <c r="J250" s="41"/>
      <c r="K250" s="41"/>
      <c r="L250" s="45"/>
      <c r="M250" s="236"/>
      <c r="N250" s="237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355</v>
      </c>
      <c r="AU250" s="18" t="s">
        <v>90</v>
      </c>
    </row>
    <row r="251" s="14" customFormat="1">
      <c r="A251" s="14"/>
      <c r="B251" s="263"/>
      <c r="C251" s="264"/>
      <c r="D251" s="233" t="s">
        <v>357</v>
      </c>
      <c r="E251" s="264"/>
      <c r="F251" s="266" t="s">
        <v>7447</v>
      </c>
      <c r="G251" s="264"/>
      <c r="H251" s="267">
        <v>29.899999999999999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357</v>
      </c>
      <c r="AU251" s="273" t="s">
        <v>90</v>
      </c>
      <c r="AV251" s="14" t="s">
        <v>90</v>
      </c>
      <c r="AW251" s="14" t="s">
        <v>4</v>
      </c>
      <c r="AX251" s="14" t="s">
        <v>88</v>
      </c>
      <c r="AY251" s="273" t="s">
        <v>203</v>
      </c>
    </row>
    <row r="252" s="2" customFormat="1" ht="37.8" customHeight="1">
      <c r="A252" s="39"/>
      <c r="B252" s="40"/>
      <c r="C252" s="220" t="s">
        <v>637</v>
      </c>
      <c r="D252" s="220" t="s">
        <v>204</v>
      </c>
      <c r="E252" s="221" t="s">
        <v>7453</v>
      </c>
      <c r="F252" s="222" t="s">
        <v>7454</v>
      </c>
      <c r="G252" s="223" t="s">
        <v>647</v>
      </c>
      <c r="H252" s="224">
        <v>1</v>
      </c>
      <c r="I252" s="225"/>
      <c r="J252" s="226">
        <f>ROUND(I252*H252,2)</f>
        <v>0</v>
      </c>
      <c r="K252" s="222" t="s">
        <v>1</v>
      </c>
      <c r="L252" s="45"/>
      <c r="M252" s="227" t="s">
        <v>1</v>
      </c>
      <c r="N252" s="228" t="s">
        <v>46</v>
      </c>
      <c r="O252" s="92"/>
      <c r="P252" s="229">
        <f>O252*H252</f>
        <v>0</v>
      </c>
      <c r="Q252" s="229">
        <v>0.38627</v>
      </c>
      <c r="R252" s="229">
        <f>Q252*H252</f>
        <v>0.38627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202</v>
      </c>
      <c r="AT252" s="231" t="s">
        <v>204</v>
      </c>
      <c r="AU252" s="231" t="s">
        <v>90</v>
      </c>
      <c r="AY252" s="18" t="s">
        <v>203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88</v>
      </c>
      <c r="BK252" s="232">
        <f>ROUND(I252*H252,2)</f>
        <v>0</v>
      </c>
      <c r="BL252" s="18" t="s">
        <v>202</v>
      </c>
      <c r="BM252" s="231" t="s">
        <v>7455</v>
      </c>
    </row>
    <row r="253" s="2" customFormat="1" ht="24.15" customHeight="1">
      <c r="A253" s="39"/>
      <c r="B253" s="40"/>
      <c r="C253" s="296" t="s">
        <v>644</v>
      </c>
      <c r="D253" s="296" t="s">
        <v>553</v>
      </c>
      <c r="E253" s="297" t="s">
        <v>7456</v>
      </c>
      <c r="F253" s="298" t="s">
        <v>7457</v>
      </c>
      <c r="G253" s="299" t="s">
        <v>647</v>
      </c>
      <c r="H253" s="300">
        <v>1</v>
      </c>
      <c r="I253" s="301"/>
      <c r="J253" s="302">
        <f>ROUND(I253*H253,2)</f>
        <v>0</v>
      </c>
      <c r="K253" s="298" t="s">
        <v>1</v>
      </c>
      <c r="L253" s="303"/>
      <c r="M253" s="304" t="s">
        <v>1</v>
      </c>
      <c r="N253" s="305" t="s">
        <v>46</v>
      </c>
      <c r="O253" s="92"/>
      <c r="P253" s="229">
        <f>O253*H253</f>
        <v>0</v>
      </c>
      <c r="Q253" s="229">
        <v>2.8919999999999999</v>
      </c>
      <c r="R253" s="229">
        <f>Q253*H253</f>
        <v>2.8919999999999999</v>
      </c>
      <c r="S253" s="229">
        <v>0</v>
      </c>
      <c r="T253" s="23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1" t="s">
        <v>239</v>
      </c>
      <c r="AT253" s="231" t="s">
        <v>553</v>
      </c>
      <c r="AU253" s="231" t="s">
        <v>90</v>
      </c>
      <c r="AY253" s="18" t="s">
        <v>203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88</v>
      </c>
      <c r="BK253" s="232">
        <f>ROUND(I253*H253,2)</f>
        <v>0</v>
      </c>
      <c r="BL253" s="18" t="s">
        <v>202</v>
      </c>
      <c r="BM253" s="231" t="s">
        <v>7458</v>
      </c>
    </row>
    <row r="254" s="2" customFormat="1">
      <c r="A254" s="39"/>
      <c r="B254" s="40"/>
      <c r="C254" s="41"/>
      <c r="D254" s="233" t="s">
        <v>209</v>
      </c>
      <c r="E254" s="41"/>
      <c r="F254" s="234" t="s">
        <v>7459</v>
      </c>
      <c r="G254" s="41"/>
      <c r="H254" s="41"/>
      <c r="I254" s="235"/>
      <c r="J254" s="41"/>
      <c r="K254" s="41"/>
      <c r="L254" s="45"/>
      <c r="M254" s="236"/>
      <c r="N254" s="237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209</v>
      </c>
      <c r="AU254" s="18" t="s">
        <v>90</v>
      </c>
    </row>
    <row r="255" s="11" customFormat="1" ht="22.8" customHeight="1">
      <c r="A255" s="11"/>
      <c r="B255" s="206"/>
      <c r="C255" s="207"/>
      <c r="D255" s="208" t="s">
        <v>80</v>
      </c>
      <c r="E255" s="249" t="s">
        <v>1816</v>
      </c>
      <c r="F255" s="249" t="s">
        <v>1817</v>
      </c>
      <c r="G255" s="207"/>
      <c r="H255" s="207"/>
      <c r="I255" s="210"/>
      <c r="J255" s="250">
        <f>BK255</f>
        <v>0</v>
      </c>
      <c r="K255" s="207"/>
      <c r="L255" s="212"/>
      <c r="M255" s="213"/>
      <c r="N255" s="214"/>
      <c r="O255" s="214"/>
      <c r="P255" s="215">
        <f>SUM(P256:P258)</f>
        <v>0</v>
      </c>
      <c r="Q255" s="214"/>
      <c r="R255" s="215">
        <f>SUM(R256:R258)</f>
        <v>0</v>
      </c>
      <c r="S255" s="214"/>
      <c r="T255" s="216">
        <f>SUM(T256:T258)</f>
        <v>0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R255" s="217" t="s">
        <v>88</v>
      </c>
      <c r="AT255" s="218" t="s">
        <v>80</v>
      </c>
      <c r="AU255" s="218" t="s">
        <v>88</v>
      </c>
      <c r="AY255" s="217" t="s">
        <v>203</v>
      </c>
      <c r="BK255" s="219">
        <f>SUM(BK256:BK258)</f>
        <v>0</v>
      </c>
    </row>
    <row r="256" s="2" customFormat="1" ht="24.15" customHeight="1">
      <c r="A256" s="39"/>
      <c r="B256" s="40"/>
      <c r="C256" s="220" t="s">
        <v>652</v>
      </c>
      <c r="D256" s="220" t="s">
        <v>204</v>
      </c>
      <c r="E256" s="221" t="s">
        <v>7460</v>
      </c>
      <c r="F256" s="222" t="s">
        <v>7079</v>
      </c>
      <c r="G256" s="223" t="s">
        <v>493</v>
      </c>
      <c r="H256" s="224">
        <v>21.018000000000001</v>
      </c>
      <c r="I256" s="225"/>
      <c r="J256" s="226">
        <f>ROUND(I256*H256,2)</f>
        <v>0</v>
      </c>
      <c r="K256" s="222" t="s">
        <v>352</v>
      </c>
      <c r="L256" s="45"/>
      <c r="M256" s="227" t="s">
        <v>1</v>
      </c>
      <c r="N256" s="228" t="s">
        <v>46</v>
      </c>
      <c r="O256" s="92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202</v>
      </c>
      <c r="AT256" s="231" t="s">
        <v>204</v>
      </c>
      <c r="AU256" s="231" t="s">
        <v>90</v>
      </c>
      <c r="AY256" s="18" t="s">
        <v>203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88</v>
      </c>
      <c r="BK256" s="232">
        <f>ROUND(I256*H256,2)</f>
        <v>0</v>
      </c>
      <c r="BL256" s="18" t="s">
        <v>202</v>
      </c>
      <c r="BM256" s="231" t="s">
        <v>7461</v>
      </c>
    </row>
    <row r="257" s="2" customFormat="1">
      <c r="A257" s="39"/>
      <c r="B257" s="40"/>
      <c r="C257" s="41"/>
      <c r="D257" s="233" t="s">
        <v>209</v>
      </c>
      <c r="E257" s="41"/>
      <c r="F257" s="234" t="s">
        <v>7462</v>
      </c>
      <c r="G257" s="41"/>
      <c r="H257" s="41"/>
      <c r="I257" s="235"/>
      <c r="J257" s="41"/>
      <c r="K257" s="41"/>
      <c r="L257" s="45"/>
      <c r="M257" s="236"/>
      <c r="N257" s="237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209</v>
      </c>
      <c r="AU257" s="18" t="s">
        <v>90</v>
      </c>
    </row>
    <row r="258" s="2" customFormat="1">
      <c r="A258" s="39"/>
      <c r="B258" s="40"/>
      <c r="C258" s="41"/>
      <c r="D258" s="251" t="s">
        <v>355</v>
      </c>
      <c r="E258" s="41"/>
      <c r="F258" s="252" t="s">
        <v>7463</v>
      </c>
      <c r="G258" s="41"/>
      <c r="H258" s="41"/>
      <c r="I258" s="235"/>
      <c r="J258" s="41"/>
      <c r="K258" s="41"/>
      <c r="L258" s="45"/>
      <c r="M258" s="306"/>
      <c r="N258" s="307"/>
      <c r="O258" s="240"/>
      <c r="P258" s="240"/>
      <c r="Q258" s="240"/>
      <c r="R258" s="240"/>
      <c r="S258" s="240"/>
      <c r="T258" s="308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355</v>
      </c>
      <c r="AU258" s="18" t="s">
        <v>90</v>
      </c>
    </row>
    <row r="259" s="2" customFormat="1" ht="6.96" customHeight="1">
      <c r="A259" s="39"/>
      <c r="B259" s="67"/>
      <c r="C259" s="68"/>
      <c r="D259" s="68"/>
      <c r="E259" s="68"/>
      <c r="F259" s="68"/>
      <c r="G259" s="68"/>
      <c r="H259" s="68"/>
      <c r="I259" s="68"/>
      <c r="J259" s="68"/>
      <c r="K259" s="68"/>
      <c r="L259" s="45"/>
      <c r="M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</row>
  </sheetData>
  <sheetProtection sheet="1" autoFilter="0" formatColumns="0" formatRows="0" objects="1" scenarios="1" spinCount="100000" saltValue="rQF7QV1pMHVS30mm9/XaQXCgg/66N8MapWl09ruYJjFjov09yPU2qOaC4NQ1dBYl1lSdRqdK9DzqI2CnuBUbbg==" hashValue="UjuKZtCeNAUtuXxsOaTsxtRpo3O5B0ARsoPOSw2ltmxtgSMLo1j7/foKaqwRBByV3obCr5S+Ynbt8coaF8fhNw==" algorithmName="SHA-512" password="CC35"/>
  <autoFilter ref="C124:K2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30" r:id="rId1" display="https://podminky.urs.cz/item/CS_URS_2023_02/119001405"/>
    <hyperlink ref="F133" r:id="rId2" display="https://podminky.urs.cz/item/CS_URS_2023_02/119001421"/>
    <hyperlink ref="F136" r:id="rId3" display="https://podminky.urs.cz/item/CS_URS_2023_02/119001423"/>
    <hyperlink ref="F139" r:id="rId4" display="https://podminky.urs.cz/item/CS_URS_2023_02/131251201"/>
    <hyperlink ref="F143" r:id="rId5" display="https://podminky.urs.cz/item/CS_URS_2023_02/132212131"/>
    <hyperlink ref="F147" r:id="rId6" display="https://podminky.urs.cz/item/CS_URS_2023_02/132251102"/>
    <hyperlink ref="F153" r:id="rId7" display="https://podminky.urs.cz/item/CS_URS_2023_02/151101102"/>
    <hyperlink ref="F157" r:id="rId8" display="https://podminky.urs.cz/item/CS_URS_2023_02/151101112"/>
    <hyperlink ref="F160" r:id="rId9" display="https://podminky.urs.cz/item/CS_URS_2023_02/162751117"/>
    <hyperlink ref="F166" r:id="rId10" display="https://podminky.urs.cz/item/CS_URS_2023_02/162751119"/>
    <hyperlink ref="F170" r:id="rId11" display="https://podminky.urs.cz/item/CS_URS_2023_02/171201231"/>
    <hyperlink ref="F174" r:id="rId12" display="https://podminky.urs.cz/item/CS_URS_2023_02/174151101"/>
    <hyperlink ref="F180" r:id="rId13" display="https://podminky.urs.cz/item/CS_URS_2023_02/175151101"/>
    <hyperlink ref="F188" r:id="rId14" display="https://podminky.urs.cz/item/CS_URS_2023_02/451572111"/>
    <hyperlink ref="F195" r:id="rId15" display="https://podminky.urs.cz/item/CS_URS_2023_02/452311162"/>
    <hyperlink ref="F199" r:id="rId16" display="https://podminky.urs.cz/item/CS_URS_2023_02/452351101"/>
    <hyperlink ref="F203" r:id="rId17" display="https://podminky.urs.cz/item/CS_URS_2023_02/452368211"/>
    <hyperlink ref="F211" r:id="rId18" display="https://podminky.urs.cz/item/CS_URS_2023_02/871171141"/>
    <hyperlink ref="F217" r:id="rId19" display="https://podminky.urs.cz/item/CS_URS_2023_02/877171101"/>
    <hyperlink ref="F224" r:id="rId20" display="https://podminky.urs.cz/item/CS_URS_2023_02/891181112"/>
    <hyperlink ref="F231" r:id="rId21" display="https://podminky.urs.cz/item/CS_URS_2023_02/891249111"/>
    <hyperlink ref="F236" r:id="rId22" display="https://podminky.urs.cz/item/CS_URS_2023_02/892233122"/>
    <hyperlink ref="F239" r:id="rId23" display="https://podminky.urs.cz/item/CS_URS_2023_02/892241111"/>
    <hyperlink ref="F242" r:id="rId24" display="https://podminky.urs.cz/item/CS_URS_2023_02/899401112"/>
    <hyperlink ref="F246" r:id="rId25" display="https://podminky.urs.cz/item/CS_URS_2023_02/899721111"/>
    <hyperlink ref="F250" r:id="rId26" display="https://podminky.urs.cz/item/CS_URS_2023_02/899722113"/>
    <hyperlink ref="F258" r:id="rId27" display="https://podminky.urs.cz/item/CS_URS_2023_02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6968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7464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161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98.5" customHeight="1">
      <c r="A29" s="155"/>
      <c r="B29" s="156"/>
      <c r="C29" s="155"/>
      <c r="D29" s="155"/>
      <c r="E29" s="157" t="s">
        <v>7465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ROUND((SUM(BE127:BE229)),  2)</f>
        <v>0</v>
      </c>
      <c r="G35" s="39"/>
      <c r="H35" s="39"/>
      <c r="I35" s="165">
        <v>0.20999999999999999</v>
      </c>
      <c r="J35" s="164">
        <f>ROUND(((SUM(BE127:BE229))*I35),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ROUND((SUM(BF127:BF229)),  2)</f>
        <v>0</v>
      </c>
      <c r="G36" s="39"/>
      <c r="H36" s="39"/>
      <c r="I36" s="165">
        <v>0.14999999999999999</v>
      </c>
      <c r="J36" s="164">
        <f>ROUND(((SUM(BF127:BF229))*I36),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ROUND((SUM(BG127:BG229)),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ROUND((SUM(BH127:BH229)),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ROUND((SUM(BI127:BI229)),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6968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IO-03d - Areálový rozvod 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307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308</v>
      </c>
      <c r="E100" s="246"/>
      <c r="F100" s="246"/>
      <c r="G100" s="246"/>
      <c r="H100" s="246"/>
      <c r="I100" s="246"/>
      <c r="J100" s="247">
        <f>J129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12" customFormat="1" ht="19.92" customHeight="1">
      <c r="A101" s="12"/>
      <c r="B101" s="244"/>
      <c r="C101" s="134"/>
      <c r="D101" s="245" t="s">
        <v>317</v>
      </c>
      <c r="E101" s="246"/>
      <c r="F101" s="246"/>
      <c r="G101" s="246"/>
      <c r="H101" s="246"/>
      <c r="I101" s="246"/>
      <c r="J101" s="247">
        <f>J173</f>
        <v>0</v>
      </c>
      <c r="K101" s="134"/>
      <c r="L101" s="248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s="12" customFormat="1" ht="19.92" customHeight="1">
      <c r="A102" s="12"/>
      <c r="B102" s="244"/>
      <c r="C102" s="134"/>
      <c r="D102" s="245" t="s">
        <v>6971</v>
      </c>
      <c r="E102" s="246"/>
      <c r="F102" s="246"/>
      <c r="G102" s="246"/>
      <c r="H102" s="246"/>
      <c r="I102" s="246"/>
      <c r="J102" s="247">
        <f>J181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12" customFormat="1" ht="19.92" customHeight="1">
      <c r="A103" s="12"/>
      <c r="B103" s="244"/>
      <c r="C103" s="134"/>
      <c r="D103" s="245" t="s">
        <v>326</v>
      </c>
      <c r="E103" s="246"/>
      <c r="F103" s="246"/>
      <c r="G103" s="246"/>
      <c r="H103" s="246"/>
      <c r="I103" s="246"/>
      <c r="J103" s="247">
        <f>J215</f>
        <v>0</v>
      </c>
      <c r="K103" s="134"/>
      <c r="L103" s="248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s="9" customFormat="1" ht="24.96" customHeight="1">
      <c r="A104" s="9"/>
      <c r="B104" s="189"/>
      <c r="C104" s="190"/>
      <c r="D104" s="191" t="s">
        <v>327</v>
      </c>
      <c r="E104" s="192"/>
      <c r="F104" s="192"/>
      <c r="G104" s="192"/>
      <c r="H104" s="192"/>
      <c r="I104" s="192"/>
      <c r="J104" s="193">
        <f>J219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2" customFormat="1" ht="19.92" customHeight="1">
      <c r="A105" s="12"/>
      <c r="B105" s="244"/>
      <c r="C105" s="134"/>
      <c r="D105" s="245" t="s">
        <v>4126</v>
      </c>
      <c r="E105" s="246"/>
      <c r="F105" s="246"/>
      <c r="G105" s="246"/>
      <c r="H105" s="246"/>
      <c r="I105" s="246"/>
      <c r="J105" s="247">
        <f>J220</f>
        <v>0</v>
      </c>
      <c r="K105" s="134"/>
      <c r="L105" s="248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188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ZZS Kraje Vysočina – Výjezdová základna Bystřice nad Perštejnem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177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6968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179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IO-03d - Areálový rozvod vody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Bystřice nad Pernštejnem, ul. Větrná</v>
      </c>
      <c r="G121" s="41"/>
      <c r="H121" s="41"/>
      <c r="I121" s="33" t="s">
        <v>22</v>
      </c>
      <c r="J121" s="80" t="str">
        <f>IF(J14="","",J14)</f>
        <v>7. 12. 2023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Kraj Vysočina</v>
      </c>
      <c r="G123" s="41"/>
      <c r="H123" s="41"/>
      <c r="I123" s="33" t="s">
        <v>32</v>
      </c>
      <c r="J123" s="37" t="str">
        <f>E23</f>
        <v>PROJEKT CENTRUM NOVA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0" customFormat="1" ht="29.28" customHeight="1">
      <c r="A126" s="195"/>
      <c r="B126" s="196"/>
      <c r="C126" s="197" t="s">
        <v>189</v>
      </c>
      <c r="D126" s="198" t="s">
        <v>66</v>
      </c>
      <c r="E126" s="198" t="s">
        <v>62</v>
      </c>
      <c r="F126" s="198" t="s">
        <v>63</v>
      </c>
      <c r="G126" s="198" t="s">
        <v>190</v>
      </c>
      <c r="H126" s="198" t="s">
        <v>191</v>
      </c>
      <c r="I126" s="198" t="s">
        <v>192</v>
      </c>
      <c r="J126" s="198" t="s">
        <v>184</v>
      </c>
      <c r="K126" s="199" t="s">
        <v>193</v>
      </c>
      <c r="L126" s="200"/>
      <c r="M126" s="101" t="s">
        <v>1</v>
      </c>
      <c r="N126" s="102" t="s">
        <v>45</v>
      </c>
      <c r="O126" s="102" t="s">
        <v>194</v>
      </c>
      <c r="P126" s="102" t="s">
        <v>195</v>
      </c>
      <c r="Q126" s="102" t="s">
        <v>196</v>
      </c>
      <c r="R126" s="102" t="s">
        <v>197</v>
      </c>
      <c r="S126" s="102" t="s">
        <v>198</v>
      </c>
      <c r="T126" s="103" t="s">
        <v>199</v>
      </c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</row>
    <row r="127" s="2" customFormat="1" ht="22.8" customHeight="1">
      <c r="A127" s="39"/>
      <c r="B127" s="40"/>
      <c r="C127" s="108" t="s">
        <v>200</v>
      </c>
      <c r="D127" s="41"/>
      <c r="E127" s="41"/>
      <c r="F127" s="41"/>
      <c r="G127" s="41"/>
      <c r="H127" s="41"/>
      <c r="I127" s="41"/>
      <c r="J127" s="201">
        <f>BK127</f>
        <v>0</v>
      </c>
      <c r="K127" s="41"/>
      <c r="L127" s="45"/>
      <c r="M127" s="104"/>
      <c r="N127" s="202"/>
      <c r="O127" s="105"/>
      <c r="P127" s="203">
        <f>P128+P219</f>
        <v>0</v>
      </c>
      <c r="Q127" s="105"/>
      <c r="R127" s="203">
        <f>R128+R219</f>
        <v>6.8516012800000006</v>
      </c>
      <c r="S127" s="105"/>
      <c r="T127" s="204">
        <f>T128+T219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80</v>
      </c>
      <c r="AU127" s="18" t="s">
        <v>186</v>
      </c>
      <c r="BK127" s="205">
        <f>BK128+BK219</f>
        <v>0</v>
      </c>
    </row>
    <row r="128" s="11" customFormat="1" ht="25.92" customHeight="1">
      <c r="A128" s="11"/>
      <c r="B128" s="206"/>
      <c r="C128" s="207"/>
      <c r="D128" s="208" t="s">
        <v>80</v>
      </c>
      <c r="E128" s="209" t="s">
        <v>345</v>
      </c>
      <c r="F128" s="209" t="s">
        <v>346</v>
      </c>
      <c r="G128" s="207"/>
      <c r="H128" s="207"/>
      <c r="I128" s="210"/>
      <c r="J128" s="211">
        <f>BK128</f>
        <v>0</v>
      </c>
      <c r="K128" s="207"/>
      <c r="L128" s="212"/>
      <c r="M128" s="213"/>
      <c r="N128" s="214"/>
      <c r="O128" s="214"/>
      <c r="P128" s="215">
        <f>P129+P173+P181+P215</f>
        <v>0</v>
      </c>
      <c r="Q128" s="214"/>
      <c r="R128" s="215">
        <f>R129+R173+R181+R215</f>
        <v>6.8463912800000006</v>
      </c>
      <c r="S128" s="214"/>
      <c r="T128" s="216">
        <f>T129+T173+T181+T215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17" t="s">
        <v>88</v>
      </c>
      <c r="AT128" s="218" t="s">
        <v>80</v>
      </c>
      <c r="AU128" s="218" t="s">
        <v>81</v>
      </c>
      <c r="AY128" s="217" t="s">
        <v>203</v>
      </c>
      <c r="BK128" s="219">
        <f>BK129+BK173+BK181+BK215</f>
        <v>0</v>
      </c>
    </row>
    <row r="129" s="11" customFormat="1" ht="22.8" customHeight="1">
      <c r="A129" s="11"/>
      <c r="B129" s="206"/>
      <c r="C129" s="207"/>
      <c r="D129" s="208" t="s">
        <v>80</v>
      </c>
      <c r="E129" s="249" t="s">
        <v>88</v>
      </c>
      <c r="F129" s="249" t="s">
        <v>347</v>
      </c>
      <c r="G129" s="207"/>
      <c r="H129" s="207"/>
      <c r="I129" s="210"/>
      <c r="J129" s="250">
        <f>BK129</f>
        <v>0</v>
      </c>
      <c r="K129" s="207"/>
      <c r="L129" s="212"/>
      <c r="M129" s="213"/>
      <c r="N129" s="214"/>
      <c r="O129" s="214"/>
      <c r="P129" s="215">
        <f>SUM(P130:P172)</f>
        <v>0</v>
      </c>
      <c r="Q129" s="214"/>
      <c r="R129" s="215">
        <f>SUM(R130:R172)</f>
        <v>5.2925900000000006</v>
      </c>
      <c r="S129" s="214"/>
      <c r="T129" s="216">
        <f>SUM(T130:T172)</f>
        <v>0</v>
      </c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R129" s="217" t="s">
        <v>88</v>
      </c>
      <c r="AT129" s="218" t="s">
        <v>80</v>
      </c>
      <c r="AU129" s="218" t="s">
        <v>88</v>
      </c>
      <c r="AY129" s="217" t="s">
        <v>203</v>
      </c>
      <c r="BK129" s="219">
        <f>SUM(BK130:BK172)</f>
        <v>0</v>
      </c>
    </row>
    <row r="130" s="2" customFormat="1" ht="24.15" customHeight="1">
      <c r="A130" s="39"/>
      <c r="B130" s="40"/>
      <c r="C130" s="220" t="s">
        <v>88</v>
      </c>
      <c r="D130" s="220" t="s">
        <v>204</v>
      </c>
      <c r="E130" s="221" t="s">
        <v>6972</v>
      </c>
      <c r="F130" s="222" t="s">
        <v>6973</v>
      </c>
      <c r="G130" s="223" t="s">
        <v>415</v>
      </c>
      <c r="H130" s="224">
        <v>1</v>
      </c>
      <c r="I130" s="225"/>
      <c r="J130" s="226">
        <f>ROUND(I130*H130,2)</f>
        <v>0</v>
      </c>
      <c r="K130" s="222" t="s">
        <v>352</v>
      </c>
      <c r="L130" s="45"/>
      <c r="M130" s="227" t="s">
        <v>1</v>
      </c>
      <c r="N130" s="228" t="s">
        <v>46</v>
      </c>
      <c r="O130" s="92"/>
      <c r="P130" s="229">
        <f>O130*H130</f>
        <v>0</v>
      </c>
      <c r="Q130" s="229">
        <v>0.01269</v>
      </c>
      <c r="R130" s="229">
        <f>Q130*H130</f>
        <v>0.01269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202</v>
      </c>
      <c r="AT130" s="231" t="s">
        <v>204</v>
      </c>
      <c r="AU130" s="231" t="s">
        <v>90</v>
      </c>
      <c r="AY130" s="18" t="s">
        <v>203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202</v>
      </c>
      <c r="BM130" s="231" t="s">
        <v>7466</v>
      </c>
    </row>
    <row r="131" s="2" customFormat="1">
      <c r="A131" s="39"/>
      <c r="B131" s="40"/>
      <c r="C131" s="41"/>
      <c r="D131" s="233" t="s">
        <v>209</v>
      </c>
      <c r="E131" s="41"/>
      <c r="F131" s="234" t="s">
        <v>6975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209</v>
      </c>
      <c r="AU131" s="18" t="s">
        <v>90</v>
      </c>
    </row>
    <row r="132" s="2" customFormat="1">
      <c r="A132" s="39"/>
      <c r="B132" s="40"/>
      <c r="C132" s="41"/>
      <c r="D132" s="251" t="s">
        <v>355</v>
      </c>
      <c r="E132" s="41"/>
      <c r="F132" s="252" t="s">
        <v>6976</v>
      </c>
      <c r="G132" s="41"/>
      <c r="H132" s="41"/>
      <c r="I132" s="235"/>
      <c r="J132" s="41"/>
      <c r="K132" s="41"/>
      <c r="L132" s="45"/>
      <c r="M132" s="236"/>
      <c r="N132" s="237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355</v>
      </c>
      <c r="AU132" s="18" t="s">
        <v>90</v>
      </c>
    </row>
    <row r="133" s="2" customFormat="1" ht="24.15" customHeight="1">
      <c r="A133" s="39"/>
      <c r="B133" s="40"/>
      <c r="C133" s="220" t="s">
        <v>90</v>
      </c>
      <c r="D133" s="220" t="s">
        <v>204</v>
      </c>
      <c r="E133" s="221" t="s">
        <v>7312</v>
      </c>
      <c r="F133" s="222" t="s">
        <v>7313</v>
      </c>
      <c r="G133" s="223" t="s">
        <v>415</v>
      </c>
      <c r="H133" s="224">
        <v>1</v>
      </c>
      <c r="I133" s="225"/>
      <c r="J133" s="226">
        <f>ROUND(I133*H133,2)</f>
        <v>0</v>
      </c>
      <c r="K133" s="222" t="s">
        <v>352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0.036900000000000002</v>
      </c>
      <c r="R133" s="229">
        <f>Q133*H133</f>
        <v>0.036900000000000002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202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202</v>
      </c>
      <c r="BM133" s="231" t="s">
        <v>7467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7315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>
      <c r="A135" s="39"/>
      <c r="B135" s="40"/>
      <c r="C135" s="41"/>
      <c r="D135" s="251" t="s">
        <v>355</v>
      </c>
      <c r="E135" s="41"/>
      <c r="F135" s="252" t="s">
        <v>7316</v>
      </c>
      <c r="G135" s="41"/>
      <c r="H135" s="41"/>
      <c r="I135" s="235"/>
      <c r="J135" s="41"/>
      <c r="K135" s="41"/>
      <c r="L135" s="45"/>
      <c r="M135" s="236"/>
      <c r="N135" s="237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355</v>
      </c>
      <c r="AU135" s="18" t="s">
        <v>90</v>
      </c>
    </row>
    <row r="136" s="2" customFormat="1" ht="33" customHeight="1">
      <c r="A136" s="39"/>
      <c r="B136" s="40"/>
      <c r="C136" s="220" t="s">
        <v>215</v>
      </c>
      <c r="D136" s="220" t="s">
        <v>204</v>
      </c>
      <c r="E136" s="221" t="s">
        <v>7328</v>
      </c>
      <c r="F136" s="222" t="s">
        <v>7329</v>
      </c>
      <c r="G136" s="223" t="s">
        <v>351</v>
      </c>
      <c r="H136" s="224">
        <v>1.764</v>
      </c>
      <c r="I136" s="225"/>
      <c r="J136" s="226">
        <f>ROUND(I136*H136,2)</f>
        <v>0</v>
      </c>
      <c r="K136" s="222" t="s">
        <v>352</v>
      </c>
      <c r="L136" s="45"/>
      <c r="M136" s="227" t="s">
        <v>1</v>
      </c>
      <c r="N136" s="228" t="s">
        <v>46</v>
      </c>
      <c r="O136" s="92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202</v>
      </c>
      <c r="AT136" s="231" t="s">
        <v>204</v>
      </c>
      <c r="AU136" s="231" t="s">
        <v>90</v>
      </c>
      <c r="AY136" s="18" t="s">
        <v>203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88</v>
      </c>
      <c r="BK136" s="232">
        <f>ROUND(I136*H136,2)</f>
        <v>0</v>
      </c>
      <c r="BL136" s="18" t="s">
        <v>202</v>
      </c>
      <c r="BM136" s="231" t="s">
        <v>7468</v>
      </c>
    </row>
    <row r="137" s="2" customFormat="1">
      <c r="A137" s="39"/>
      <c r="B137" s="40"/>
      <c r="C137" s="41"/>
      <c r="D137" s="233" t="s">
        <v>209</v>
      </c>
      <c r="E137" s="41"/>
      <c r="F137" s="234" t="s">
        <v>7331</v>
      </c>
      <c r="G137" s="41"/>
      <c r="H137" s="41"/>
      <c r="I137" s="235"/>
      <c r="J137" s="41"/>
      <c r="K137" s="41"/>
      <c r="L137" s="45"/>
      <c r="M137" s="236"/>
      <c r="N137" s="237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209</v>
      </c>
      <c r="AU137" s="18" t="s">
        <v>90</v>
      </c>
    </row>
    <row r="138" s="2" customFormat="1">
      <c r="A138" s="39"/>
      <c r="B138" s="40"/>
      <c r="C138" s="41"/>
      <c r="D138" s="251" t="s">
        <v>355</v>
      </c>
      <c r="E138" s="41"/>
      <c r="F138" s="252" t="s">
        <v>7332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355</v>
      </c>
      <c r="AU138" s="18" t="s">
        <v>90</v>
      </c>
    </row>
    <row r="139" s="14" customFormat="1">
      <c r="A139" s="14"/>
      <c r="B139" s="263"/>
      <c r="C139" s="264"/>
      <c r="D139" s="233" t="s">
        <v>357</v>
      </c>
      <c r="E139" s="265" t="s">
        <v>1</v>
      </c>
      <c r="F139" s="266" t="s">
        <v>7469</v>
      </c>
      <c r="G139" s="264"/>
      <c r="H139" s="267">
        <v>1.764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3" t="s">
        <v>357</v>
      </c>
      <c r="AU139" s="273" t="s">
        <v>90</v>
      </c>
      <c r="AV139" s="14" t="s">
        <v>90</v>
      </c>
      <c r="AW139" s="14" t="s">
        <v>36</v>
      </c>
      <c r="AX139" s="14" t="s">
        <v>88</v>
      </c>
      <c r="AY139" s="273" t="s">
        <v>203</v>
      </c>
    </row>
    <row r="140" s="2" customFormat="1" ht="33" customHeight="1">
      <c r="A140" s="39"/>
      <c r="B140" s="40"/>
      <c r="C140" s="220" t="s">
        <v>202</v>
      </c>
      <c r="D140" s="220" t="s">
        <v>204</v>
      </c>
      <c r="E140" s="221" t="s">
        <v>7470</v>
      </c>
      <c r="F140" s="222" t="s">
        <v>7471</v>
      </c>
      <c r="G140" s="223" t="s">
        <v>351</v>
      </c>
      <c r="H140" s="224">
        <v>10.231</v>
      </c>
      <c r="I140" s="225"/>
      <c r="J140" s="226">
        <f>ROUND(I140*H140,2)</f>
        <v>0</v>
      </c>
      <c r="K140" s="222" t="s">
        <v>352</v>
      </c>
      <c r="L140" s="45"/>
      <c r="M140" s="227" t="s">
        <v>1</v>
      </c>
      <c r="N140" s="228" t="s">
        <v>46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202</v>
      </c>
      <c r="AT140" s="231" t="s">
        <v>204</v>
      </c>
      <c r="AU140" s="231" t="s">
        <v>90</v>
      </c>
      <c r="AY140" s="18" t="s">
        <v>203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88</v>
      </c>
      <c r="BK140" s="232">
        <f>ROUND(I140*H140,2)</f>
        <v>0</v>
      </c>
      <c r="BL140" s="18" t="s">
        <v>202</v>
      </c>
      <c r="BM140" s="231" t="s">
        <v>7472</v>
      </c>
    </row>
    <row r="141" s="2" customFormat="1">
      <c r="A141" s="39"/>
      <c r="B141" s="40"/>
      <c r="C141" s="41"/>
      <c r="D141" s="233" t="s">
        <v>209</v>
      </c>
      <c r="E141" s="41"/>
      <c r="F141" s="234" t="s">
        <v>7473</v>
      </c>
      <c r="G141" s="41"/>
      <c r="H141" s="41"/>
      <c r="I141" s="235"/>
      <c r="J141" s="41"/>
      <c r="K141" s="41"/>
      <c r="L141" s="45"/>
      <c r="M141" s="236"/>
      <c r="N141" s="237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209</v>
      </c>
      <c r="AU141" s="18" t="s">
        <v>90</v>
      </c>
    </row>
    <row r="142" s="2" customFormat="1">
      <c r="A142" s="39"/>
      <c r="B142" s="40"/>
      <c r="C142" s="41"/>
      <c r="D142" s="251" t="s">
        <v>355</v>
      </c>
      <c r="E142" s="41"/>
      <c r="F142" s="252" t="s">
        <v>7474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355</v>
      </c>
      <c r="AU142" s="18" t="s">
        <v>90</v>
      </c>
    </row>
    <row r="143" s="14" customFormat="1">
      <c r="A143" s="14"/>
      <c r="B143" s="263"/>
      <c r="C143" s="264"/>
      <c r="D143" s="233" t="s">
        <v>357</v>
      </c>
      <c r="E143" s="265" t="s">
        <v>1</v>
      </c>
      <c r="F143" s="266" t="s">
        <v>7475</v>
      </c>
      <c r="G143" s="264"/>
      <c r="H143" s="267">
        <v>11.994999999999999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3" t="s">
        <v>357</v>
      </c>
      <c r="AU143" s="273" t="s">
        <v>90</v>
      </c>
      <c r="AV143" s="14" t="s">
        <v>90</v>
      </c>
      <c r="AW143" s="14" t="s">
        <v>36</v>
      </c>
      <c r="AX143" s="14" t="s">
        <v>81</v>
      </c>
      <c r="AY143" s="273" t="s">
        <v>203</v>
      </c>
    </row>
    <row r="144" s="14" customFormat="1">
      <c r="A144" s="14"/>
      <c r="B144" s="263"/>
      <c r="C144" s="264"/>
      <c r="D144" s="233" t="s">
        <v>357</v>
      </c>
      <c r="E144" s="265" t="s">
        <v>1</v>
      </c>
      <c r="F144" s="266" t="s">
        <v>7476</v>
      </c>
      <c r="G144" s="264"/>
      <c r="H144" s="267">
        <v>-1.764</v>
      </c>
      <c r="I144" s="268"/>
      <c r="J144" s="264"/>
      <c r="K144" s="264"/>
      <c r="L144" s="269"/>
      <c r="M144" s="270"/>
      <c r="N144" s="271"/>
      <c r="O144" s="271"/>
      <c r="P144" s="271"/>
      <c r="Q144" s="271"/>
      <c r="R144" s="271"/>
      <c r="S144" s="271"/>
      <c r="T144" s="27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3" t="s">
        <v>357</v>
      </c>
      <c r="AU144" s="273" t="s">
        <v>90</v>
      </c>
      <c r="AV144" s="14" t="s">
        <v>90</v>
      </c>
      <c r="AW144" s="14" t="s">
        <v>36</v>
      </c>
      <c r="AX144" s="14" t="s">
        <v>81</v>
      </c>
      <c r="AY144" s="273" t="s">
        <v>203</v>
      </c>
    </row>
    <row r="145" s="16" customFormat="1">
      <c r="A145" s="16"/>
      <c r="B145" s="285"/>
      <c r="C145" s="286"/>
      <c r="D145" s="233" t="s">
        <v>357</v>
      </c>
      <c r="E145" s="287" t="s">
        <v>1</v>
      </c>
      <c r="F145" s="288" t="s">
        <v>366</v>
      </c>
      <c r="G145" s="286"/>
      <c r="H145" s="289">
        <v>10.231</v>
      </c>
      <c r="I145" s="290"/>
      <c r="J145" s="286"/>
      <c r="K145" s="286"/>
      <c r="L145" s="291"/>
      <c r="M145" s="292"/>
      <c r="N145" s="293"/>
      <c r="O145" s="293"/>
      <c r="P145" s="293"/>
      <c r="Q145" s="293"/>
      <c r="R145" s="293"/>
      <c r="S145" s="293"/>
      <c r="T145" s="294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95" t="s">
        <v>357</v>
      </c>
      <c r="AU145" s="295" t="s">
        <v>90</v>
      </c>
      <c r="AV145" s="16" t="s">
        <v>202</v>
      </c>
      <c r="AW145" s="16" t="s">
        <v>36</v>
      </c>
      <c r="AX145" s="16" t="s">
        <v>88</v>
      </c>
      <c r="AY145" s="295" t="s">
        <v>203</v>
      </c>
    </row>
    <row r="146" s="2" customFormat="1" ht="37.8" customHeight="1">
      <c r="A146" s="39"/>
      <c r="B146" s="40"/>
      <c r="C146" s="220" t="s">
        <v>224</v>
      </c>
      <c r="D146" s="220" t="s">
        <v>204</v>
      </c>
      <c r="E146" s="221" t="s">
        <v>457</v>
      </c>
      <c r="F146" s="222" t="s">
        <v>458</v>
      </c>
      <c r="G146" s="223" t="s">
        <v>351</v>
      </c>
      <c r="H146" s="224">
        <v>3.5899999999999999</v>
      </c>
      <c r="I146" s="225"/>
      <c r="J146" s="226">
        <f>ROUND(I146*H146,2)</f>
        <v>0</v>
      </c>
      <c r="K146" s="222" t="s">
        <v>352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202</v>
      </c>
      <c r="AT146" s="231" t="s">
        <v>204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202</v>
      </c>
      <c r="BM146" s="231" t="s">
        <v>7477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460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>
      <c r="A148" s="39"/>
      <c r="B148" s="40"/>
      <c r="C148" s="41"/>
      <c r="D148" s="251" t="s">
        <v>355</v>
      </c>
      <c r="E148" s="41"/>
      <c r="F148" s="252" t="s">
        <v>461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355</v>
      </c>
      <c r="AU148" s="18" t="s">
        <v>90</v>
      </c>
    </row>
    <row r="149" s="14" customFormat="1">
      <c r="A149" s="14"/>
      <c r="B149" s="263"/>
      <c r="C149" s="264"/>
      <c r="D149" s="233" t="s">
        <v>357</v>
      </c>
      <c r="E149" s="265" t="s">
        <v>1</v>
      </c>
      <c r="F149" s="266" t="s">
        <v>7478</v>
      </c>
      <c r="G149" s="264"/>
      <c r="H149" s="267">
        <v>11.994999999999999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3" t="s">
        <v>357</v>
      </c>
      <c r="AU149" s="273" t="s">
        <v>90</v>
      </c>
      <c r="AV149" s="14" t="s">
        <v>90</v>
      </c>
      <c r="AW149" s="14" t="s">
        <v>36</v>
      </c>
      <c r="AX149" s="14" t="s">
        <v>81</v>
      </c>
      <c r="AY149" s="273" t="s">
        <v>203</v>
      </c>
    </row>
    <row r="150" s="14" customFormat="1">
      <c r="A150" s="14"/>
      <c r="B150" s="263"/>
      <c r="C150" s="264"/>
      <c r="D150" s="233" t="s">
        <v>357</v>
      </c>
      <c r="E150" s="265" t="s">
        <v>1</v>
      </c>
      <c r="F150" s="266" t="s">
        <v>7479</v>
      </c>
      <c r="G150" s="264"/>
      <c r="H150" s="267">
        <v>-8.4049999999999994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3" t="s">
        <v>357</v>
      </c>
      <c r="AU150" s="273" t="s">
        <v>90</v>
      </c>
      <c r="AV150" s="14" t="s">
        <v>90</v>
      </c>
      <c r="AW150" s="14" t="s">
        <v>36</v>
      </c>
      <c r="AX150" s="14" t="s">
        <v>81</v>
      </c>
      <c r="AY150" s="273" t="s">
        <v>203</v>
      </c>
    </row>
    <row r="151" s="16" customFormat="1">
      <c r="A151" s="16"/>
      <c r="B151" s="285"/>
      <c r="C151" s="286"/>
      <c r="D151" s="233" t="s">
        <v>357</v>
      </c>
      <c r="E151" s="287" t="s">
        <v>1</v>
      </c>
      <c r="F151" s="288" t="s">
        <v>366</v>
      </c>
      <c r="G151" s="286"/>
      <c r="H151" s="289">
        <v>3.5899999999999999</v>
      </c>
      <c r="I151" s="290"/>
      <c r="J151" s="286"/>
      <c r="K151" s="286"/>
      <c r="L151" s="291"/>
      <c r="M151" s="292"/>
      <c r="N151" s="293"/>
      <c r="O151" s="293"/>
      <c r="P151" s="293"/>
      <c r="Q151" s="293"/>
      <c r="R151" s="293"/>
      <c r="S151" s="293"/>
      <c r="T151" s="294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95" t="s">
        <v>357</v>
      </c>
      <c r="AU151" s="295" t="s">
        <v>90</v>
      </c>
      <c r="AV151" s="16" t="s">
        <v>202</v>
      </c>
      <c r="AW151" s="16" t="s">
        <v>36</v>
      </c>
      <c r="AX151" s="16" t="s">
        <v>88</v>
      </c>
      <c r="AY151" s="295" t="s">
        <v>203</v>
      </c>
    </row>
    <row r="152" s="2" customFormat="1" ht="37.8" customHeight="1">
      <c r="A152" s="39"/>
      <c r="B152" s="40"/>
      <c r="C152" s="220" t="s">
        <v>229</v>
      </c>
      <c r="D152" s="220" t="s">
        <v>204</v>
      </c>
      <c r="E152" s="221" t="s">
        <v>467</v>
      </c>
      <c r="F152" s="222" t="s">
        <v>468</v>
      </c>
      <c r="G152" s="223" t="s">
        <v>351</v>
      </c>
      <c r="H152" s="224">
        <v>14.359999999999999</v>
      </c>
      <c r="I152" s="225"/>
      <c r="J152" s="226">
        <f>ROUND(I152*H152,2)</f>
        <v>0</v>
      </c>
      <c r="K152" s="222" t="s">
        <v>352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202</v>
      </c>
      <c r="AT152" s="231" t="s">
        <v>204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202</v>
      </c>
      <c r="BM152" s="231" t="s">
        <v>7480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470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>
      <c r="A154" s="39"/>
      <c r="B154" s="40"/>
      <c r="C154" s="41"/>
      <c r="D154" s="251" t="s">
        <v>355</v>
      </c>
      <c r="E154" s="41"/>
      <c r="F154" s="252" t="s">
        <v>471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355</v>
      </c>
      <c r="AU154" s="18" t="s">
        <v>90</v>
      </c>
    </row>
    <row r="155" s="14" customFormat="1">
      <c r="A155" s="14"/>
      <c r="B155" s="263"/>
      <c r="C155" s="264"/>
      <c r="D155" s="233" t="s">
        <v>357</v>
      </c>
      <c r="E155" s="264"/>
      <c r="F155" s="266" t="s">
        <v>7481</v>
      </c>
      <c r="G155" s="264"/>
      <c r="H155" s="267">
        <v>14.359999999999999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357</v>
      </c>
      <c r="AU155" s="273" t="s">
        <v>90</v>
      </c>
      <c r="AV155" s="14" t="s">
        <v>90</v>
      </c>
      <c r="AW155" s="14" t="s">
        <v>4</v>
      </c>
      <c r="AX155" s="14" t="s">
        <v>88</v>
      </c>
      <c r="AY155" s="273" t="s">
        <v>203</v>
      </c>
    </row>
    <row r="156" s="2" customFormat="1" ht="33" customHeight="1">
      <c r="A156" s="39"/>
      <c r="B156" s="40"/>
      <c r="C156" s="220" t="s">
        <v>234</v>
      </c>
      <c r="D156" s="220" t="s">
        <v>204</v>
      </c>
      <c r="E156" s="221" t="s">
        <v>491</v>
      </c>
      <c r="F156" s="222" t="s">
        <v>492</v>
      </c>
      <c r="G156" s="223" t="s">
        <v>493</v>
      </c>
      <c r="H156" s="224">
        <v>7.5389999999999997</v>
      </c>
      <c r="I156" s="225"/>
      <c r="J156" s="226">
        <f>ROUND(I156*H156,2)</f>
        <v>0</v>
      </c>
      <c r="K156" s="222" t="s">
        <v>352</v>
      </c>
      <c r="L156" s="45"/>
      <c r="M156" s="227" t="s">
        <v>1</v>
      </c>
      <c r="N156" s="228" t="s">
        <v>46</v>
      </c>
      <c r="O156" s="92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202</v>
      </c>
      <c r="AT156" s="231" t="s">
        <v>204</v>
      </c>
      <c r="AU156" s="231" t="s">
        <v>90</v>
      </c>
      <c r="AY156" s="18" t="s">
        <v>203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88</v>
      </c>
      <c r="BK156" s="232">
        <f>ROUND(I156*H156,2)</f>
        <v>0</v>
      </c>
      <c r="BL156" s="18" t="s">
        <v>202</v>
      </c>
      <c r="BM156" s="231" t="s">
        <v>7482</v>
      </c>
    </row>
    <row r="157" s="2" customFormat="1">
      <c r="A157" s="39"/>
      <c r="B157" s="40"/>
      <c r="C157" s="41"/>
      <c r="D157" s="233" t="s">
        <v>209</v>
      </c>
      <c r="E157" s="41"/>
      <c r="F157" s="234" t="s">
        <v>495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209</v>
      </c>
      <c r="AU157" s="18" t="s">
        <v>90</v>
      </c>
    </row>
    <row r="158" s="2" customFormat="1">
      <c r="A158" s="39"/>
      <c r="B158" s="40"/>
      <c r="C158" s="41"/>
      <c r="D158" s="251" t="s">
        <v>355</v>
      </c>
      <c r="E158" s="41"/>
      <c r="F158" s="252" t="s">
        <v>496</v>
      </c>
      <c r="G158" s="41"/>
      <c r="H158" s="41"/>
      <c r="I158" s="235"/>
      <c r="J158" s="41"/>
      <c r="K158" s="41"/>
      <c r="L158" s="45"/>
      <c r="M158" s="236"/>
      <c r="N158" s="237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355</v>
      </c>
      <c r="AU158" s="18" t="s">
        <v>90</v>
      </c>
    </row>
    <row r="159" s="14" customFormat="1">
      <c r="A159" s="14"/>
      <c r="B159" s="263"/>
      <c r="C159" s="264"/>
      <c r="D159" s="233" t="s">
        <v>357</v>
      </c>
      <c r="E159" s="264"/>
      <c r="F159" s="266" t="s">
        <v>7483</v>
      </c>
      <c r="G159" s="264"/>
      <c r="H159" s="267">
        <v>7.5389999999999997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3" t="s">
        <v>357</v>
      </c>
      <c r="AU159" s="273" t="s">
        <v>90</v>
      </c>
      <c r="AV159" s="14" t="s">
        <v>90</v>
      </c>
      <c r="AW159" s="14" t="s">
        <v>4</v>
      </c>
      <c r="AX159" s="14" t="s">
        <v>88</v>
      </c>
      <c r="AY159" s="273" t="s">
        <v>203</v>
      </c>
    </row>
    <row r="160" s="2" customFormat="1" ht="24.15" customHeight="1">
      <c r="A160" s="39"/>
      <c r="B160" s="40"/>
      <c r="C160" s="220" t="s">
        <v>239</v>
      </c>
      <c r="D160" s="220" t="s">
        <v>204</v>
      </c>
      <c r="E160" s="221" t="s">
        <v>4141</v>
      </c>
      <c r="F160" s="222" t="s">
        <v>4142</v>
      </c>
      <c r="G160" s="223" t="s">
        <v>351</v>
      </c>
      <c r="H160" s="224">
        <v>8.4049999999999994</v>
      </c>
      <c r="I160" s="225"/>
      <c r="J160" s="226">
        <f>ROUND(I160*H160,2)</f>
        <v>0</v>
      </c>
      <c r="K160" s="222" t="s">
        <v>352</v>
      </c>
      <c r="L160" s="45"/>
      <c r="M160" s="227" t="s">
        <v>1</v>
      </c>
      <c r="N160" s="228" t="s">
        <v>46</v>
      </c>
      <c r="O160" s="92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1" t="s">
        <v>202</v>
      </c>
      <c r="AT160" s="231" t="s">
        <v>204</v>
      </c>
      <c r="AU160" s="231" t="s">
        <v>90</v>
      </c>
      <c r="AY160" s="18" t="s">
        <v>203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88</v>
      </c>
      <c r="BK160" s="232">
        <f>ROUND(I160*H160,2)</f>
        <v>0</v>
      </c>
      <c r="BL160" s="18" t="s">
        <v>202</v>
      </c>
      <c r="BM160" s="231" t="s">
        <v>7484</v>
      </c>
    </row>
    <row r="161" s="2" customFormat="1">
      <c r="A161" s="39"/>
      <c r="B161" s="40"/>
      <c r="C161" s="41"/>
      <c r="D161" s="233" t="s">
        <v>209</v>
      </c>
      <c r="E161" s="41"/>
      <c r="F161" s="234" t="s">
        <v>4144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209</v>
      </c>
      <c r="AU161" s="18" t="s">
        <v>90</v>
      </c>
    </row>
    <row r="162" s="2" customFormat="1">
      <c r="A162" s="39"/>
      <c r="B162" s="40"/>
      <c r="C162" s="41"/>
      <c r="D162" s="251" t="s">
        <v>355</v>
      </c>
      <c r="E162" s="41"/>
      <c r="F162" s="252" t="s">
        <v>4145</v>
      </c>
      <c r="G162" s="41"/>
      <c r="H162" s="41"/>
      <c r="I162" s="235"/>
      <c r="J162" s="41"/>
      <c r="K162" s="41"/>
      <c r="L162" s="45"/>
      <c r="M162" s="236"/>
      <c r="N162" s="237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355</v>
      </c>
      <c r="AU162" s="18" t="s">
        <v>90</v>
      </c>
    </row>
    <row r="163" s="14" customFormat="1">
      <c r="A163" s="14"/>
      <c r="B163" s="263"/>
      <c r="C163" s="264"/>
      <c r="D163" s="233" t="s">
        <v>357</v>
      </c>
      <c r="E163" s="265" t="s">
        <v>1</v>
      </c>
      <c r="F163" s="266" t="s">
        <v>7478</v>
      </c>
      <c r="G163" s="264"/>
      <c r="H163" s="267">
        <v>11.994999999999999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357</v>
      </c>
      <c r="AU163" s="273" t="s">
        <v>90</v>
      </c>
      <c r="AV163" s="14" t="s">
        <v>90</v>
      </c>
      <c r="AW163" s="14" t="s">
        <v>36</v>
      </c>
      <c r="AX163" s="14" t="s">
        <v>81</v>
      </c>
      <c r="AY163" s="273" t="s">
        <v>203</v>
      </c>
    </row>
    <row r="164" s="14" customFormat="1">
      <c r="A164" s="14"/>
      <c r="B164" s="263"/>
      <c r="C164" s="264"/>
      <c r="D164" s="233" t="s">
        <v>357</v>
      </c>
      <c r="E164" s="265" t="s">
        <v>1</v>
      </c>
      <c r="F164" s="266" t="s">
        <v>7485</v>
      </c>
      <c r="G164" s="264"/>
      <c r="H164" s="267">
        <v>-3.5899999999999999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3" t="s">
        <v>357</v>
      </c>
      <c r="AU164" s="273" t="s">
        <v>90</v>
      </c>
      <c r="AV164" s="14" t="s">
        <v>90</v>
      </c>
      <c r="AW164" s="14" t="s">
        <v>36</v>
      </c>
      <c r="AX164" s="14" t="s">
        <v>81</v>
      </c>
      <c r="AY164" s="273" t="s">
        <v>203</v>
      </c>
    </row>
    <row r="165" s="16" customFormat="1">
      <c r="A165" s="16"/>
      <c r="B165" s="285"/>
      <c r="C165" s="286"/>
      <c r="D165" s="233" t="s">
        <v>357</v>
      </c>
      <c r="E165" s="287" t="s">
        <v>1</v>
      </c>
      <c r="F165" s="288" t="s">
        <v>366</v>
      </c>
      <c r="G165" s="286"/>
      <c r="H165" s="289">
        <v>8.4049999999999994</v>
      </c>
      <c r="I165" s="290"/>
      <c r="J165" s="286"/>
      <c r="K165" s="286"/>
      <c r="L165" s="291"/>
      <c r="M165" s="292"/>
      <c r="N165" s="293"/>
      <c r="O165" s="293"/>
      <c r="P165" s="293"/>
      <c r="Q165" s="293"/>
      <c r="R165" s="293"/>
      <c r="S165" s="293"/>
      <c r="T165" s="29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95" t="s">
        <v>357</v>
      </c>
      <c r="AU165" s="295" t="s">
        <v>90</v>
      </c>
      <c r="AV165" s="16" t="s">
        <v>202</v>
      </c>
      <c r="AW165" s="16" t="s">
        <v>36</v>
      </c>
      <c r="AX165" s="16" t="s">
        <v>88</v>
      </c>
      <c r="AY165" s="295" t="s">
        <v>203</v>
      </c>
    </row>
    <row r="166" s="2" customFormat="1" ht="24.15" customHeight="1">
      <c r="A166" s="39"/>
      <c r="B166" s="40"/>
      <c r="C166" s="220" t="s">
        <v>244</v>
      </c>
      <c r="D166" s="220" t="s">
        <v>204</v>
      </c>
      <c r="E166" s="221" t="s">
        <v>4147</v>
      </c>
      <c r="F166" s="222" t="s">
        <v>4148</v>
      </c>
      <c r="G166" s="223" t="s">
        <v>351</v>
      </c>
      <c r="H166" s="224">
        <v>2.774</v>
      </c>
      <c r="I166" s="225"/>
      <c r="J166" s="226">
        <f>ROUND(I166*H166,2)</f>
        <v>0</v>
      </c>
      <c r="K166" s="222" t="s">
        <v>352</v>
      </c>
      <c r="L166" s="45"/>
      <c r="M166" s="227" t="s">
        <v>1</v>
      </c>
      <c r="N166" s="228" t="s">
        <v>46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202</v>
      </c>
      <c r="AT166" s="231" t="s">
        <v>204</v>
      </c>
      <c r="AU166" s="231" t="s">
        <v>90</v>
      </c>
      <c r="AY166" s="18" t="s">
        <v>203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202</v>
      </c>
      <c r="BM166" s="231" t="s">
        <v>7486</v>
      </c>
    </row>
    <row r="167" s="2" customFormat="1">
      <c r="A167" s="39"/>
      <c r="B167" s="40"/>
      <c r="C167" s="41"/>
      <c r="D167" s="233" t="s">
        <v>209</v>
      </c>
      <c r="E167" s="41"/>
      <c r="F167" s="234" t="s">
        <v>4150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209</v>
      </c>
      <c r="AU167" s="18" t="s">
        <v>90</v>
      </c>
    </row>
    <row r="168" s="2" customFormat="1">
      <c r="A168" s="39"/>
      <c r="B168" s="40"/>
      <c r="C168" s="41"/>
      <c r="D168" s="251" t="s">
        <v>355</v>
      </c>
      <c r="E168" s="41"/>
      <c r="F168" s="252" t="s">
        <v>4151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355</v>
      </c>
      <c r="AU168" s="18" t="s">
        <v>90</v>
      </c>
    </row>
    <row r="169" s="14" customFormat="1">
      <c r="A169" s="14"/>
      <c r="B169" s="263"/>
      <c r="C169" s="264"/>
      <c r="D169" s="233" t="s">
        <v>357</v>
      </c>
      <c r="E169" s="265" t="s">
        <v>1</v>
      </c>
      <c r="F169" s="266" t="s">
        <v>7487</v>
      </c>
      <c r="G169" s="264"/>
      <c r="H169" s="267">
        <v>2.774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357</v>
      </c>
      <c r="AU169" s="273" t="s">
        <v>90</v>
      </c>
      <c r="AV169" s="14" t="s">
        <v>90</v>
      </c>
      <c r="AW169" s="14" t="s">
        <v>36</v>
      </c>
      <c r="AX169" s="14" t="s">
        <v>88</v>
      </c>
      <c r="AY169" s="273" t="s">
        <v>203</v>
      </c>
    </row>
    <row r="170" s="2" customFormat="1" ht="16.5" customHeight="1">
      <c r="A170" s="39"/>
      <c r="B170" s="40"/>
      <c r="C170" s="296" t="s">
        <v>249</v>
      </c>
      <c r="D170" s="296" t="s">
        <v>553</v>
      </c>
      <c r="E170" s="297" t="s">
        <v>7363</v>
      </c>
      <c r="F170" s="298" t="s">
        <v>7364</v>
      </c>
      <c r="G170" s="299" t="s">
        <v>493</v>
      </c>
      <c r="H170" s="300">
        <v>5.2430000000000003</v>
      </c>
      <c r="I170" s="301"/>
      <c r="J170" s="302">
        <f>ROUND(I170*H170,2)</f>
        <v>0</v>
      </c>
      <c r="K170" s="298" t="s">
        <v>352</v>
      </c>
      <c r="L170" s="303"/>
      <c r="M170" s="304" t="s">
        <v>1</v>
      </c>
      <c r="N170" s="305" t="s">
        <v>46</v>
      </c>
      <c r="O170" s="92"/>
      <c r="P170" s="229">
        <f>O170*H170</f>
        <v>0</v>
      </c>
      <c r="Q170" s="229">
        <v>1</v>
      </c>
      <c r="R170" s="229">
        <f>Q170*H170</f>
        <v>5.2430000000000003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239</v>
      </c>
      <c r="AT170" s="231" t="s">
        <v>553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202</v>
      </c>
      <c r="BM170" s="231" t="s">
        <v>7488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7364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14" customFormat="1">
      <c r="A172" s="14"/>
      <c r="B172" s="263"/>
      <c r="C172" s="264"/>
      <c r="D172" s="233" t="s">
        <v>357</v>
      </c>
      <c r="E172" s="264"/>
      <c r="F172" s="266" t="s">
        <v>7489</v>
      </c>
      <c r="G172" s="264"/>
      <c r="H172" s="267">
        <v>5.2430000000000003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4</v>
      </c>
      <c r="AX172" s="14" t="s">
        <v>88</v>
      </c>
      <c r="AY172" s="273" t="s">
        <v>203</v>
      </c>
    </row>
    <row r="173" s="11" customFormat="1" ht="22.8" customHeight="1">
      <c r="A173" s="11"/>
      <c r="B173" s="206"/>
      <c r="C173" s="207"/>
      <c r="D173" s="208" t="s">
        <v>80</v>
      </c>
      <c r="E173" s="249" t="s">
        <v>202</v>
      </c>
      <c r="F173" s="249" t="s">
        <v>1113</v>
      </c>
      <c r="G173" s="207"/>
      <c r="H173" s="207"/>
      <c r="I173" s="210"/>
      <c r="J173" s="250">
        <f>BK173</f>
        <v>0</v>
      </c>
      <c r="K173" s="207"/>
      <c r="L173" s="212"/>
      <c r="M173" s="213"/>
      <c r="N173" s="214"/>
      <c r="O173" s="214"/>
      <c r="P173" s="215">
        <f>SUM(P174:P180)</f>
        <v>0</v>
      </c>
      <c r="Q173" s="214"/>
      <c r="R173" s="215">
        <f>SUM(R174:R180)</f>
        <v>1.542</v>
      </c>
      <c r="S173" s="214"/>
      <c r="T173" s="216">
        <f>SUM(T174:T180)</f>
        <v>0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17" t="s">
        <v>88</v>
      </c>
      <c r="AT173" s="218" t="s">
        <v>80</v>
      </c>
      <c r="AU173" s="218" t="s">
        <v>88</v>
      </c>
      <c r="AY173" s="217" t="s">
        <v>203</v>
      </c>
      <c r="BK173" s="219">
        <f>SUM(BK174:BK180)</f>
        <v>0</v>
      </c>
    </row>
    <row r="174" s="2" customFormat="1" ht="24.15" customHeight="1">
      <c r="A174" s="39"/>
      <c r="B174" s="40"/>
      <c r="C174" s="220" t="s">
        <v>254</v>
      </c>
      <c r="D174" s="220" t="s">
        <v>204</v>
      </c>
      <c r="E174" s="221" t="s">
        <v>4159</v>
      </c>
      <c r="F174" s="222" t="s">
        <v>4160</v>
      </c>
      <c r="G174" s="223" t="s">
        <v>351</v>
      </c>
      <c r="H174" s="224">
        <v>0.81599999999999995</v>
      </c>
      <c r="I174" s="225"/>
      <c r="J174" s="226">
        <f>ROUND(I174*H174,2)</f>
        <v>0</v>
      </c>
      <c r="K174" s="222" t="s">
        <v>352</v>
      </c>
      <c r="L174" s="45"/>
      <c r="M174" s="227" t="s">
        <v>1</v>
      </c>
      <c r="N174" s="228" t="s">
        <v>46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202</v>
      </c>
      <c r="AT174" s="231" t="s">
        <v>204</v>
      </c>
      <c r="AU174" s="231" t="s">
        <v>90</v>
      </c>
      <c r="AY174" s="18" t="s">
        <v>203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88</v>
      </c>
      <c r="BK174" s="232">
        <f>ROUND(I174*H174,2)</f>
        <v>0</v>
      </c>
      <c r="BL174" s="18" t="s">
        <v>202</v>
      </c>
      <c r="BM174" s="231" t="s">
        <v>7490</v>
      </c>
    </row>
    <row r="175" s="2" customFormat="1">
      <c r="A175" s="39"/>
      <c r="B175" s="40"/>
      <c r="C175" s="41"/>
      <c r="D175" s="233" t="s">
        <v>209</v>
      </c>
      <c r="E175" s="41"/>
      <c r="F175" s="234" t="s">
        <v>4162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209</v>
      </c>
      <c r="AU175" s="18" t="s">
        <v>90</v>
      </c>
    </row>
    <row r="176" s="2" customFormat="1">
      <c r="A176" s="39"/>
      <c r="B176" s="40"/>
      <c r="C176" s="41"/>
      <c r="D176" s="251" t="s">
        <v>355</v>
      </c>
      <c r="E176" s="41"/>
      <c r="F176" s="252" t="s">
        <v>4163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355</v>
      </c>
      <c r="AU176" s="18" t="s">
        <v>90</v>
      </c>
    </row>
    <row r="177" s="14" customFormat="1">
      <c r="A177" s="14"/>
      <c r="B177" s="263"/>
      <c r="C177" s="264"/>
      <c r="D177" s="233" t="s">
        <v>357</v>
      </c>
      <c r="E177" s="265" t="s">
        <v>1</v>
      </c>
      <c r="F177" s="266" t="s">
        <v>7491</v>
      </c>
      <c r="G177" s="264"/>
      <c r="H177" s="267">
        <v>0.81599999999999995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357</v>
      </c>
      <c r="AU177" s="273" t="s">
        <v>90</v>
      </c>
      <c r="AV177" s="14" t="s">
        <v>90</v>
      </c>
      <c r="AW177" s="14" t="s">
        <v>36</v>
      </c>
      <c r="AX177" s="14" t="s">
        <v>88</v>
      </c>
      <c r="AY177" s="273" t="s">
        <v>203</v>
      </c>
    </row>
    <row r="178" s="2" customFormat="1" ht="16.5" customHeight="1">
      <c r="A178" s="39"/>
      <c r="B178" s="40"/>
      <c r="C178" s="296" t="s">
        <v>259</v>
      </c>
      <c r="D178" s="296" t="s">
        <v>553</v>
      </c>
      <c r="E178" s="297" t="s">
        <v>7363</v>
      </c>
      <c r="F178" s="298" t="s">
        <v>7364</v>
      </c>
      <c r="G178" s="299" t="s">
        <v>493</v>
      </c>
      <c r="H178" s="300">
        <v>1.542</v>
      </c>
      <c r="I178" s="301"/>
      <c r="J178" s="302">
        <f>ROUND(I178*H178,2)</f>
        <v>0</v>
      </c>
      <c r="K178" s="298" t="s">
        <v>352</v>
      </c>
      <c r="L178" s="303"/>
      <c r="M178" s="304" t="s">
        <v>1</v>
      </c>
      <c r="N178" s="305" t="s">
        <v>46</v>
      </c>
      <c r="O178" s="92"/>
      <c r="P178" s="229">
        <f>O178*H178</f>
        <v>0</v>
      </c>
      <c r="Q178" s="229">
        <v>1</v>
      </c>
      <c r="R178" s="229">
        <f>Q178*H178</f>
        <v>1.542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239</v>
      </c>
      <c r="AT178" s="231" t="s">
        <v>553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202</v>
      </c>
      <c r="BM178" s="231" t="s">
        <v>7492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7364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14" customFormat="1">
      <c r="A180" s="14"/>
      <c r="B180" s="263"/>
      <c r="C180" s="264"/>
      <c r="D180" s="233" t="s">
        <v>357</v>
      </c>
      <c r="E180" s="264"/>
      <c r="F180" s="266" t="s">
        <v>7493</v>
      </c>
      <c r="G180" s="264"/>
      <c r="H180" s="267">
        <v>1.542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3" t="s">
        <v>357</v>
      </c>
      <c r="AU180" s="273" t="s">
        <v>90</v>
      </c>
      <c r="AV180" s="14" t="s">
        <v>90</v>
      </c>
      <c r="AW180" s="14" t="s">
        <v>4</v>
      </c>
      <c r="AX180" s="14" t="s">
        <v>88</v>
      </c>
      <c r="AY180" s="273" t="s">
        <v>203</v>
      </c>
    </row>
    <row r="181" s="11" customFormat="1" ht="22.8" customHeight="1">
      <c r="A181" s="11"/>
      <c r="B181" s="206"/>
      <c r="C181" s="207"/>
      <c r="D181" s="208" t="s">
        <v>80</v>
      </c>
      <c r="E181" s="249" t="s">
        <v>239</v>
      </c>
      <c r="F181" s="249" t="s">
        <v>7024</v>
      </c>
      <c r="G181" s="207"/>
      <c r="H181" s="207"/>
      <c r="I181" s="210"/>
      <c r="J181" s="250">
        <f>BK181</f>
        <v>0</v>
      </c>
      <c r="K181" s="207"/>
      <c r="L181" s="212"/>
      <c r="M181" s="213"/>
      <c r="N181" s="214"/>
      <c r="O181" s="214"/>
      <c r="P181" s="215">
        <f>SUM(P182:P214)</f>
        <v>0</v>
      </c>
      <c r="Q181" s="214"/>
      <c r="R181" s="215">
        <f>SUM(R182:R214)</f>
        <v>0.011801280000000001</v>
      </c>
      <c r="S181" s="214"/>
      <c r="T181" s="216">
        <f>SUM(T182:T214)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217" t="s">
        <v>88</v>
      </c>
      <c r="AT181" s="218" t="s">
        <v>80</v>
      </c>
      <c r="AU181" s="218" t="s">
        <v>88</v>
      </c>
      <c r="AY181" s="217" t="s">
        <v>203</v>
      </c>
      <c r="BK181" s="219">
        <f>SUM(BK182:BK214)</f>
        <v>0</v>
      </c>
    </row>
    <row r="182" s="2" customFormat="1" ht="16.5" customHeight="1">
      <c r="A182" s="39"/>
      <c r="B182" s="40"/>
      <c r="C182" s="220" t="s">
        <v>264</v>
      </c>
      <c r="D182" s="220" t="s">
        <v>204</v>
      </c>
      <c r="E182" s="221" t="s">
        <v>4217</v>
      </c>
      <c r="F182" s="222" t="s">
        <v>4218</v>
      </c>
      <c r="G182" s="223" t="s">
        <v>647</v>
      </c>
      <c r="H182" s="224">
        <v>1</v>
      </c>
      <c r="I182" s="225"/>
      <c r="J182" s="226">
        <f>ROUND(I182*H182,2)</f>
        <v>0</v>
      </c>
      <c r="K182" s="222" t="s">
        <v>1</v>
      </c>
      <c r="L182" s="45"/>
      <c r="M182" s="227" t="s">
        <v>1</v>
      </c>
      <c r="N182" s="228" t="s">
        <v>46</v>
      </c>
      <c r="O182" s="92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860</v>
      </c>
      <c r="AT182" s="231" t="s">
        <v>204</v>
      </c>
      <c r="AU182" s="231" t="s">
        <v>90</v>
      </c>
      <c r="AY182" s="18" t="s">
        <v>203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88</v>
      </c>
      <c r="BK182" s="232">
        <f>ROUND(I182*H182,2)</f>
        <v>0</v>
      </c>
      <c r="BL182" s="18" t="s">
        <v>860</v>
      </c>
      <c r="BM182" s="231" t="s">
        <v>7494</v>
      </c>
    </row>
    <row r="183" s="2" customFormat="1">
      <c r="A183" s="39"/>
      <c r="B183" s="40"/>
      <c r="C183" s="41"/>
      <c r="D183" s="233" t="s">
        <v>209</v>
      </c>
      <c r="E183" s="41"/>
      <c r="F183" s="234" t="s">
        <v>4220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209</v>
      </c>
      <c r="AU183" s="18" t="s">
        <v>90</v>
      </c>
    </row>
    <row r="184" s="2" customFormat="1" ht="24.15" customHeight="1">
      <c r="A184" s="39"/>
      <c r="B184" s="40"/>
      <c r="C184" s="296" t="s">
        <v>269</v>
      </c>
      <c r="D184" s="296" t="s">
        <v>553</v>
      </c>
      <c r="E184" s="297" t="s">
        <v>4222</v>
      </c>
      <c r="F184" s="298" t="s">
        <v>4223</v>
      </c>
      <c r="G184" s="299" t="s">
        <v>647</v>
      </c>
      <c r="H184" s="300">
        <v>1</v>
      </c>
      <c r="I184" s="301"/>
      <c r="J184" s="302">
        <f>ROUND(I184*H184,2)</f>
        <v>0</v>
      </c>
      <c r="K184" s="298" t="s">
        <v>1</v>
      </c>
      <c r="L184" s="303"/>
      <c r="M184" s="304" t="s">
        <v>1</v>
      </c>
      <c r="N184" s="305" t="s">
        <v>46</v>
      </c>
      <c r="O184" s="92"/>
      <c r="P184" s="229">
        <f>O184*H184</f>
        <v>0</v>
      </c>
      <c r="Q184" s="229">
        <v>0.00080999999999999996</v>
      </c>
      <c r="R184" s="229">
        <f>Q184*H184</f>
        <v>0.00080999999999999996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2223</v>
      </c>
      <c r="AT184" s="231" t="s">
        <v>553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860</v>
      </c>
      <c r="BM184" s="231" t="s">
        <v>7495</v>
      </c>
    </row>
    <row r="185" s="2" customFormat="1" ht="24.15" customHeight="1">
      <c r="A185" s="39"/>
      <c r="B185" s="40"/>
      <c r="C185" s="220" t="s">
        <v>8</v>
      </c>
      <c r="D185" s="220" t="s">
        <v>204</v>
      </c>
      <c r="E185" s="221" t="s">
        <v>7380</v>
      </c>
      <c r="F185" s="222" t="s">
        <v>7381</v>
      </c>
      <c r="G185" s="223" t="s">
        <v>415</v>
      </c>
      <c r="H185" s="224">
        <v>14.9</v>
      </c>
      <c r="I185" s="225"/>
      <c r="J185" s="226">
        <f>ROUND(I185*H185,2)</f>
        <v>0</v>
      </c>
      <c r="K185" s="222" t="s">
        <v>352</v>
      </c>
      <c r="L185" s="45"/>
      <c r="M185" s="227" t="s">
        <v>1</v>
      </c>
      <c r="N185" s="228" t="s">
        <v>46</v>
      </c>
      <c r="O185" s="92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202</v>
      </c>
      <c r="AT185" s="231" t="s">
        <v>204</v>
      </c>
      <c r="AU185" s="231" t="s">
        <v>90</v>
      </c>
      <c r="AY185" s="18" t="s">
        <v>203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88</v>
      </c>
      <c r="BK185" s="232">
        <f>ROUND(I185*H185,2)</f>
        <v>0</v>
      </c>
      <c r="BL185" s="18" t="s">
        <v>202</v>
      </c>
      <c r="BM185" s="231" t="s">
        <v>7496</v>
      </c>
    </row>
    <row r="186" s="2" customFormat="1">
      <c r="A186" s="39"/>
      <c r="B186" s="40"/>
      <c r="C186" s="41"/>
      <c r="D186" s="233" t="s">
        <v>209</v>
      </c>
      <c r="E186" s="41"/>
      <c r="F186" s="234" t="s">
        <v>7383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209</v>
      </c>
      <c r="AU186" s="18" t="s">
        <v>90</v>
      </c>
    </row>
    <row r="187" s="2" customFormat="1">
      <c r="A187" s="39"/>
      <c r="B187" s="40"/>
      <c r="C187" s="41"/>
      <c r="D187" s="251" t="s">
        <v>355</v>
      </c>
      <c r="E187" s="41"/>
      <c r="F187" s="252" t="s">
        <v>7384</v>
      </c>
      <c r="G187" s="41"/>
      <c r="H187" s="41"/>
      <c r="I187" s="235"/>
      <c r="J187" s="41"/>
      <c r="K187" s="41"/>
      <c r="L187" s="45"/>
      <c r="M187" s="236"/>
      <c r="N187" s="237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355</v>
      </c>
      <c r="AU187" s="18" t="s">
        <v>90</v>
      </c>
    </row>
    <row r="188" s="14" customFormat="1">
      <c r="A188" s="14"/>
      <c r="B188" s="263"/>
      <c r="C188" s="264"/>
      <c r="D188" s="233" t="s">
        <v>357</v>
      </c>
      <c r="E188" s="265" t="s">
        <v>1</v>
      </c>
      <c r="F188" s="266" t="s">
        <v>7497</v>
      </c>
      <c r="G188" s="264"/>
      <c r="H188" s="267">
        <v>14.9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3" t="s">
        <v>357</v>
      </c>
      <c r="AU188" s="273" t="s">
        <v>90</v>
      </c>
      <c r="AV188" s="14" t="s">
        <v>90</v>
      </c>
      <c r="AW188" s="14" t="s">
        <v>36</v>
      </c>
      <c r="AX188" s="14" t="s">
        <v>88</v>
      </c>
      <c r="AY188" s="273" t="s">
        <v>203</v>
      </c>
    </row>
    <row r="189" s="2" customFormat="1" ht="21.75" customHeight="1">
      <c r="A189" s="39"/>
      <c r="B189" s="40"/>
      <c r="C189" s="296" t="s">
        <v>279</v>
      </c>
      <c r="D189" s="296" t="s">
        <v>553</v>
      </c>
      <c r="E189" s="297" t="s">
        <v>7385</v>
      </c>
      <c r="F189" s="298" t="s">
        <v>7386</v>
      </c>
      <c r="G189" s="299" t="s">
        <v>415</v>
      </c>
      <c r="H189" s="300">
        <v>15.124000000000001</v>
      </c>
      <c r="I189" s="301"/>
      <c r="J189" s="302">
        <f>ROUND(I189*H189,2)</f>
        <v>0</v>
      </c>
      <c r="K189" s="298" t="s">
        <v>352</v>
      </c>
      <c r="L189" s="303"/>
      <c r="M189" s="304" t="s">
        <v>1</v>
      </c>
      <c r="N189" s="305" t="s">
        <v>46</v>
      </c>
      <c r="O189" s="92"/>
      <c r="P189" s="229">
        <f>O189*H189</f>
        <v>0</v>
      </c>
      <c r="Q189" s="229">
        <v>0.00042000000000000002</v>
      </c>
      <c r="R189" s="229">
        <f>Q189*H189</f>
        <v>0.0063520800000000004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239</v>
      </c>
      <c r="AT189" s="231" t="s">
        <v>553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202</v>
      </c>
      <c r="BM189" s="231" t="s">
        <v>7498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7386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14" customFormat="1">
      <c r="A191" s="14"/>
      <c r="B191" s="263"/>
      <c r="C191" s="264"/>
      <c r="D191" s="233" t="s">
        <v>357</v>
      </c>
      <c r="E191" s="264"/>
      <c r="F191" s="266" t="s">
        <v>7499</v>
      </c>
      <c r="G191" s="264"/>
      <c r="H191" s="267">
        <v>15.124000000000001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357</v>
      </c>
      <c r="AU191" s="273" t="s">
        <v>90</v>
      </c>
      <c r="AV191" s="14" t="s">
        <v>90</v>
      </c>
      <c r="AW191" s="14" t="s">
        <v>4</v>
      </c>
      <c r="AX191" s="14" t="s">
        <v>88</v>
      </c>
      <c r="AY191" s="273" t="s">
        <v>203</v>
      </c>
    </row>
    <row r="192" s="2" customFormat="1" ht="24.15" customHeight="1">
      <c r="A192" s="39"/>
      <c r="B192" s="40"/>
      <c r="C192" s="220" t="s">
        <v>284</v>
      </c>
      <c r="D192" s="220" t="s">
        <v>204</v>
      </c>
      <c r="E192" s="221" t="s">
        <v>7389</v>
      </c>
      <c r="F192" s="222" t="s">
        <v>7390</v>
      </c>
      <c r="G192" s="223" t="s">
        <v>647</v>
      </c>
      <c r="H192" s="224">
        <v>1</v>
      </c>
      <c r="I192" s="225"/>
      <c r="J192" s="226">
        <f>ROUND(I192*H192,2)</f>
        <v>0</v>
      </c>
      <c r="K192" s="222" t="s">
        <v>352</v>
      </c>
      <c r="L192" s="45"/>
      <c r="M192" s="227" t="s">
        <v>1</v>
      </c>
      <c r="N192" s="228" t="s">
        <v>46</v>
      </c>
      <c r="O192" s="92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1" t="s">
        <v>202</v>
      </c>
      <c r="AT192" s="231" t="s">
        <v>204</v>
      </c>
      <c r="AU192" s="231" t="s">
        <v>90</v>
      </c>
      <c r="AY192" s="18" t="s">
        <v>203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88</v>
      </c>
      <c r="BK192" s="232">
        <f>ROUND(I192*H192,2)</f>
        <v>0</v>
      </c>
      <c r="BL192" s="18" t="s">
        <v>202</v>
      </c>
      <c r="BM192" s="231" t="s">
        <v>7500</v>
      </c>
    </row>
    <row r="193" s="2" customFormat="1">
      <c r="A193" s="39"/>
      <c r="B193" s="40"/>
      <c r="C193" s="41"/>
      <c r="D193" s="233" t="s">
        <v>209</v>
      </c>
      <c r="E193" s="41"/>
      <c r="F193" s="234" t="s">
        <v>7392</v>
      </c>
      <c r="G193" s="41"/>
      <c r="H193" s="41"/>
      <c r="I193" s="235"/>
      <c r="J193" s="41"/>
      <c r="K193" s="41"/>
      <c r="L193" s="45"/>
      <c r="M193" s="236"/>
      <c r="N193" s="237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209</v>
      </c>
      <c r="AU193" s="18" t="s">
        <v>90</v>
      </c>
    </row>
    <row r="194" s="2" customFormat="1">
      <c r="A194" s="39"/>
      <c r="B194" s="40"/>
      <c r="C194" s="41"/>
      <c r="D194" s="251" t="s">
        <v>355</v>
      </c>
      <c r="E194" s="41"/>
      <c r="F194" s="252" t="s">
        <v>7393</v>
      </c>
      <c r="G194" s="41"/>
      <c r="H194" s="41"/>
      <c r="I194" s="235"/>
      <c r="J194" s="41"/>
      <c r="K194" s="41"/>
      <c r="L194" s="45"/>
      <c r="M194" s="236"/>
      <c r="N194" s="237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355</v>
      </c>
      <c r="AU194" s="18" t="s">
        <v>90</v>
      </c>
    </row>
    <row r="195" s="2" customFormat="1" ht="16.5" customHeight="1">
      <c r="A195" s="39"/>
      <c r="B195" s="40"/>
      <c r="C195" s="296" t="s">
        <v>473</v>
      </c>
      <c r="D195" s="296" t="s">
        <v>553</v>
      </c>
      <c r="E195" s="297" t="s">
        <v>7394</v>
      </c>
      <c r="F195" s="298" t="s">
        <v>7395</v>
      </c>
      <c r="G195" s="299" t="s">
        <v>647</v>
      </c>
      <c r="H195" s="300">
        <v>1</v>
      </c>
      <c r="I195" s="301"/>
      <c r="J195" s="302">
        <f>ROUND(I195*H195,2)</f>
        <v>0</v>
      </c>
      <c r="K195" s="298" t="s">
        <v>1</v>
      </c>
      <c r="L195" s="303"/>
      <c r="M195" s="304" t="s">
        <v>1</v>
      </c>
      <c r="N195" s="305" t="s">
        <v>46</v>
      </c>
      <c r="O195" s="92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1" t="s">
        <v>1429</v>
      </c>
      <c r="AT195" s="231" t="s">
        <v>553</v>
      </c>
      <c r="AU195" s="231" t="s">
        <v>90</v>
      </c>
      <c r="AY195" s="18" t="s">
        <v>203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88</v>
      </c>
      <c r="BK195" s="232">
        <f>ROUND(I195*H195,2)</f>
        <v>0</v>
      </c>
      <c r="BL195" s="18" t="s">
        <v>1429</v>
      </c>
      <c r="BM195" s="231" t="s">
        <v>7501</v>
      </c>
    </row>
    <row r="196" s="2" customFormat="1" ht="24.15" customHeight="1">
      <c r="A196" s="39"/>
      <c r="B196" s="40"/>
      <c r="C196" s="220" t="s">
        <v>483</v>
      </c>
      <c r="D196" s="220" t="s">
        <v>204</v>
      </c>
      <c r="E196" s="221" t="s">
        <v>7502</v>
      </c>
      <c r="F196" s="222" t="s">
        <v>7503</v>
      </c>
      <c r="G196" s="223" t="s">
        <v>647</v>
      </c>
      <c r="H196" s="224">
        <v>2</v>
      </c>
      <c r="I196" s="225"/>
      <c r="J196" s="226">
        <f>ROUND(I196*H196,2)</f>
        <v>0</v>
      </c>
      <c r="K196" s="222" t="s">
        <v>352</v>
      </c>
      <c r="L196" s="45"/>
      <c r="M196" s="227" t="s">
        <v>1</v>
      </c>
      <c r="N196" s="228" t="s">
        <v>46</v>
      </c>
      <c r="O196" s="92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202</v>
      </c>
      <c r="AT196" s="231" t="s">
        <v>204</v>
      </c>
      <c r="AU196" s="231" t="s">
        <v>90</v>
      </c>
      <c r="AY196" s="18" t="s">
        <v>203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88</v>
      </c>
      <c r="BK196" s="232">
        <f>ROUND(I196*H196,2)</f>
        <v>0</v>
      </c>
      <c r="BL196" s="18" t="s">
        <v>202</v>
      </c>
      <c r="BM196" s="231" t="s">
        <v>7504</v>
      </c>
    </row>
    <row r="197" s="2" customFormat="1">
      <c r="A197" s="39"/>
      <c r="B197" s="40"/>
      <c r="C197" s="41"/>
      <c r="D197" s="233" t="s">
        <v>209</v>
      </c>
      <c r="E197" s="41"/>
      <c r="F197" s="234" t="s">
        <v>7505</v>
      </c>
      <c r="G197" s="41"/>
      <c r="H197" s="41"/>
      <c r="I197" s="235"/>
      <c r="J197" s="41"/>
      <c r="K197" s="41"/>
      <c r="L197" s="45"/>
      <c r="M197" s="236"/>
      <c r="N197" s="237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209</v>
      </c>
      <c r="AU197" s="18" t="s">
        <v>90</v>
      </c>
    </row>
    <row r="198" s="2" customFormat="1">
      <c r="A198" s="39"/>
      <c r="B198" s="40"/>
      <c r="C198" s="41"/>
      <c r="D198" s="251" t="s">
        <v>355</v>
      </c>
      <c r="E198" s="41"/>
      <c r="F198" s="252" t="s">
        <v>7506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355</v>
      </c>
      <c r="AU198" s="18" t="s">
        <v>90</v>
      </c>
    </row>
    <row r="199" s="2" customFormat="1" ht="16.5" customHeight="1">
      <c r="A199" s="39"/>
      <c r="B199" s="40"/>
      <c r="C199" s="296" t="s">
        <v>490</v>
      </c>
      <c r="D199" s="296" t="s">
        <v>553</v>
      </c>
      <c r="E199" s="297" t="s">
        <v>7507</v>
      </c>
      <c r="F199" s="298" t="s">
        <v>7508</v>
      </c>
      <c r="G199" s="299" t="s">
        <v>647</v>
      </c>
      <c r="H199" s="300">
        <v>2</v>
      </c>
      <c r="I199" s="301"/>
      <c r="J199" s="302">
        <f>ROUND(I199*H199,2)</f>
        <v>0</v>
      </c>
      <c r="K199" s="298" t="s">
        <v>352</v>
      </c>
      <c r="L199" s="303"/>
      <c r="M199" s="304" t="s">
        <v>1</v>
      </c>
      <c r="N199" s="305" t="s">
        <v>46</v>
      </c>
      <c r="O199" s="92"/>
      <c r="P199" s="229">
        <f>O199*H199</f>
        <v>0</v>
      </c>
      <c r="Q199" s="229">
        <v>0.00012999999999999999</v>
      </c>
      <c r="R199" s="229">
        <f>Q199*H199</f>
        <v>0.00025999999999999998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239</v>
      </c>
      <c r="AT199" s="231" t="s">
        <v>553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202</v>
      </c>
      <c r="BM199" s="231" t="s">
        <v>7509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7508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 ht="24.15" customHeight="1">
      <c r="A201" s="39"/>
      <c r="B201" s="40"/>
      <c r="C201" s="220" t="s">
        <v>7</v>
      </c>
      <c r="D201" s="220" t="s">
        <v>204</v>
      </c>
      <c r="E201" s="221" t="s">
        <v>7426</v>
      </c>
      <c r="F201" s="222" t="s">
        <v>7427</v>
      </c>
      <c r="G201" s="223" t="s">
        <v>415</v>
      </c>
      <c r="H201" s="224">
        <v>15.9</v>
      </c>
      <c r="I201" s="225"/>
      <c r="J201" s="226">
        <f>ROUND(I201*H201,2)</f>
        <v>0</v>
      </c>
      <c r="K201" s="222" t="s">
        <v>352</v>
      </c>
      <c r="L201" s="45"/>
      <c r="M201" s="227" t="s">
        <v>1</v>
      </c>
      <c r="N201" s="228" t="s">
        <v>46</v>
      </c>
      <c r="O201" s="92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1" t="s">
        <v>202</v>
      </c>
      <c r="AT201" s="231" t="s">
        <v>204</v>
      </c>
      <c r="AU201" s="231" t="s">
        <v>90</v>
      </c>
      <c r="AY201" s="18" t="s">
        <v>203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88</v>
      </c>
      <c r="BK201" s="232">
        <f>ROUND(I201*H201,2)</f>
        <v>0</v>
      </c>
      <c r="BL201" s="18" t="s">
        <v>202</v>
      </c>
      <c r="BM201" s="231" t="s">
        <v>7510</v>
      </c>
    </row>
    <row r="202" s="2" customFormat="1">
      <c r="A202" s="39"/>
      <c r="B202" s="40"/>
      <c r="C202" s="41"/>
      <c r="D202" s="233" t="s">
        <v>209</v>
      </c>
      <c r="E202" s="41"/>
      <c r="F202" s="234" t="s">
        <v>7427</v>
      </c>
      <c r="G202" s="41"/>
      <c r="H202" s="41"/>
      <c r="I202" s="235"/>
      <c r="J202" s="41"/>
      <c r="K202" s="41"/>
      <c r="L202" s="45"/>
      <c r="M202" s="236"/>
      <c r="N202" s="237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209</v>
      </c>
      <c r="AU202" s="18" t="s">
        <v>90</v>
      </c>
    </row>
    <row r="203" s="2" customFormat="1">
      <c r="A203" s="39"/>
      <c r="B203" s="40"/>
      <c r="C203" s="41"/>
      <c r="D203" s="251" t="s">
        <v>355</v>
      </c>
      <c r="E203" s="41"/>
      <c r="F203" s="252" t="s">
        <v>7429</v>
      </c>
      <c r="G203" s="41"/>
      <c r="H203" s="41"/>
      <c r="I203" s="235"/>
      <c r="J203" s="41"/>
      <c r="K203" s="41"/>
      <c r="L203" s="45"/>
      <c r="M203" s="236"/>
      <c r="N203" s="237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355</v>
      </c>
      <c r="AU203" s="18" t="s">
        <v>90</v>
      </c>
    </row>
    <row r="204" s="2" customFormat="1" ht="16.5" customHeight="1">
      <c r="A204" s="39"/>
      <c r="B204" s="40"/>
      <c r="C204" s="220" t="s">
        <v>507</v>
      </c>
      <c r="D204" s="220" t="s">
        <v>204</v>
      </c>
      <c r="E204" s="221" t="s">
        <v>7430</v>
      </c>
      <c r="F204" s="222" t="s">
        <v>7431</v>
      </c>
      <c r="G204" s="223" t="s">
        <v>415</v>
      </c>
      <c r="H204" s="224">
        <v>15.9</v>
      </c>
      <c r="I204" s="225"/>
      <c r="J204" s="226">
        <f>ROUND(I204*H204,2)</f>
        <v>0</v>
      </c>
      <c r="K204" s="222" t="s">
        <v>352</v>
      </c>
      <c r="L204" s="45"/>
      <c r="M204" s="227" t="s">
        <v>1</v>
      </c>
      <c r="N204" s="228" t="s">
        <v>46</v>
      </c>
      <c r="O204" s="92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202</v>
      </c>
      <c r="AT204" s="231" t="s">
        <v>204</v>
      </c>
      <c r="AU204" s="231" t="s">
        <v>90</v>
      </c>
      <c r="AY204" s="18" t="s">
        <v>203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88</v>
      </c>
      <c r="BK204" s="232">
        <f>ROUND(I204*H204,2)</f>
        <v>0</v>
      </c>
      <c r="BL204" s="18" t="s">
        <v>202</v>
      </c>
      <c r="BM204" s="231" t="s">
        <v>7511</v>
      </c>
    </row>
    <row r="205" s="2" customFormat="1">
      <c r="A205" s="39"/>
      <c r="B205" s="40"/>
      <c r="C205" s="41"/>
      <c r="D205" s="233" t="s">
        <v>209</v>
      </c>
      <c r="E205" s="41"/>
      <c r="F205" s="234" t="s">
        <v>7433</v>
      </c>
      <c r="G205" s="41"/>
      <c r="H205" s="41"/>
      <c r="I205" s="235"/>
      <c r="J205" s="41"/>
      <c r="K205" s="41"/>
      <c r="L205" s="45"/>
      <c r="M205" s="236"/>
      <c r="N205" s="237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209</v>
      </c>
      <c r="AU205" s="18" t="s">
        <v>90</v>
      </c>
    </row>
    <row r="206" s="2" customFormat="1">
      <c r="A206" s="39"/>
      <c r="B206" s="40"/>
      <c r="C206" s="41"/>
      <c r="D206" s="251" t="s">
        <v>355</v>
      </c>
      <c r="E206" s="41"/>
      <c r="F206" s="252" t="s">
        <v>7434</v>
      </c>
      <c r="G206" s="41"/>
      <c r="H206" s="41"/>
      <c r="I206" s="235"/>
      <c r="J206" s="41"/>
      <c r="K206" s="41"/>
      <c r="L206" s="45"/>
      <c r="M206" s="236"/>
      <c r="N206" s="237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355</v>
      </c>
      <c r="AU206" s="18" t="s">
        <v>90</v>
      </c>
    </row>
    <row r="207" s="2" customFormat="1" ht="16.5" customHeight="1">
      <c r="A207" s="39"/>
      <c r="B207" s="40"/>
      <c r="C207" s="220" t="s">
        <v>515</v>
      </c>
      <c r="D207" s="220" t="s">
        <v>204</v>
      </c>
      <c r="E207" s="221" t="s">
        <v>7442</v>
      </c>
      <c r="F207" s="222" t="s">
        <v>7443</v>
      </c>
      <c r="G207" s="223" t="s">
        <v>415</v>
      </c>
      <c r="H207" s="224">
        <v>15.640000000000001</v>
      </c>
      <c r="I207" s="225"/>
      <c r="J207" s="226">
        <f>ROUND(I207*H207,2)</f>
        <v>0</v>
      </c>
      <c r="K207" s="222" t="s">
        <v>352</v>
      </c>
      <c r="L207" s="45"/>
      <c r="M207" s="227" t="s">
        <v>1</v>
      </c>
      <c r="N207" s="228" t="s">
        <v>46</v>
      </c>
      <c r="O207" s="92"/>
      <c r="P207" s="229">
        <f>O207*H207</f>
        <v>0</v>
      </c>
      <c r="Q207" s="229">
        <v>0.00019000000000000001</v>
      </c>
      <c r="R207" s="229">
        <f>Q207*H207</f>
        <v>0.0029716000000000005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202</v>
      </c>
      <c r="AT207" s="231" t="s">
        <v>204</v>
      </c>
      <c r="AU207" s="231" t="s">
        <v>90</v>
      </c>
      <c r="AY207" s="18" t="s">
        <v>203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88</v>
      </c>
      <c r="BK207" s="232">
        <f>ROUND(I207*H207,2)</f>
        <v>0</v>
      </c>
      <c r="BL207" s="18" t="s">
        <v>202</v>
      </c>
      <c r="BM207" s="231" t="s">
        <v>7512</v>
      </c>
    </row>
    <row r="208" s="2" customFormat="1">
      <c r="A208" s="39"/>
      <c r="B208" s="40"/>
      <c r="C208" s="41"/>
      <c r="D208" s="233" t="s">
        <v>209</v>
      </c>
      <c r="E208" s="41"/>
      <c r="F208" s="234" t="s">
        <v>7445</v>
      </c>
      <c r="G208" s="41"/>
      <c r="H208" s="41"/>
      <c r="I208" s="235"/>
      <c r="J208" s="41"/>
      <c r="K208" s="41"/>
      <c r="L208" s="45"/>
      <c r="M208" s="236"/>
      <c r="N208" s="237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209</v>
      </c>
      <c r="AU208" s="18" t="s">
        <v>90</v>
      </c>
    </row>
    <row r="209" s="2" customFormat="1">
      <c r="A209" s="39"/>
      <c r="B209" s="40"/>
      <c r="C209" s="41"/>
      <c r="D209" s="251" t="s">
        <v>355</v>
      </c>
      <c r="E209" s="41"/>
      <c r="F209" s="252" t="s">
        <v>7446</v>
      </c>
      <c r="G209" s="41"/>
      <c r="H209" s="41"/>
      <c r="I209" s="235"/>
      <c r="J209" s="41"/>
      <c r="K209" s="41"/>
      <c r="L209" s="45"/>
      <c r="M209" s="236"/>
      <c r="N209" s="237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355</v>
      </c>
      <c r="AU209" s="18" t="s">
        <v>90</v>
      </c>
    </row>
    <row r="210" s="14" customFormat="1">
      <c r="A210" s="14"/>
      <c r="B210" s="263"/>
      <c r="C210" s="264"/>
      <c r="D210" s="233" t="s">
        <v>357</v>
      </c>
      <c r="E210" s="264"/>
      <c r="F210" s="266" t="s">
        <v>7513</v>
      </c>
      <c r="G210" s="264"/>
      <c r="H210" s="267">
        <v>15.640000000000001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3" t="s">
        <v>357</v>
      </c>
      <c r="AU210" s="273" t="s">
        <v>90</v>
      </c>
      <c r="AV210" s="14" t="s">
        <v>90</v>
      </c>
      <c r="AW210" s="14" t="s">
        <v>4</v>
      </c>
      <c r="AX210" s="14" t="s">
        <v>88</v>
      </c>
      <c r="AY210" s="273" t="s">
        <v>203</v>
      </c>
    </row>
    <row r="211" s="2" customFormat="1" ht="21.75" customHeight="1">
      <c r="A211" s="39"/>
      <c r="B211" s="40"/>
      <c r="C211" s="220" t="s">
        <v>524</v>
      </c>
      <c r="D211" s="220" t="s">
        <v>204</v>
      </c>
      <c r="E211" s="221" t="s">
        <v>7448</v>
      </c>
      <c r="F211" s="222" t="s">
        <v>7449</v>
      </c>
      <c r="G211" s="223" t="s">
        <v>415</v>
      </c>
      <c r="H211" s="224">
        <v>15.640000000000001</v>
      </c>
      <c r="I211" s="225"/>
      <c r="J211" s="226">
        <f>ROUND(I211*H211,2)</f>
        <v>0</v>
      </c>
      <c r="K211" s="222" t="s">
        <v>352</v>
      </c>
      <c r="L211" s="45"/>
      <c r="M211" s="227" t="s">
        <v>1</v>
      </c>
      <c r="N211" s="228" t="s">
        <v>46</v>
      </c>
      <c r="O211" s="92"/>
      <c r="P211" s="229">
        <f>O211*H211</f>
        <v>0</v>
      </c>
      <c r="Q211" s="229">
        <v>9.0000000000000006E-05</v>
      </c>
      <c r="R211" s="229">
        <f>Q211*H211</f>
        <v>0.0014076000000000002</v>
      </c>
      <c r="S211" s="229">
        <v>0</v>
      </c>
      <c r="T211" s="23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1" t="s">
        <v>202</v>
      </c>
      <c r="AT211" s="231" t="s">
        <v>204</v>
      </c>
      <c r="AU211" s="231" t="s">
        <v>90</v>
      </c>
      <c r="AY211" s="18" t="s">
        <v>203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88</v>
      </c>
      <c r="BK211" s="232">
        <f>ROUND(I211*H211,2)</f>
        <v>0</v>
      </c>
      <c r="BL211" s="18" t="s">
        <v>202</v>
      </c>
      <c r="BM211" s="231" t="s">
        <v>7514</v>
      </c>
    </row>
    <row r="212" s="2" customFormat="1">
      <c r="A212" s="39"/>
      <c r="B212" s="40"/>
      <c r="C212" s="41"/>
      <c r="D212" s="233" t="s">
        <v>209</v>
      </c>
      <c r="E212" s="41"/>
      <c r="F212" s="234" t="s">
        <v>7451</v>
      </c>
      <c r="G212" s="41"/>
      <c r="H212" s="41"/>
      <c r="I212" s="235"/>
      <c r="J212" s="41"/>
      <c r="K212" s="41"/>
      <c r="L212" s="45"/>
      <c r="M212" s="236"/>
      <c r="N212" s="237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209</v>
      </c>
      <c r="AU212" s="18" t="s">
        <v>90</v>
      </c>
    </row>
    <row r="213" s="2" customFormat="1">
      <c r="A213" s="39"/>
      <c r="B213" s="40"/>
      <c r="C213" s="41"/>
      <c r="D213" s="251" t="s">
        <v>355</v>
      </c>
      <c r="E213" s="41"/>
      <c r="F213" s="252" t="s">
        <v>7452</v>
      </c>
      <c r="G213" s="41"/>
      <c r="H213" s="41"/>
      <c r="I213" s="235"/>
      <c r="J213" s="41"/>
      <c r="K213" s="41"/>
      <c r="L213" s="45"/>
      <c r="M213" s="236"/>
      <c r="N213" s="237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355</v>
      </c>
      <c r="AU213" s="18" t="s">
        <v>90</v>
      </c>
    </row>
    <row r="214" s="14" customFormat="1">
      <c r="A214" s="14"/>
      <c r="B214" s="263"/>
      <c r="C214" s="264"/>
      <c r="D214" s="233" t="s">
        <v>357</v>
      </c>
      <c r="E214" s="264"/>
      <c r="F214" s="266" t="s">
        <v>7513</v>
      </c>
      <c r="G214" s="264"/>
      <c r="H214" s="267">
        <v>15.640000000000001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357</v>
      </c>
      <c r="AU214" s="273" t="s">
        <v>90</v>
      </c>
      <c r="AV214" s="14" t="s">
        <v>90</v>
      </c>
      <c r="AW214" s="14" t="s">
        <v>4</v>
      </c>
      <c r="AX214" s="14" t="s">
        <v>88</v>
      </c>
      <c r="AY214" s="273" t="s">
        <v>203</v>
      </c>
    </row>
    <row r="215" s="11" customFormat="1" ht="22.8" customHeight="1">
      <c r="A215" s="11"/>
      <c r="B215" s="206"/>
      <c r="C215" s="207"/>
      <c r="D215" s="208" t="s">
        <v>80</v>
      </c>
      <c r="E215" s="249" t="s">
        <v>1816</v>
      </c>
      <c r="F215" s="249" t="s">
        <v>1817</v>
      </c>
      <c r="G215" s="207"/>
      <c r="H215" s="207"/>
      <c r="I215" s="210"/>
      <c r="J215" s="250">
        <f>BK215</f>
        <v>0</v>
      </c>
      <c r="K215" s="207"/>
      <c r="L215" s="212"/>
      <c r="M215" s="213"/>
      <c r="N215" s="214"/>
      <c r="O215" s="214"/>
      <c r="P215" s="215">
        <f>SUM(P216:P218)</f>
        <v>0</v>
      </c>
      <c r="Q215" s="214"/>
      <c r="R215" s="215">
        <f>SUM(R216:R218)</f>
        <v>0</v>
      </c>
      <c r="S215" s="214"/>
      <c r="T215" s="216">
        <f>SUM(T216:T218)</f>
        <v>0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R215" s="217" t="s">
        <v>88</v>
      </c>
      <c r="AT215" s="218" t="s">
        <v>80</v>
      </c>
      <c r="AU215" s="218" t="s">
        <v>88</v>
      </c>
      <c r="AY215" s="217" t="s">
        <v>203</v>
      </c>
      <c r="BK215" s="219">
        <f>SUM(BK216:BK218)</f>
        <v>0</v>
      </c>
    </row>
    <row r="216" s="2" customFormat="1" ht="24.15" customHeight="1">
      <c r="A216" s="39"/>
      <c r="B216" s="40"/>
      <c r="C216" s="220" t="s">
        <v>531</v>
      </c>
      <c r="D216" s="220" t="s">
        <v>204</v>
      </c>
      <c r="E216" s="221" t="s">
        <v>7460</v>
      </c>
      <c r="F216" s="222" t="s">
        <v>7079</v>
      </c>
      <c r="G216" s="223" t="s">
        <v>493</v>
      </c>
      <c r="H216" s="224">
        <v>6.8460000000000001</v>
      </c>
      <c r="I216" s="225"/>
      <c r="J216" s="226">
        <f>ROUND(I216*H216,2)</f>
        <v>0</v>
      </c>
      <c r="K216" s="222" t="s">
        <v>352</v>
      </c>
      <c r="L216" s="45"/>
      <c r="M216" s="227" t="s">
        <v>1</v>
      </c>
      <c r="N216" s="228" t="s">
        <v>46</v>
      </c>
      <c r="O216" s="92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202</v>
      </c>
      <c r="AT216" s="231" t="s">
        <v>204</v>
      </c>
      <c r="AU216" s="231" t="s">
        <v>90</v>
      </c>
      <c r="AY216" s="18" t="s">
        <v>203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88</v>
      </c>
      <c r="BK216" s="232">
        <f>ROUND(I216*H216,2)</f>
        <v>0</v>
      </c>
      <c r="BL216" s="18" t="s">
        <v>202</v>
      </c>
      <c r="BM216" s="231" t="s">
        <v>7515</v>
      </c>
    </row>
    <row r="217" s="2" customFormat="1">
      <c r="A217" s="39"/>
      <c r="B217" s="40"/>
      <c r="C217" s="41"/>
      <c r="D217" s="233" t="s">
        <v>209</v>
      </c>
      <c r="E217" s="41"/>
      <c r="F217" s="234" t="s">
        <v>7462</v>
      </c>
      <c r="G217" s="41"/>
      <c r="H217" s="41"/>
      <c r="I217" s="235"/>
      <c r="J217" s="41"/>
      <c r="K217" s="41"/>
      <c r="L217" s="45"/>
      <c r="M217" s="236"/>
      <c r="N217" s="237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209</v>
      </c>
      <c r="AU217" s="18" t="s">
        <v>90</v>
      </c>
    </row>
    <row r="218" s="2" customFormat="1">
      <c r="A218" s="39"/>
      <c r="B218" s="40"/>
      <c r="C218" s="41"/>
      <c r="D218" s="251" t="s">
        <v>355</v>
      </c>
      <c r="E218" s="41"/>
      <c r="F218" s="252" t="s">
        <v>7463</v>
      </c>
      <c r="G218" s="41"/>
      <c r="H218" s="41"/>
      <c r="I218" s="235"/>
      <c r="J218" s="41"/>
      <c r="K218" s="41"/>
      <c r="L218" s="45"/>
      <c r="M218" s="236"/>
      <c r="N218" s="237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355</v>
      </c>
      <c r="AU218" s="18" t="s">
        <v>90</v>
      </c>
    </row>
    <row r="219" s="11" customFormat="1" ht="25.92" customHeight="1">
      <c r="A219" s="11"/>
      <c r="B219" s="206"/>
      <c r="C219" s="207"/>
      <c r="D219" s="208" t="s">
        <v>80</v>
      </c>
      <c r="E219" s="209" t="s">
        <v>1824</v>
      </c>
      <c r="F219" s="209" t="s">
        <v>1825</v>
      </c>
      <c r="G219" s="207"/>
      <c r="H219" s="207"/>
      <c r="I219" s="210"/>
      <c r="J219" s="211">
        <f>BK219</f>
        <v>0</v>
      </c>
      <c r="K219" s="207"/>
      <c r="L219" s="212"/>
      <c r="M219" s="213"/>
      <c r="N219" s="214"/>
      <c r="O219" s="214"/>
      <c r="P219" s="215">
        <f>P220</f>
        <v>0</v>
      </c>
      <c r="Q219" s="214"/>
      <c r="R219" s="215">
        <f>R220</f>
        <v>0.0052100000000000002</v>
      </c>
      <c r="S219" s="214"/>
      <c r="T219" s="216">
        <f>T220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17" t="s">
        <v>90</v>
      </c>
      <c r="AT219" s="218" t="s">
        <v>80</v>
      </c>
      <c r="AU219" s="218" t="s">
        <v>81</v>
      </c>
      <c r="AY219" s="217" t="s">
        <v>203</v>
      </c>
      <c r="BK219" s="219">
        <f>BK220</f>
        <v>0</v>
      </c>
    </row>
    <row r="220" s="11" customFormat="1" ht="22.8" customHeight="1">
      <c r="A220" s="11"/>
      <c r="B220" s="206"/>
      <c r="C220" s="207"/>
      <c r="D220" s="208" t="s">
        <v>80</v>
      </c>
      <c r="E220" s="249" t="s">
        <v>4369</v>
      </c>
      <c r="F220" s="249" t="s">
        <v>4370</v>
      </c>
      <c r="G220" s="207"/>
      <c r="H220" s="207"/>
      <c r="I220" s="210"/>
      <c r="J220" s="250">
        <f>BK220</f>
        <v>0</v>
      </c>
      <c r="K220" s="207"/>
      <c r="L220" s="212"/>
      <c r="M220" s="213"/>
      <c r="N220" s="214"/>
      <c r="O220" s="214"/>
      <c r="P220" s="215">
        <f>SUM(P221:P229)</f>
        <v>0</v>
      </c>
      <c r="Q220" s="214"/>
      <c r="R220" s="215">
        <f>SUM(R221:R229)</f>
        <v>0.0052100000000000002</v>
      </c>
      <c r="S220" s="214"/>
      <c r="T220" s="216">
        <f>SUM(T221:T229)</f>
        <v>0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R220" s="217" t="s">
        <v>90</v>
      </c>
      <c r="AT220" s="218" t="s">
        <v>80</v>
      </c>
      <c r="AU220" s="218" t="s">
        <v>88</v>
      </c>
      <c r="AY220" s="217" t="s">
        <v>203</v>
      </c>
      <c r="BK220" s="219">
        <f>SUM(BK221:BK229)</f>
        <v>0</v>
      </c>
    </row>
    <row r="221" s="2" customFormat="1" ht="24.15" customHeight="1">
      <c r="A221" s="39"/>
      <c r="B221" s="40"/>
      <c r="C221" s="220" t="s">
        <v>537</v>
      </c>
      <c r="D221" s="220" t="s">
        <v>204</v>
      </c>
      <c r="E221" s="221" t="s">
        <v>4376</v>
      </c>
      <c r="F221" s="222" t="s">
        <v>4377</v>
      </c>
      <c r="G221" s="223" t="s">
        <v>415</v>
      </c>
      <c r="H221" s="224">
        <v>1</v>
      </c>
      <c r="I221" s="225"/>
      <c r="J221" s="226">
        <f>ROUND(I221*H221,2)</f>
        <v>0</v>
      </c>
      <c r="K221" s="222" t="s">
        <v>352</v>
      </c>
      <c r="L221" s="45"/>
      <c r="M221" s="227" t="s">
        <v>1</v>
      </c>
      <c r="N221" s="228" t="s">
        <v>46</v>
      </c>
      <c r="O221" s="92"/>
      <c r="P221" s="229">
        <f>O221*H221</f>
        <v>0</v>
      </c>
      <c r="Q221" s="229">
        <v>0.0045100000000000001</v>
      </c>
      <c r="R221" s="229">
        <f>Q221*H221</f>
        <v>0.0045100000000000001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279</v>
      </c>
      <c r="AT221" s="231" t="s">
        <v>204</v>
      </c>
      <c r="AU221" s="231" t="s">
        <v>90</v>
      </c>
      <c r="AY221" s="18" t="s">
        <v>203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88</v>
      </c>
      <c r="BK221" s="232">
        <f>ROUND(I221*H221,2)</f>
        <v>0</v>
      </c>
      <c r="BL221" s="18" t="s">
        <v>279</v>
      </c>
      <c r="BM221" s="231" t="s">
        <v>7516</v>
      </c>
    </row>
    <row r="222" s="2" customFormat="1">
      <c r="A222" s="39"/>
      <c r="B222" s="40"/>
      <c r="C222" s="41"/>
      <c r="D222" s="233" t="s">
        <v>209</v>
      </c>
      <c r="E222" s="41"/>
      <c r="F222" s="234" t="s">
        <v>4379</v>
      </c>
      <c r="G222" s="41"/>
      <c r="H222" s="41"/>
      <c r="I222" s="235"/>
      <c r="J222" s="41"/>
      <c r="K222" s="41"/>
      <c r="L222" s="45"/>
      <c r="M222" s="236"/>
      <c r="N222" s="237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209</v>
      </c>
      <c r="AU222" s="18" t="s">
        <v>90</v>
      </c>
    </row>
    <row r="223" s="2" customFormat="1">
      <c r="A223" s="39"/>
      <c r="B223" s="40"/>
      <c r="C223" s="41"/>
      <c r="D223" s="251" t="s">
        <v>355</v>
      </c>
      <c r="E223" s="41"/>
      <c r="F223" s="252" t="s">
        <v>4380</v>
      </c>
      <c r="G223" s="41"/>
      <c r="H223" s="41"/>
      <c r="I223" s="235"/>
      <c r="J223" s="41"/>
      <c r="K223" s="41"/>
      <c r="L223" s="45"/>
      <c r="M223" s="236"/>
      <c r="N223" s="237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355</v>
      </c>
      <c r="AU223" s="18" t="s">
        <v>90</v>
      </c>
    </row>
    <row r="224" s="2" customFormat="1" ht="21.75" customHeight="1">
      <c r="A224" s="39"/>
      <c r="B224" s="40"/>
      <c r="C224" s="220" t="s">
        <v>543</v>
      </c>
      <c r="D224" s="220" t="s">
        <v>204</v>
      </c>
      <c r="E224" s="221" t="s">
        <v>4483</v>
      </c>
      <c r="F224" s="222" t="s">
        <v>4484</v>
      </c>
      <c r="G224" s="223" t="s">
        <v>647</v>
      </c>
      <c r="H224" s="224">
        <v>1</v>
      </c>
      <c r="I224" s="225"/>
      <c r="J224" s="226">
        <f>ROUND(I224*H224,2)</f>
        <v>0</v>
      </c>
      <c r="K224" s="222" t="s">
        <v>352</v>
      </c>
      <c r="L224" s="45"/>
      <c r="M224" s="227" t="s">
        <v>1</v>
      </c>
      <c r="N224" s="228" t="s">
        <v>46</v>
      </c>
      <c r="O224" s="92"/>
      <c r="P224" s="229">
        <f>O224*H224</f>
        <v>0</v>
      </c>
      <c r="Q224" s="229">
        <v>0.00069999999999999999</v>
      </c>
      <c r="R224" s="229">
        <f>Q224*H224</f>
        <v>0.00069999999999999999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279</v>
      </c>
      <c r="AT224" s="231" t="s">
        <v>204</v>
      </c>
      <c r="AU224" s="231" t="s">
        <v>90</v>
      </c>
      <c r="AY224" s="18" t="s">
        <v>203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88</v>
      </c>
      <c r="BK224" s="232">
        <f>ROUND(I224*H224,2)</f>
        <v>0</v>
      </c>
      <c r="BL224" s="18" t="s">
        <v>279</v>
      </c>
      <c r="BM224" s="231" t="s">
        <v>7517</v>
      </c>
    </row>
    <row r="225" s="2" customFormat="1">
      <c r="A225" s="39"/>
      <c r="B225" s="40"/>
      <c r="C225" s="41"/>
      <c r="D225" s="233" t="s">
        <v>209</v>
      </c>
      <c r="E225" s="41"/>
      <c r="F225" s="234" t="s">
        <v>4486</v>
      </c>
      <c r="G225" s="41"/>
      <c r="H225" s="41"/>
      <c r="I225" s="235"/>
      <c r="J225" s="41"/>
      <c r="K225" s="41"/>
      <c r="L225" s="45"/>
      <c r="M225" s="236"/>
      <c r="N225" s="237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209</v>
      </c>
      <c r="AU225" s="18" t="s">
        <v>90</v>
      </c>
    </row>
    <row r="226" s="2" customFormat="1">
      <c r="A226" s="39"/>
      <c r="B226" s="40"/>
      <c r="C226" s="41"/>
      <c r="D226" s="251" t="s">
        <v>355</v>
      </c>
      <c r="E226" s="41"/>
      <c r="F226" s="252" t="s">
        <v>4487</v>
      </c>
      <c r="G226" s="41"/>
      <c r="H226" s="41"/>
      <c r="I226" s="235"/>
      <c r="J226" s="41"/>
      <c r="K226" s="41"/>
      <c r="L226" s="45"/>
      <c r="M226" s="236"/>
      <c r="N226" s="237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355</v>
      </c>
      <c r="AU226" s="18" t="s">
        <v>90</v>
      </c>
    </row>
    <row r="227" s="2" customFormat="1" ht="24.15" customHeight="1">
      <c r="A227" s="39"/>
      <c r="B227" s="40"/>
      <c r="C227" s="220" t="s">
        <v>552</v>
      </c>
      <c r="D227" s="220" t="s">
        <v>204</v>
      </c>
      <c r="E227" s="221" t="s">
        <v>4535</v>
      </c>
      <c r="F227" s="222" t="s">
        <v>4536</v>
      </c>
      <c r="G227" s="223" t="s">
        <v>493</v>
      </c>
      <c r="H227" s="224">
        <v>0.0050000000000000001</v>
      </c>
      <c r="I227" s="225"/>
      <c r="J227" s="226">
        <f>ROUND(I227*H227,2)</f>
        <v>0</v>
      </c>
      <c r="K227" s="222" t="s">
        <v>352</v>
      </c>
      <c r="L227" s="45"/>
      <c r="M227" s="227" t="s">
        <v>1</v>
      </c>
      <c r="N227" s="228" t="s">
        <v>46</v>
      </c>
      <c r="O227" s="92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279</v>
      </c>
      <c r="AT227" s="231" t="s">
        <v>204</v>
      </c>
      <c r="AU227" s="231" t="s">
        <v>90</v>
      </c>
      <c r="AY227" s="18" t="s">
        <v>203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88</v>
      </c>
      <c r="BK227" s="232">
        <f>ROUND(I227*H227,2)</f>
        <v>0</v>
      </c>
      <c r="BL227" s="18" t="s">
        <v>279</v>
      </c>
      <c r="BM227" s="231" t="s">
        <v>7518</v>
      </c>
    </row>
    <row r="228" s="2" customFormat="1">
      <c r="A228" s="39"/>
      <c r="B228" s="40"/>
      <c r="C228" s="41"/>
      <c r="D228" s="233" t="s">
        <v>209</v>
      </c>
      <c r="E228" s="41"/>
      <c r="F228" s="234" t="s">
        <v>4538</v>
      </c>
      <c r="G228" s="41"/>
      <c r="H228" s="41"/>
      <c r="I228" s="235"/>
      <c r="J228" s="41"/>
      <c r="K228" s="41"/>
      <c r="L228" s="45"/>
      <c r="M228" s="236"/>
      <c r="N228" s="237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209</v>
      </c>
      <c r="AU228" s="18" t="s">
        <v>90</v>
      </c>
    </row>
    <row r="229" s="2" customFormat="1">
      <c r="A229" s="39"/>
      <c r="B229" s="40"/>
      <c r="C229" s="41"/>
      <c r="D229" s="251" t="s">
        <v>355</v>
      </c>
      <c r="E229" s="41"/>
      <c r="F229" s="252" t="s">
        <v>4539</v>
      </c>
      <c r="G229" s="41"/>
      <c r="H229" s="41"/>
      <c r="I229" s="235"/>
      <c r="J229" s="41"/>
      <c r="K229" s="41"/>
      <c r="L229" s="45"/>
      <c r="M229" s="306"/>
      <c r="N229" s="307"/>
      <c r="O229" s="240"/>
      <c r="P229" s="240"/>
      <c r="Q229" s="240"/>
      <c r="R229" s="240"/>
      <c r="S229" s="240"/>
      <c r="T229" s="308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355</v>
      </c>
      <c r="AU229" s="18" t="s">
        <v>90</v>
      </c>
    </row>
    <row r="230" s="2" customFormat="1" ht="6.96" customHeight="1">
      <c r="A230" s="39"/>
      <c r="B230" s="67"/>
      <c r="C230" s="68"/>
      <c r="D230" s="68"/>
      <c r="E230" s="68"/>
      <c r="F230" s="68"/>
      <c r="G230" s="68"/>
      <c r="H230" s="68"/>
      <c r="I230" s="68"/>
      <c r="J230" s="68"/>
      <c r="K230" s="68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yhYkw1X0itgIRvF+/DzDH0suanOTZ/KccB1THExCrYet0Bnz7Y+q5MEmkvVnDkmyXINdVMNTJyg4WHSgqu79dw==" hashValue="b1GfxU3LXA71H/UwF/a49V1oYqDL1U4AUN40qLQbqSvQQK6/Q+caU8+ktkBbppYOFK3RtG6fbhsg7C2ypIHoLg==" algorithmName="SHA-512" password="CC35"/>
  <autoFilter ref="C126:K2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3_02/119001412"/>
    <hyperlink ref="F135" r:id="rId2" display="https://podminky.urs.cz/item/CS_URS_2023_02/119001421"/>
    <hyperlink ref="F138" r:id="rId3" display="https://podminky.urs.cz/item/CS_URS_2023_02/132212131"/>
    <hyperlink ref="F142" r:id="rId4" display="https://podminky.urs.cz/item/CS_URS_2023_02/132251101"/>
    <hyperlink ref="F148" r:id="rId5" display="https://podminky.urs.cz/item/CS_URS_2023_02/162751117"/>
    <hyperlink ref="F154" r:id="rId6" display="https://podminky.urs.cz/item/CS_URS_2023_02/162751119"/>
    <hyperlink ref="F158" r:id="rId7" display="https://podminky.urs.cz/item/CS_URS_2023_02/171201231"/>
    <hyperlink ref="F162" r:id="rId8" display="https://podminky.urs.cz/item/CS_URS_2023_02/174151101"/>
    <hyperlink ref="F168" r:id="rId9" display="https://podminky.urs.cz/item/CS_URS_2023_02/175151101"/>
    <hyperlink ref="F176" r:id="rId10" display="https://podminky.urs.cz/item/CS_URS_2023_02/451572111"/>
    <hyperlink ref="F187" r:id="rId11" display="https://podminky.urs.cz/item/CS_URS_2023_02/871171141"/>
    <hyperlink ref="F194" r:id="rId12" display="https://podminky.urs.cz/item/CS_URS_2023_02/877171101"/>
    <hyperlink ref="F198" r:id="rId13" display="https://podminky.urs.cz/item/CS_URS_2023_02/877171112"/>
    <hyperlink ref="F203" r:id="rId14" display="https://podminky.urs.cz/item/CS_URS_2023_02/892233122"/>
    <hyperlink ref="F206" r:id="rId15" display="https://podminky.urs.cz/item/CS_URS_2023_02/892241111"/>
    <hyperlink ref="F209" r:id="rId16" display="https://podminky.urs.cz/item/CS_URS_2023_02/899721111"/>
    <hyperlink ref="F213" r:id="rId17" display="https://podminky.urs.cz/item/CS_URS_2023_02/899722113"/>
    <hyperlink ref="F218" r:id="rId18" display="https://podminky.urs.cz/item/CS_URS_2023_02/998276101"/>
    <hyperlink ref="F223" r:id="rId19" display="https://podminky.urs.cz/item/CS_URS_2023_02/722130234"/>
    <hyperlink ref="F226" r:id="rId20" display="https://podminky.urs.cz/item/CS_URS_2023_02/722232046"/>
    <hyperlink ref="F229" r:id="rId21" display="https://podminky.urs.cz/item/CS_URS_2023_02/998722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7519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7520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171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7521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ROUND((SUM(BE124:BE201)),  2)</f>
        <v>0</v>
      </c>
      <c r="G35" s="39"/>
      <c r="H35" s="39"/>
      <c r="I35" s="165">
        <v>0.20999999999999999</v>
      </c>
      <c r="J35" s="164">
        <f>ROUND(((SUM(BE124:BE201))*I35),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ROUND((SUM(BF124:BF201)),  2)</f>
        <v>0</v>
      </c>
      <c r="G36" s="39"/>
      <c r="H36" s="39"/>
      <c r="I36" s="165">
        <v>0.14999999999999999</v>
      </c>
      <c r="J36" s="164">
        <f>ROUND(((SUM(BF124:BF201))*I36),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ROUND((SUM(BG124:BG201)),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ROUND((SUM(BH124:BH201)),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ROUND((SUM(BI124:BI201)),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7519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IO-04a - Přípojka NN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J126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9"/>
      <c r="C101" s="190"/>
      <c r="D101" s="191" t="s">
        <v>4726</v>
      </c>
      <c r="E101" s="192"/>
      <c r="F101" s="192"/>
      <c r="G101" s="192"/>
      <c r="H101" s="192"/>
      <c r="I101" s="192"/>
      <c r="J101" s="193">
        <f>J161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4"/>
      <c r="C102" s="134"/>
      <c r="D102" s="245" t="s">
        <v>7522</v>
      </c>
      <c r="E102" s="246"/>
      <c r="F102" s="246"/>
      <c r="G102" s="246"/>
      <c r="H102" s="246"/>
      <c r="I102" s="246"/>
      <c r="J102" s="247">
        <f>J162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Výjezdová základna Bystřice nad Perštejnem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177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7519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IO-04a - Přípojka NN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Bystřice nad Pernštejnem, ul. Větrná</v>
      </c>
      <c r="G118" s="41"/>
      <c r="H118" s="41"/>
      <c r="I118" s="33" t="s">
        <v>22</v>
      </c>
      <c r="J118" s="80" t="str">
        <f>IF(J14="","",J14)</f>
        <v>7. 12. 2023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189</v>
      </c>
      <c r="D123" s="198" t="s">
        <v>66</v>
      </c>
      <c r="E123" s="198" t="s">
        <v>62</v>
      </c>
      <c r="F123" s="198" t="s">
        <v>63</v>
      </c>
      <c r="G123" s="198" t="s">
        <v>190</v>
      </c>
      <c r="H123" s="198" t="s">
        <v>191</v>
      </c>
      <c r="I123" s="198" t="s">
        <v>192</v>
      </c>
      <c r="J123" s="198" t="s">
        <v>184</v>
      </c>
      <c r="K123" s="199" t="s">
        <v>193</v>
      </c>
      <c r="L123" s="200"/>
      <c r="M123" s="101" t="s">
        <v>1</v>
      </c>
      <c r="N123" s="102" t="s">
        <v>45</v>
      </c>
      <c r="O123" s="102" t="s">
        <v>194</v>
      </c>
      <c r="P123" s="102" t="s">
        <v>195</v>
      </c>
      <c r="Q123" s="102" t="s">
        <v>196</v>
      </c>
      <c r="R123" s="102" t="s">
        <v>197</v>
      </c>
      <c r="S123" s="102" t="s">
        <v>198</v>
      </c>
      <c r="T123" s="103" t="s">
        <v>199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200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P125+P161</f>
        <v>0</v>
      </c>
      <c r="Q124" s="105"/>
      <c r="R124" s="203">
        <f>R125+R161</f>
        <v>1.052897</v>
      </c>
      <c r="S124" s="105"/>
      <c r="T124" s="204">
        <f>T125+T161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186</v>
      </c>
      <c r="BK124" s="205">
        <f>BK125+BK161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1824</v>
      </c>
      <c r="F125" s="209" t="s">
        <v>1825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</f>
        <v>0</v>
      </c>
      <c r="Q125" s="214"/>
      <c r="R125" s="215">
        <f>R126</f>
        <v>0.14660000000000001</v>
      </c>
      <c r="S125" s="214"/>
      <c r="T125" s="216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81</v>
      </c>
      <c r="AY125" s="217" t="s">
        <v>203</v>
      </c>
      <c r="BK125" s="219">
        <f>BK126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9" t="s">
        <v>3623</v>
      </c>
      <c r="F126" s="249" t="s">
        <v>3624</v>
      </c>
      <c r="G126" s="207"/>
      <c r="H126" s="207"/>
      <c r="I126" s="210"/>
      <c r="J126" s="250">
        <f>BK126</f>
        <v>0</v>
      </c>
      <c r="K126" s="207"/>
      <c r="L126" s="212"/>
      <c r="M126" s="213"/>
      <c r="N126" s="214"/>
      <c r="O126" s="214"/>
      <c r="P126" s="215">
        <f>SUM(P127:P160)</f>
        <v>0</v>
      </c>
      <c r="Q126" s="214"/>
      <c r="R126" s="215">
        <f>SUM(R127:R160)</f>
        <v>0.14660000000000001</v>
      </c>
      <c r="S126" s="214"/>
      <c r="T126" s="216">
        <f>SUM(T127:T160)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88</v>
      </c>
      <c r="AY126" s="217" t="s">
        <v>203</v>
      </c>
      <c r="BK126" s="219">
        <f>SUM(BK127:BK160)</f>
        <v>0</v>
      </c>
    </row>
    <row r="127" s="2" customFormat="1" ht="24.15" customHeight="1">
      <c r="A127" s="39"/>
      <c r="B127" s="40"/>
      <c r="C127" s="220" t="s">
        <v>88</v>
      </c>
      <c r="D127" s="220" t="s">
        <v>204</v>
      </c>
      <c r="E127" s="221" t="s">
        <v>7523</v>
      </c>
      <c r="F127" s="222" t="s">
        <v>7524</v>
      </c>
      <c r="G127" s="223" t="s">
        <v>415</v>
      </c>
      <c r="H127" s="224">
        <v>90</v>
      </c>
      <c r="I127" s="225"/>
      <c r="J127" s="226">
        <f>ROUND(I127*H127,2)</f>
        <v>0</v>
      </c>
      <c r="K127" s="222" t="s">
        <v>2536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279</v>
      </c>
      <c r="AT127" s="231" t="s">
        <v>204</v>
      </c>
      <c r="AU127" s="231" t="s">
        <v>90</v>
      </c>
      <c r="AY127" s="18" t="s">
        <v>203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279</v>
      </c>
      <c r="BM127" s="231" t="s">
        <v>7525</v>
      </c>
    </row>
    <row r="128" s="2" customFormat="1">
      <c r="A128" s="39"/>
      <c r="B128" s="40"/>
      <c r="C128" s="41"/>
      <c r="D128" s="233" t="s">
        <v>209</v>
      </c>
      <c r="E128" s="41"/>
      <c r="F128" s="234" t="s">
        <v>7526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209</v>
      </c>
      <c r="AU128" s="18" t="s">
        <v>90</v>
      </c>
    </row>
    <row r="129" s="2" customFormat="1">
      <c r="A129" s="39"/>
      <c r="B129" s="40"/>
      <c r="C129" s="41"/>
      <c r="D129" s="251" t="s">
        <v>355</v>
      </c>
      <c r="E129" s="41"/>
      <c r="F129" s="252" t="s">
        <v>7527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355</v>
      </c>
      <c r="AU129" s="18" t="s">
        <v>90</v>
      </c>
    </row>
    <row r="130" s="2" customFormat="1" ht="24.15" customHeight="1">
      <c r="A130" s="39"/>
      <c r="B130" s="40"/>
      <c r="C130" s="296" t="s">
        <v>90</v>
      </c>
      <c r="D130" s="296" t="s">
        <v>553</v>
      </c>
      <c r="E130" s="297" t="s">
        <v>6468</v>
      </c>
      <c r="F130" s="298" t="s">
        <v>6469</v>
      </c>
      <c r="G130" s="299" t="s">
        <v>415</v>
      </c>
      <c r="H130" s="300">
        <v>90</v>
      </c>
      <c r="I130" s="301"/>
      <c r="J130" s="302">
        <f>ROUND(I130*H130,2)</f>
        <v>0</v>
      </c>
      <c r="K130" s="298" t="s">
        <v>352</v>
      </c>
      <c r="L130" s="303"/>
      <c r="M130" s="304" t="s">
        <v>1</v>
      </c>
      <c r="N130" s="305" t="s">
        <v>46</v>
      </c>
      <c r="O130" s="92"/>
      <c r="P130" s="229">
        <f>O130*H130</f>
        <v>0</v>
      </c>
      <c r="Q130" s="229">
        <v>0.00035</v>
      </c>
      <c r="R130" s="229">
        <f>Q130*H130</f>
        <v>0.0315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581</v>
      </c>
      <c r="AT130" s="231" t="s">
        <v>553</v>
      </c>
      <c r="AU130" s="231" t="s">
        <v>90</v>
      </c>
      <c r="AY130" s="18" t="s">
        <v>203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279</v>
      </c>
      <c r="BM130" s="231" t="s">
        <v>7528</v>
      </c>
    </row>
    <row r="131" s="2" customFormat="1">
      <c r="A131" s="39"/>
      <c r="B131" s="40"/>
      <c r="C131" s="41"/>
      <c r="D131" s="233" t="s">
        <v>209</v>
      </c>
      <c r="E131" s="41"/>
      <c r="F131" s="234" t="s">
        <v>6469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209</v>
      </c>
      <c r="AU131" s="18" t="s">
        <v>90</v>
      </c>
    </row>
    <row r="132" s="2" customFormat="1" ht="24.15" customHeight="1">
      <c r="A132" s="39"/>
      <c r="B132" s="40"/>
      <c r="C132" s="220" t="s">
        <v>215</v>
      </c>
      <c r="D132" s="220" t="s">
        <v>204</v>
      </c>
      <c r="E132" s="221" t="s">
        <v>7529</v>
      </c>
      <c r="F132" s="222" t="s">
        <v>7530</v>
      </c>
      <c r="G132" s="223" t="s">
        <v>415</v>
      </c>
      <c r="H132" s="224">
        <v>40</v>
      </c>
      <c r="I132" s="225"/>
      <c r="J132" s="226">
        <f>ROUND(I132*H132,2)</f>
        <v>0</v>
      </c>
      <c r="K132" s="222" t="s">
        <v>2536</v>
      </c>
      <c r="L132" s="45"/>
      <c r="M132" s="227" t="s">
        <v>1</v>
      </c>
      <c r="N132" s="228" t="s">
        <v>46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279</v>
      </c>
      <c r="AT132" s="231" t="s">
        <v>204</v>
      </c>
      <c r="AU132" s="231" t="s">
        <v>90</v>
      </c>
      <c r="AY132" s="18" t="s">
        <v>203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88</v>
      </c>
      <c r="BK132" s="232">
        <f>ROUND(I132*H132,2)</f>
        <v>0</v>
      </c>
      <c r="BL132" s="18" t="s">
        <v>279</v>
      </c>
      <c r="BM132" s="231" t="s">
        <v>7531</v>
      </c>
    </row>
    <row r="133" s="2" customFormat="1">
      <c r="A133" s="39"/>
      <c r="B133" s="40"/>
      <c r="C133" s="41"/>
      <c r="D133" s="233" t="s">
        <v>209</v>
      </c>
      <c r="E133" s="41"/>
      <c r="F133" s="234" t="s">
        <v>7532</v>
      </c>
      <c r="G133" s="41"/>
      <c r="H133" s="41"/>
      <c r="I133" s="235"/>
      <c r="J133" s="41"/>
      <c r="K133" s="41"/>
      <c r="L133" s="45"/>
      <c r="M133" s="236"/>
      <c r="N133" s="237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209</v>
      </c>
      <c r="AU133" s="18" t="s">
        <v>90</v>
      </c>
    </row>
    <row r="134" s="2" customFormat="1">
      <c r="A134" s="39"/>
      <c r="B134" s="40"/>
      <c r="C134" s="41"/>
      <c r="D134" s="251" t="s">
        <v>355</v>
      </c>
      <c r="E134" s="41"/>
      <c r="F134" s="252" t="s">
        <v>7533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355</v>
      </c>
      <c r="AU134" s="18" t="s">
        <v>90</v>
      </c>
    </row>
    <row r="135" s="2" customFormat="1" ht="24.15" customHeight="1">
      <c r="A135" s="39"/>
      <c r="B135" s="40"/>
      <c r="C135" s="296" t="s">
        <v>202</v>
      </c>
      <c r="D135" s="296" t="s">
        <v>553</v>
      </c>
      <c r="E135" s="297" t="s">
        <v>7534</v>
      </c>
      <c r="F135" s="298" t="s">
        <v>7535</v>
      </c>
      <c r="G135" s="299" t="s">
        <v>415</v>
      </c>
      <c r="H135" s="300">
        <v>40</v>
      </c>
      <c r="I135" s="301"/>
      <c r="J135" s="302">
        <f>ROUND(I135*H135,2)</f>
        <v>0</v>
      </c>
      <c r="K135" s="298" t="s">
        <v>2536</v>
      </c>
      <c r="L135" s="303"/>
      <c r="M135" s="304" t="s">
        <v>1</v>
      </c>
      <c r="N135" s="305" t="s">
        <v>46</v>
      </c>
      <c r="O135" s="92"/>
      <c r="P135" s="229">
        <f>O135*H135</f>
        <v>0</v>
      </c>
      <c r="Q135" s="229">
        <v>0.00064000000000000005</v>
      </c>
      <c r="R135" s="229">
        <f>Q135*H135</f>
        <v>0.025600000000000001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581</v>
      </c>
      <c r="AT135" s="231" t="s">
        <v>553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7536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7535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14" customFormat="1">
      <c r="A137" s="14"/>
      <c r="B137" s="263"/>
      <c r="C137" s="264"/>
      <c r="D137" s="233" t="s">
        <v>357</v>
      </c>
      <c r="E137" s="265" t="s">
        <v>1</v>
      </c>
      <c r="F137" s="266" t="s">
        <v>652</v>
      </c>
      <c r="G137" s="264"/>
      <c r="H137" s="267">
        <v>40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3" t="s">
        <v>357</v>
      </c>
      <c r="AU137" s="273" t="s">
        <v>90</v>
      </c>
      <c r="AV137" s="14" t="s">
        <v>90</v>
      </c>
      <c r="AW137" s="14" t="s">
        <v>36</v>
      </c>
      <c r="AX137" s="14" t="s">
        <v>88</v>
      </c>
      <c r="AY137" s="273" t="s">
        <v>203</v>
      </c>
    </row>
    <row r="138" s="2" customFormat="1" ht="33" customHeight="1">
      <c r="A138" s="39"/>
      <c r="B138" s="40"/>
      <c r="C138" s="220" t="s">
        <v>224</v>
      </c>
      <c r="D138" s="220" t="s">
        <v>204</v>
      </c>
      <c r="E138" s="221" t="s">
        <v>4849</v>
      </c>
      <c r="F138" s="222" t="s">
        <v>4850</v>
      </c>
      <c r="G138" s="223" t="s">
        <v>415</v>
      </c>
      <c r="H138" s="224">
        <v>100</v>
      </c>
      <c r="I138" s="225"/>
      <c r="J138" s="226">
        <f>ROUND(I138*H138,2)</f>
        <v>0</v>
      </c>
      <c r="K138" s="222" t="s">
        <v>352</v>
      </c>
      <c r="L138" s="45"/>
      <c r="M138" s="227" t="s">
        <v>1</v>
      </c>
      <c r="N138" s="228" t="s">
        <v>46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279</v>
      </c>
      <c r="AT138" s="231" t="s">
        <v>204</v>
      </c>
      <c r="AU138" s="231" t="s">
        <v>90</v>
      </c>
      <c r="AY138" s="18" t="s">
        <v>203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88</v>
      </c>
      <c r="BK138" s="232">
        <f>ROUND(I138*H138,2)</f>
        <v>0</v>
      </c>
      <c r="BL138" s="18" t="s">
        <v>279</v>
      </c>
      <c r="BM138" s="231" t="s">
        <v>7537</v>
      </c>
    </row>
    <row r="139" s="2" customFormat="1">
      <c r="A139" s="39"/>
      <c r="B139" s="40"/>
      <c r="C139" s="41"/>
      <c r="D139" s="233" t="s">
        <v>209</v>
      </c>
      <c r="E139" s="41"/>
      <c r="F139" s="234" t="s">
        <v>4852</v>
      </c>
      <c r="G139" s="41"/>
      <c r="H139" s="41"/>
      <c r="I139" s="235"/>
      <c r="J139" s="41"/>
      <c r="K139" s="41"/>
      <c r="L139" s="45"/>
      <c r="M139" s="236"/>
      <c r="N139" s="237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209</v>
      </c>
      <c r="AU139" s="18" t="s">
        <v>90</v>
      </c>
    </row>
    <row r="140" s="2" customFormat="1">
      <c r="A140" s="39"/>
      <c r="B140" s="40"/>
      <c r="C140" s="41"/>
      <c r="D140" s="251" t="s">
        <v>355</v>
      </c>
      <c r="E140" s="41"/>
      <c r="F140" s="252" t="s">
        <v>4853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355</v>
      </c>
      <c r="AU140" s="18" t="s">
        <v>90</v>
      </c>
    </row>
    <row r="141" s="2" customFormat="1" ht="24.15" customHeight="1">
      <c r="A141" s="39"/>
      <c r="B141" s="40"/>
      <c r="C141" s="296" t="s">
        <v>229</v>
      </c>
      <c r="D141" s="296" t="s">
        <v>553</v>
      </c>
      <c r="E141" s="297" t="s">
        <v>4854</v>
      </c>
      <c r="F141" s="298" t="s">
        <v>4855</v>
      </c>
      <c r="G141" s="299" t="s">
        <v>415</v>
      </c>
      <c r="H141" s="300">
        <v>100</v>
      </c>
      <c r="I141" s="301"/>
      <c r="J141" s="302">
        <f>ROUND(I141*H141,2)</f>
        <v>0</v>
      </c>
      <c r="K141" s="298" t="s">
        <v>352</v>
      </c>
      <c r="L141" s="303"/>
      <c r="M141" s="304" t="s">
        <v>1</v>
      </c>
      <c r="N141" s="305" t="s">
        <v>46</v>
      </c>
      <c r="O141" s="92"/>
      <c r="P141" s="229">
        <f>O141*H141</f>
        <v>0</v>
      </c>
      <c r="Q141" s="229">
        <v>0.00016000000000000001</v>
      </c>
      <c r="R141" s="229">
        <f>Q141*H141</f>
        <v>0.016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581</v>
      </c>
      <c r="AT141" s="231" t="s">
        <v>553</v>
      </c>
      <c r="AU141" s="231" t="s">
        <v>90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279</v>
      </c>
      <c r="BM141" s="231" t="s">
        <v>7538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4855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90</v>
      </c>
    </row>
    <row r="143" s="2" customFormat="1" ht="24.15" customHeight="1">
      <c r="A143" s="39"/>
      <c r="B143" s="40"/>
      <c r="C143" s="220" t="s">
        <v>234</v>
      </c>
      <c r="D143" s="220" t="s">
        <v>204</v>
      </c>
      <c r="E143" s="221" t="s">
        <v>7539</v>
      </c>
      <c r="F143" s="222" t="s">
        <v>7540</v>
      </c>
      <c r="G143" s="223" t="s">
        <v>415</v>
      </c>
      <c r="H143" s="224">
        <v>50</v>
      </c>
      <c r="I143" s="225"/>
      <c r="J143" s="226">
        <f>ROUND(I143*H143,2)</f>
        <v>0</v>
      </c>
      <c r="K143" s="222" t="s">
        <v>2536</v>
      </c>
      <c r="L143" s="45"/>
      <c r="M143" s="227" t="s">
        <v>1</v>
      </c>
      <c r="N143" s="228" t="s">
        <v>46</v>
      </c>
      <c r="O143" s="92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279</v>
      </c>
      <c r="AT143" s="231" t="s">
        <v>204</v>
      </c>
      <c r="AU143" s="231" t="s">
        <v>90</v>
      </c>
      <c r="AY143" s="18" t="s">
        <v>203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88</v>
      </c>
      <c r="BK143" s="232">
        <f>ROUND(I143*H143,2)</f>
        <v>0</v>
      </c>
      <c r="BL143" s="18" t="s">
        <v>279</v>
      </c>
      <c r="BM143" s="231" t="s">
        <v>7541</v>
      </c>
    </row>
    <row r="144" s="2" customFormat="1">
      <c r="A144" s="39"/>
      <c r="B144" s="40"/>
      <c r="C144" s="41"/>
      <c r="D144" s="233" t="s">
        <v>209</v>
      </c>
      <c r="E144" s="41"/>
      <c r="F144" s="234" t="s">
        <v>7542</v>
      </c>
      <c r="G144" s="41"/>
      <c r="H144" s="41"/>
      <c r="I144" s="235"/>
      <c r="J144" s="41"/>
      <c r="K144" s="41"/>
      <c r="L144" s="45"/>
      <c r="M144" s="236"/>
      <c r="N144" s="237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209</v>
      </c>
      <c r="AU144" s="18" t="s">
        <v>90</v>
      </c>
    </row>
    <row r="145" s="2" customFormat="1">
      <c r="A145" s="39"/>
      <c r="B145" s="40"/>
      <c r="C145" s="41"/>
      <c r="D145" s="251" t="s">
        <v>355</v>
      </c>
      <c r="E145" s="41"/>
      <c r="F145" s="252" t="s">
        <v>7543</v>
      </c>
      <c r="G145" s="41"/>
      <c r="H145" s="41"/>
      <c r="I145" s="235"/>
      <c r="J145" s="41"/>
      <c r="K145" s="41"/>
      <c r="L145" s="45"/>
      <c r="M145" s="236"/>
      <c r="N145" s="237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355</v>
      </c>
      <c r="AU145" s="18" t="s">
        <v>90</v>
      </c>
    </row>
    <row r="146" s="2" customFormat="1" ht="24.15" customHeight="1">
      <c r="A146" s="39"/>
      <c r="B146" s="40"/>
      <c r="C146" s="296" t="s">
        <v>239</v>
      </c>
      <c r="D146" s="296" t="s">
        <v>553</v>
      </c>
      <c r="E146" s="297" t="s">
        <v>7544</v>
      </c>
      <c r="F146" s="298" t="s">
        <v>7545</v>
      </c>
      <c r="G146" s="299" t="s">
        <v>415</v>
      </c>
      <c r="H146" s="300">
        <v>50</v>
      </c>
      <c r="I146" s="301"/>
      <c r="J146" s="302">
        <f>ROUND(I146*H146,2)</f>
        <v>0</v>
      </c>
      <c r="K146" s="298" t="s">
        <v>2536</v>
      </c>
      <c r="L146" s="303"/>
      <c r="M146" s="304" t="s">
        <v>1</v>
      </c>
      <c r="N146" s="305" t="s">
        <v>46</v>
      </c>
      <c r="O146" s="92"/>
      <c r="P146" s="229">
        <f>O146*H146</f>
        <v>0</v>
      </c>
      <c r="Q146" s="229">
        <v>0.00147</v>
      </c>
      <c r="R146" s="229">
        <f>Q146*H146</f>
        <v>0.073499999999999996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581</v>
      </c>
      <c r="AT146" s="231" t="s">
        <v>553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279</v>
      </c>
      <c r="BM146" s="231" t="s">
        <v>7546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7545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14" customFormat="1">
      <c r="A148" s="14"/>
      <c r="B148" s="263"/>
      <c r="C148" s="264"/>
      <c r="D148" s="233" t="s">
        <v>357</v>
      </c>
      <c r="E148" s="265" t="s">
        <v>1</v>
      </c>
      <c r="F148" s="266" t="s">
        <v>769</v>
      </c>
      <c r="G148" s="264"/>
      <c r="H148" s="267">
        <v>50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357</v>
      </c>
      <c r="AU148" s="273" t="s">
        <v>90</v>
      </c>
      <c r="AV148" s="14" t="s">
        <v>90</v>
      </c>
      <c r="AW148" s="14" t="s">
        <v>36</v>
      </c>
      <c r="AX148" s="14" t="s">
        <v>88</v>
      </c>
      <c r="AY148" s="273" t="s">
        <v>203</v>
      </c>
    </row>
    <row r="149" s="2" customFormat="1" ht="24.15" customHeight="1">
      <c r="A149" s="39"/>
      <c r="B149" s="40"/>
      <c r="C149" s="220" t="s">
        <v>244</v>
      </c>
      <c r="D149" s="220" t="s">
        <v>204</v>
      </c>
      <c r="E149" s="221" t="s">
        <v>4885</v>
      </c>
      <c r="F149" s="222" t="s">
        <v>4886</v>
      </c>
      <c r="G149" s="223" t="s">
        <v>647</v>
      </c>
      <c r="H149" s="224">
        <v>2</v>
      </c>
      <c r="I149" s="225"/>
      <c r="J149" s="226">
        <f>ROUND(I149*H149,2)</f>
        <v>0</v>
      </c>
      <c r="K149" s="222" t="s">
        <v>2536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279</v>
      </c>
      <c r="AT149" s="231" t="s">
        <v>204</v>
      </c>
      <c r="AU149" s="231" t="s">
        <v>90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279</v>
      </c>
      <c r="BM149" s="231" t="s">
        <v>7547</v>
      </c>
    </row>
    <row r="150" s="2" customFormat="1">
      <c r="A150" s="39"/>
      <c r="B150" s="40"/>
      <c r="C150" s="41"/>
      <c r="D150" s="233" t="s">
        <v>209</v>
      </c>
      <c r="E150" s="41"/>
      <c r="F150" s="234" t="s">
        <v>4888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209</v>
      </c>
      <c r="AU150" s="18" t="s">
        <v>90</v>
      </c>
    </row>
    <row r="151" s="2" customFormat="1">
      <c r="A151" s="39"/>
      <c r="B151" s="40"/>
      <c r="C151" s="41"/>
      <c r="D151" s="251" t="s">
        <v>355</v>
      </c>
      <c r="E151" s="41"/>
      <c r="F151" s="252" t="s">
        <v>7548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355</v>
      </c>
      <c r="AU151" s="18" t="s">
        <v>90</v>
      </c>
    </row>
    <row r="152" s="2" customFormat="1" ht="24.15" customHeight="1">
      <c r="A152" s="39"/>
      <c r="B152" s="40"/>
      <c r="C152" s="220" t="s">
        <v>249</v>
      </c>
      <c r="D152" s="220" t="s">
        <v>204</v>
      </c>
      <c r="E152" s="221" t="s">
        <v>4890</v>
      </c>
      <c r="F152" s="222" t="s">
        <v>4891</v>
      </c>
      <c r="G152" s="223" t="s">
        <v>647</v>
      </c>
      <c r="H152" s="224">
        <v>2</v>
      </c>
      <c r="I152" s="225"/>
      <c r="J152" s="226">
        <f>ROUND(I152*H152,2)</f>
        <v>0</v>
      </c>
      <c r="K152" s="222" t="s">
        <v>2536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279</v>
      </c>
      <c r="AT152" s="231" t="s">
        <v>204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279</v>
      </c>
      <c r="BM152" s="231" t="s">
        <v>7549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4893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>
      <c r="A154" s="39"/>
      <c r="B154" s="40"/>
      <c r="C154" s="41"/>
      <c r="D154" s="251" t="s">
        <v>355</v>
      </c>
      <c r="E154" s="41"/>
      <c r="F154" s="252" t="s">
        <v>7550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355</v>
      </c>
      <c r="AU154" s="18" t="s">
        <v>90</v>
      </c>
    </row>
    <row r="155" s="2" customFormat="1" ht="24.15" customHeight="1">
      <c r="A155" s="39"/>
      <c r="B155" s="40"/>
      <c r="C155" s="220" t="s">
        <v>254</v>
      </c>
      <c r="D155" s="220" t="s">
        <v>204</v>
      </c>
      <c r="E155" s="221" t="s">
        <v>4895</v>
      </c>
      <c r="F155" s="222" t="s">
        <v>4896</v>
      </c>
      <c r="G155" s="223" t="s">
        <v>647</v>
      </c>
      <c r="H155" s="224">
        <v>4</v>
      </c>
      <c r="I155" s="225"/>
      <c r="J155" s="226">
        <f>ROUND(I155*H155,2)</f>
        <v>0</v>
      </c>
      <c r="K155" s="222" t="s">
        <v>2536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279</v>
      </c>
      <c r="AT155" s="231" t="s">
        <v>204</v>
      </c>
      <c r="AU155" s="231" t="s">
        <v>90</v>
      </c>
      <c r="AY155" s="18" t="s">
        <v>203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279</v>
      </c>
      <c r="BM155" s="231" t="s">
        <v>7551</v>
      </c>
    </row>
    <row r="156" s="2" customFormat="1">
      <c r="A156" s="39"/>
      <c r="B156" s="40"/>
      <c r="C156" s="41"/>
      <c r="D156" s="233" t="s">
        <v>209</v>
      </c>
      <c r="E156" s="41"/>
      <c r="F156" s="234" t="s">
        <v>4898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209</v>
      </c>
      <c r="AU156" s="18" t="s">
        <v>90</v>
      </c>
    </row>
    <row r="157" s="2" customFormat="1">
      <c r="A157" s="39"/>
      <c r="B157" s="40"/>
      <c r="C157" s="41"/>
      <c r="D157" s="251" t="s">
        <v>355</v>
      </c>
      <c r="E157" s="41"/>
      <c r="F157" s="252" t="s">
        <v>7552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355</v>
      </c>
      <c r="AU157" s="18" t="s">
        <v>90</v>
      </c>
    </row>
    <row r="158" s="2" customFormat="1" ht="24.15" customHeight="1">
      <c r="A158" s="39"/>
      <c r="B158" s="40"/>
      <c r="C158" s="220" t="s">
        <v>259</v>
      </c>
      <c r="D158" s="220" t="s">
        <v>204</v>
      </c>
      <c r="E158" s="221" t="s">
        <v>5549</v>
      </c>
      <c r="F158" s="222" t="s">
        <v>7553</v>
      </c>
      <c r="G158" s="223" t="s">
        <v>647</v>
      </c>
      <c r="H158" s="224">
        <v>1</v>
      </c>
      <c r="I158" s="225"/>
      <c r="J158" s="226">
        <f>ROUND(I158*H158,2)</f>
        <v>0</v>
      </c>
      <c r="K158" s="222" t="s">
        <v>352</v>
      </c>
      <c r="L158" s="45"/>
      <c r="M158" s="227" t="s">
        <v>1</v>
      </c>
      <c r="N158" s="228" t="s">
        <v>46</v>
      </c>
      <c r="O158" s="92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279</v>
      </c>
      <c r="AT158" s="231" t="s">
        <v>204</v>
      </c>
      <c r="AU158" s="231" t="s">
        <v>90</v>
      </c>
      <c r="AY158" s="18" t="s">
        <v>203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88</v>
      </c>
      <c r="BK158" s="232">
        <f>ROUND(I158*H158,2)</f>
        <v>0</v>
      </c>
      <c r="BL158" s="18" t="s">
        <v>279</v>
      </c>
      <c r="BM158" s="231" t="s">
        <v>7554</v>
      </c>
    </row>
    <row r="159" s="2" customFormat="1">
      <c r="A159" s="39"/>
      <c r="B159" s="40"/>
      <c r="C159" s="41"/>
      <c r="D159" s="233" t="s">
        <v>209</v>
      </c>
      <c r="E159" s="41"/>
      <c r="F159" s="234" t="s">
        <v>5552</v>
      </c>
      <c r="G159" s="41"/>
      <c r="H159" s="41"/>
      <c r="I159" s="235"/>
      <c r="J159" s="41"/>
      <c r="K159" s="41"/>
      <c r="L159" s="45"/>
      <c r="M159" s="236"/>
      <c r="N159" s="237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209</v>
      </c>
      <c r="AU159" s="18" t="s">
        <v>90</v>
      </c>
    </row>
    <row r="160" s="2" customFormat="1">
      <c r="A160" s="39"/>
      <c r="B160" s="40"/>
      <c r="C160" s="41"/>
      <c r="D160" s="251" t="s">
        <v>355</v>
      </c>
      <c r="E160" s="41"/>
      <c r="F160" s="252" t="s">
        <v>5553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355</v>
      </c>
      <c r="AU160" s="18" t="s">
        <v>90</v>
      </c>
    </row>
    <row r="161" s="11" customFormat="1" ht="25.92" customHeight="1">
      <c r="A161" s="11"/>
      <c r="B161" s="206"/>
      <c r="C161" s="207"/>
      <c r="D161" s="208" t="s">
        <v>80</v>
      </c>
      <c r="E161" s="209" t="s">
        <v>553</v>
      </c>
      <c r="F161" s="209" t="s">
        <v>5406</v>
      </c>
      <c r="G161" s="207"/>
      <c r="H161" s="207"/>
      <c r="I161" s="210"/>
      <c r="J161" s="211">
        <f>BK161</f>
        <v>0</v>
      </c>
      <c r="K161" s="207"/>
      <c r="L161" s="212"/>
      <c r="M161" s="213"/>
      <c r="N161" s="214"/>
      <c r="O161" s="214"/>
      <c r="P161" s="215">
        <f>P162</f>
        <v>0</v>
      </c>
      <c r="Q161" s="214"/>
      <c r="R161" s="215">
        <f>R162</f>
        <v>0.90629699999999991</v>
      </c>
      <c r="S161" s="214"/>
      <c r="T161" s="216">
        <f>T162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17" t="s">
        <v>215</v>
      </c>
      <c r="AT161" s="218" t="s">
        <v>80</v>
      </c>
      <c r="AU161" s="218" t="s">
        <v>81</v>
      </c>
      <c r="AY161" s="217" t="s">
        <v>203</v>
      </c>
      <c r="BK161" s="219">
        <f>BK162</f>
        <v>0</v>
      </c>
    </row>
    <row r="162" s="11" customFormat="1" ht="22.8" customHeight="1">
      <c r="A162" s="11"/>
      <c r="B162" s="206"/>
      <c r="C162" s="207"/>
      <c r="D162" s="208" t="s">
        <v>80</v>
      </c>
      <c r="E162" s="249" t="s">
        <v>7555</v>
      </c>
      <c r="F162" s="249" t="s">
        <v>7556</v>
      </c>
      <c r="G162" s="207"/>
      <c r="H162" s="207"/>
      <c r="I162" s="210"/>
      <c r="J162" s="250">
        <f>BK162</f>
        <v>0</v>
      </c>
      <c r="K162" s="207"/>
      <c r="L162" s="212"/>
      <c r="M162" s="213"/>
      <c r="N162" s="214"/>
      <c r="O162" s="214"/>
      <c r="P162" s="215">
        <f>SUM(P163:P201)</f>
        <v>0</v>
      </c>
      <c r="Q162" s="214"/>
      <c r="R162" s="215">
        <f>SUM(R163:R201)</f>
        <v>0.90629699999999991</v>
      </c>
      <c r="S162" s="214"/>
      <c r="T162" s="216">
        <f>SUM(T163:T201)</f>
        <v>0</v>
      </c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R162" s="217" t="s">
        <v>215</v>
      </c>
      <c r="AT162" s="218" t="s">
        <v>80</v>
      </c>
      <c r="AU162" s="218" t="s">
        <v>88</v>
      </c>
      <c r="AY162" s="217" t="s">
        <v>203</v>
      </c>
      <c r="BK162" s="219">
        <f>SUM(BK163:BK201)</f>
        <v>0</v>
      </c>
    </row>
    <row r="163" s="2" customFormat="1" ht="21.75" customHeight="1">
      <c r="A163" s="39"/>
      <c r="B163" s="40"/>
      <c r="C163" s="220" t="s">
        <v>264</v>
      </c>
      <c r="D163" s="220" t="s">
        <v>204</v>
      </c>
      <c r="E163" s="221" t="s">
        <v>7557</v>
      </c>
      <c r="F163" s="222" t="s">
        <v>7558</v>
      </c>
      <c r="G163" s="223" t="s">
        <v>7559</v>
      </c>
      <c r="H163" s="224">
        <v>0.029999999999999999</v>
      </c>
      <c r="I163" s="225"/>
      <c r="J163" s="226">
        <f>ROUND(I163*H163,2)</f>
        <v>0</v>
      </c>
      <c r="K163" s="222" t="s">
        <v>2536</v>
      </c>
      <c r="L163" s="45"/>
      <c r="M163" s="227" t="s">
        <v>1</v>
      </c>
      <c r="N163" s="228" t="s">
        <v>46</v>
      </c>
      <c r="O163" s="92"/>
      <c r="P163" s="229">
        <f>O163*H163</f>
        <v>0</v>
      </c>
      <c r="Q163" s="229">
        <v>0.0099000000000000008</v>
      </c>
      <c r="R163" s="229">
        <f>Q163*H163</f>
        <v>0.00029700000000000001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860</v>
      </c>
      <c r="AT163" s="231" t="s">
        <v>204</v>
      </c>
      <c r="AU163" s="231" t="s">
        <v>90</v>
      </c>
      <c r="AY163" s="18" t="s">
        <v>203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88</v>
      </c>
      <c r="BK163" s="232">
        <f>ROUND(I163*H163,2)</f>
        <v>0</v>
      </c>
      <c r="BL163" s="18" t="s">
        <v>860</v>
      </c>
      <c r="BM163" s="231" t="s">
        <v>7560</v>
      </c>
    </row>
    <row r="164" s="2" customFormat="1">
      <c r="A164" s="39"/>
      <c r="B164" s="40"/>
      <c r="C164" s="41"/>
      <c r="D164" s="233" t="s">
        <v>209</v>
      </c>
      <c r="E164" s="41"/>
      <c r="F164" s="234" t="s">
        <v>7561</v>
      </c>
      <c r="G164" s="41"/>
      <c r="H164" s="41"/>
      <c r="I164" s="235"/>
      <c r="J164" s="41"/>
      <c r="K164" s="41"/>
      <c r="L164" s="45"/>
      <c r="M164" s="236"/>
      <c r="N164" s="237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209</v>
      </c>
      <c r="AU164" s="18" t="s">
        <v>90</v>
      </c>
    </row>
    <row r="165" s="2" customFormat="1">
      <c r="A165" s="39"/>
      <c r="B165" s="40"/>
      <c r="C165" s="41"/>
      <c r="D165" s="251" t="s">
        <v>355</v>
      </c>
      <c r="E165" s="41"/>
      <c r="F165" s="252" t="s">
        <v>7562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355</v>
      </c>
      <c r="AU165" s="18" t="s">
        <v>90</v>
      </c>
    </row>
    <row r="166" s="2" customFormat="1" ht="24.15" customHeight="1">
      <c r="A166" s="39"/>
      <c r="B166" s="40"/>
      <c r="C166" s="220" t="s">
        <v>269</v>
      </c>
      <c r="D166" s="220" t="s">
        <v>204</v>
      </c>
      <c r="E166" s="221" t="s">
        <v>7563</v>
      </c>
      <c r="F166" s="222" t="s">
        <v>7564</v>
      </c>
      <c r="G166" s="223" t="s">
        <v>415</v>
      </c>
      <c r="H166" s="224">
        <v>30</v>
      </c>
      <c r="I166" s="225"/>
      <c r="J166" s="226">
        <f>ROUND(I166*H166,2)</f>
        <v>0</v>
      </c>
      <c r="K166" s="222" t="s">
        <v>352</v>
      </c>
      <c r="L166" s="45"/>
      <c r="M166" s="227" t="s">
        <v>1</v>
      </c>
      <c r="N166" s="228" t="s">
        <v>46</v>
      </c>
      <c r="O166" s="92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1" t="s">
        <v>860</v>
      </c>
      <c r="AT166" s="231" t="s">
        <v>204</v>
      </c>
      <c r="AU166" s="231" t="s">
        <v>90</v>
      </c>
      <c r="AY166" s="18" t="s">
        <v>203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88</v>
      </c>
      <c r="BK166" s="232">
        <f>ROUND(I166*H166,2)</f>
        <v>0</v>
      </c>
      <c r="BL166" s="18" t="s">
        <v>860</v>
      </c>
      <c r="BM166" s="231" t="s">
        <v>7565</v>
      </c>
    </row>
    <row r="167" s="2" customFormat="1">
      <c r="A167" s="39"/>
      <c r="B167" s="40"/>
      <c r="C167" s="41"/>
      <c r="D167" s="233" t="s">
        <v>209</v>
      </c>
      <c r="E167" s="41"/>
      <c r="F167" s="234" t="s">
        <v>7566</v>
      </c>
      <c r="G167" s="41"/>
      <c r="H167" s="41"/>
      <c r="I167" s="235"/>
      <c r="J167" s="41"/>
      <c r="K167" s="41"/>
      <c r="L167" s="45"/>
      <c r="M167" s="236"/>
      <c r="N167" s="237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209</v>
      </c>
      <c r="AU167" s="18" t="s">
        <v>90</v>
      </c>
    </row>
    <row r="168" s="2" customFormat="1">
      <c r="A168" s="39"/>
      <c r="B168" s="40"/>
      <c r="C168" s="41"/>
      <c r="D168" s="251" t="s">
        <v>355</v>
      </c>
      <c r="E168" s="41"/>
      <c r="F168" s="252" t="s">
        <v>7567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355</v>
      </c>
      <c r="AU168" s="18" t="s">
        <v>90</v>
      </c>
    </row>
    <row r="169" s="2" customFormat="1" ht="24.15" customHeight="1">
      <c r="A169" s="39"/>
      <c r="B169" s="40"/>
      <c r="C169" s="220" t="s">
        <v>8</v>
      </c>
      <c r="D169" s="220" t="s">
        <v>204</v>
      </c>
      <c r="E169" s="221" t="s">
        <v>7568</v>
      </c>
      <c r="F169" s="222" t="s">
        <v>7569</v>
      </c>
      <c r="G169" s="223" t="s">
        <v>351</v>
      </c>
      <c r="H169" s="224">
        <v>12</v>
      </c>
      <c r="I169" s="225"/>
      <c r="J169" s="226">
        <f>ROUND(I169*H169,2)</f>
        <v>0</v>
      </c>
      <c r="K169" s="222" t="s">
        <v>2536</v>
      </c>
      <c r="L169" s="45"/>
      <c r="M169" s="227" t="s">
        <v>1</v>
      </c>
      <c r="N169" s="228" t="s">
        <v>46</v>
      </c>
      <c r="O169" s="92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860</v>
      </c>
      <c r="AT169" s="231" t="s">
        <v>204</v>
      </c>
      <c r="AU169" s="231" t="s">
        <v>90</v>
      </c>
      <c r="AY169" s="18" t="s">
        <v>203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88</v>
      </c>
      <c r="BK169" s="232">
        <f>ROUND(I169*H169,2)</f>
        <v>0</v>
      </c>
      <c r="BL169" s="18" t="s">
        <v>860</v>
      </c>
      <c r="BM169" s="231" t="s">
        <v>7570</v>
      </c>
    </row>
    <row r="170" s="2" customFormat="1">
      <c r="A170" s="39"/>
      <c r="B170" s="40"/>
      <c r="C170" s="41"/>
      <c r="D170" s="233" t="s">
        <v>209</v>
      </c>
      <c r="E170" s="41"/>
      <c r="F170" s="234" t="s">
        <v>7571</v>
      </c>
      <c r="G170" s="41"/>
      <c r="H170" s="41"/>
      <c r="I170" s="235"/>
      <c r="J170" s="41"/>
      <c r="K170" s="41"/>
      <c r="L170" s="45"/>
      <c r="M170" s="236"/>
      <c r="N170" s="237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209</v>
      </c>
      <c r="AU170" s="18" t="s">
        <v>90</v>
      </c>
    </row>
    <row r="171" s="2" customFormat="1">
      <c r="A171" s="39"/>
      <c r="B171" s="40"/>
      <c r="C171" s="41"/>
      <c r="D171" s="251" t="s">
        <v>355</v>
      </c>
      <c r="E171" s="41"/>
      <c r="F171" s="252" t="s">
        <v>7572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355</v>
      </c>
      <c r="AU171" s="18" t="s">
        <v>90</v>
      </c>
    </row>
    <row r="172" s="14" customFormat="1">
      <c r="A172" s="14"/>
      <c r="B172" s="263"/>
      <c r="C172" s="264"/>
      <c r="D172" s="233" t="s">
        <v>357</v>
      </c>
      <c r="E172" s="265" t="s">
        <v>1</v>
      </c>
      <c r="F172" s="266" t="s">
        <v>7573</v>
      </c>
      <c r="G172" s="264"/>
      <c r="H172" s="267">
        <v>12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3" t="s">
        <v>357</v>
      </c>
      <c r="AU172" s="273" t="s">
        <v>90</v>
      </c>
      <c r="AV172" s="14" t="s">
        <v>90</v>
      </c>
      <c r="AW172" s="14" t="s">
        <v>36</v>
      </c>
      <c r="AX172" s="14" t="s">
        <v>88</v>
      </c>
      <c r="AY172" s="273" t="s">
        <v>203</v>
      </c>
    </row>
    <row r="173" s="2" customFormat="1" ht="24.15" customHeight="1">
      <c r="A173" s="39"/>
      <c r="B173" s="40"/>
      <c r="C173" s="220" t="s">
        <v>279</v>
      </c>
      <c r="D173" s="220" t="s">
        <v>204</v>
      </c>
      <c r="E173" s="221" t="s">
        <v>7574</v>
      </c>
      <c r="F173" s="222" t="s">
        <v>7575</v>
      </c>
      <c r="G173" s="223" t="s">
        <v>493</v>
      </c>
      <c r="H173" s="224">
        <v>6.2999999999999998</v>
      </c>
      <c r="I173" s="225"/>
      <c r="J173" s="226">
        <f>ROUND(I173*H173,2)</f>
        <v>0</v>
      </c>
      <c r="K173" s="222" t="s">
        <v>2536</v>
      </c>
      <c r="L173" s="45"/>
      <c r="M173" s="227" t="s">
        <v>1</v>
      </c>
      <c r="N173" s="228" t="s">
        <v>46</v>
      </c>
      <c r="O173" s="92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860</v>
      </c>
      <c r="AT173" s="231" t="s">
        <v>204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860</v>
      </c>
      <c r="BM173" s="231" t="s">
        <v>7576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7577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>
      <c r="A175" s="39"/>
      <c r="B175" s="40"/>
      <c r="C175" s="41"/>
      <c r="D175" s="251" t="s">
        <v>355</v>
      </c>
      <c r="E175" s="41"/>
      <c r="F175" s="252" t="s">
        <v>7578</v>
      </c>
      <c r="G175" s="41"/>
      <c r="H175" s="41"/>
      <c r="I175" s="235"/>
      <c r="J175" s="41"/>
      <c r="K175" s="41"/>
      <c r="L175" s="45"/>
      <c r="M175" s="236"/>
      <c r="N175" s="237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355</v>
      </c>
      <c r="AU175" s="18" t="s">
        <v>90</v>
      </c>
    </row>
    <row r="176" s="14" customFormat="1">
      <c r="A176" s="14"/>
      <c r="B176" s="263"/>
      <c r="C176" s="264"/>
      <c r="D176" s="233" t="s">
        <v>357</v>
      </c>
      <c r="E176" s="265" t="s">
        <v>1</v>
      </c>
      <c r="F176" s="266" t="s">
        <v>7579</v>
      </c>
      <c r="G176" s="264"/>
      <c r="H176" s="267">
        <v>3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3" t="s">
        <v>357</v>
      </c>
      <c r="AU176" s="273" t="s">
        <v>90</v>
      </c>
      <c r="AV176" s="14" t="s">
        <v>90</v>
      </c>
      <c r="AW176" s="14" t="s">
        <v>36</v>
      </c>
      <c r="AX176" s="14" t="s">
        <v>88</v>
      </c>
      <c r="AY176" s="273" t="s">
        <v>203</v>
      </c>
    </row>
    <row r="177" s="14" customFormat="1">
      <c r="A177" s="14"/>
      <c r="B177" s="263"/>
      <c r="C177" s="264"/>
      <c r="D177" s="233" t="s">
        <v>357</v>
      </c>
      <c r="E177" s="264"/>
      <c r="F177" s="266" t="s">
        <v>7580</v>
      </c>
      <c r="G177" s="264"/>
      <c r="H177" s="267">
        <v>6.2999999999999998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3" t="s">
        <v>357</v>
      </c>
      <c r="AU177" s="273" t="s">
        <v>90</v>
      </c>
      <c r="AV177" s="14" t="s">
        <v>90</v>
      </c>
      <c r="AW177" s="14" t="s">
        <v>4</v>
      </c>
      <c r="AX177" s="14" t="s">
        <v>88</v>
      </c>
      <c r="AY177" s="273" t="s">
        <v>203</v>
      </c>
    </row>
    <row r="178" s="2" customFormat="1" ht="24.15" customHeight="1">
      <c r="A178" s="39"/>
      <c r="B178" s="40"/>
      <c r="C178" s="220" t="s">
        <v>284</v>
      </c>
      <c r="D178" s="220" t="s">
        <v>204</v>
      </c>
      <c r="E178" s="221" t="s">
        <v>7581</v>
      </c>
      <c r="F178" s="222" t="s">
        <v>7582</v>
      </c>
      <c r="G178" s="223" t="s">
        <v>415</v>
      </c>
      <c r="H178" s="224">
        <v>30</v>
      </c>
      <c r="I178" s="225"/>
      <c r="J178" s="226">
        <f>ROUND(I178*H178,2)</f>
        <v>0</v>
      </c>
      <c r="K178" s="222" t="s">
        <v>2536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860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860</v>
      </c>
      <c r="BM178" s="231" t="s">
        <v>7583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7584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7585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2" customFormat="1" ht="24.15" customHeight="1">
      <c r="A181" s="39"/>
      <c r="B181" s="40"/>
      <c r="C181" s="220" t="s">
        <v>473</v>
      </c>
      <c r="D181" s="220" t="s">
        <v>204</v>
      </c>
      <c r="E181" s="221" t="s">
        <v>7586</v>
      </c>
      <c r="F181" s="222" t="s">
        <v>7587</v>
      </c>
      <c r="G181" s="223" t="s">
        <v>415</v>
      </c>
      <c r="H181" s="224">
        <v>30</v>
      </c>
      <c r="I181" s="225"/>
      <c r="J181" s="226">
        <f>ROUND(I181*H181,2)</f>
        <v>0</v>
      </c>
      <c r="K181" s="222" t="s">
        <v>2536</v>
      </c>
      <c r="L181" s="45"/>
      <c r="M181" s="227" t="s">
        <v>1</v>
      </c>
      <c r="N181" s="228" t="s">
        <v>46</v>
      </c>
      <c r="O181" s="92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860</v>
      </c>
      <c r="AT181" s="231" t="s">
        <v>204</v>
      </c>
      <c r="AU181" s="231" t="s">
        <v>90</v>
      </c>
      <c r="AY181" s="18" t="s">
        <v>203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88</v>
      </c>
      <c r="BK181" s="232">
        <f>ROUND(I181*H181,2)</f>
        <v>0</v>
      </c>
      <c r="BL181" s="18" t="s">
        <v>860</v>
      </c>
      <c r="BM181" s="231" t="s">
        <v>7588</v>
      </c>
    </row>
    <row r="182" s="2" customFormat="1">
      <c r="A182" s="39"/>
      <c r="B182" s="40"/>
      <c r="C182" s="41"/>
      <c r="D182" s="233" t="s">
        <v>209</v>
      </c>
      <c r="E182" s="41"/>
      <c r="F182" s="234" t="s">
        <v>7589</v>
      </c>
      <c r="G182" s="41"/>
      <c r="H182" s="41"/>
      <c r="I182" s="235"/>
      <c r="J182" s="41"/>
      <c r="K182" s="41"/>
      <c r="L182" s="45"/>
      <c r="M182" s="236"/>
      <c r="N182" s="237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209</v>
      </c>
      <c r="AU182" s="18" t="s">
        <v>90</v>
      </c>
    </row>
    <row r="183" s="2" customFormat="1">
      <c r="A183" s="39"/>
      <c r="B183" s="40"/>
      <c r="C183" s="41"/>
      <c r="D183" s="251" t="s">
        <v>355</v>
      </c>
      <c r="E183" s="41"/>
      <c r="F183" s="252" t="s">
        <v>7590</v>
      </c>
      <c r="G183" s="41"/>
      <c r="H183" s="41"/>
      <c r="I183" s="235"/>
      <c r="J183" s="41"/>
      <c r="K183" s="41"/>
      <c r="L183" s="45"/>
      <c r="M183" s="236"/>
      <c r="N183" s="237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355</v>
      </c>
      <c r="AU183" s="18" t="s">
        <v>90</v>
      </c>
    </row>
    <row r="184" s="2" customFormat="1" ht="16.5" customHeight="1">
      <c r="A184" s="39"/>
      <c r="B184" s="40"/>
      <c r="C184" s="220" t="s">
        <v>483</v>
      </c>
      <c r="D184" s="220" t="s">
        <v>204</v>
      </c>
      <c r="E184" s="221" t="s">
        <v>7591</v>
      </c>
      <c r="F184" s="222" t="s">
        <v>7592</v>
      </c>
      <c r="G184" s="223" t="s">
        <v>415</v>
      </c>
      <c r="H184" s="224">
        <v>50</v>
      </c>
      <c r="I184" s="225"/>
      <c r="J184" s="226">
        <f>ROUND(I184*H184,2)</f>
        <v>0</v>
      </c>
      <c r="K184" s="222" t="s">
        <v>2536</v>
      </c>
      <c r="L184" s="45"/>
      <c r="M184" s="227" t="s">
        <v>1</v>
      </c>
      <c r="N184" s="228" t="s">
        <v>46</v>
      </c>
      <c r="O184" s="92"/>
      <c r="P184" s="229">
        <f>O184*H184</f>
        <v>0</v>
      </c>
      <c r="Q184" s="229">
        <v>6.9999999999999994E-05</v>
      </c>
      <c r="R184" s="229">
        <f>Q184*H184</f>
        <v>0.0034999999999999996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860</v>
      </c>
      <c r="AT184" s="231" t="s">
        <v>204</v>
      </c>
      <c r="AU184" s="231" t="s">
        <v>90</v>
      </c>
      <c r="AY184" s="18" t="s">
        <v>203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88</v>
      </c>
      <c r="BK184" s="232">
        <f>ROUND(I184*H184,2)</f>
        <v>0</v>
      </c>
      <c r="BL184" s="18" t="s">
        <v>860</v>
      </c>
      <c r="BM184" s="231" t="s">
        <v>7593</v>
      </c>
    </row>
    <row r="185" s="2" customFormat="1">
      <c r="A185" s="39"/>
      <c r="B185" s="40"/>
      <c r="C185" s="41"/>
      <c r="D185" s="233" t="s">
        <v>209</v>
      </c>
      <c r="E185" s="41"/>
      <c r="F185" s="234" t="s">
        <v>7594</v>
      </c>
      <c r="G185" s="41"/>
      <c r="H185" s="41"/>
      <c r="I185" s="235"/>
      <c r="J185" s="41"/>
      <c r="K185" s="41"/>
      <c r="L185" s="45"/>
      <c r="M185" s="236"/>
      <c r="N185" s="237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209</v>
      </c>
      <c r="AU185" s="18" t="s">
        <v>90</v>
      </c>
    </row>
    <row r="186" s="2" customFormat="1">
      <c r="A186" s="39"/>
      <c r="B186" s="40"/>
      <c r="C186" s="41"/>
      <c r="D186" s="251" t="s">
        <v>355</v>
      </c>
      <c r="E186" s="41"/>
      <c r="F186" s="252" t="s">
        <v>7595</v>
      </c>
      <c r="G186" s="41"/>
      <c r="H186" s="41"/>
      <c r="I186" s="235"/>
      <c r="J186" s="41"/>
      <c r="K186" s="41"/>
      <c r="L186" s="45"/>
      <c r="M186" s="236"/>
      <c r="N186" s="237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355</v>
      </c>
      <c r="AU186" s="18" t="s">
        <v>90</v>
      </c>
    </row>
    <row r="187" s="2" customFormat="1" ht="24.15" customHeight="1">
      <c r="A187" s="39"/>
      <c r="B187" s="40"/>
      <c r="C187" s="296" t="s">
        <v>490</v>
      </c>
      <c r="D187" s="296" t="s">
        <v>553</v>
      </c>
      <c r="E187" s="297" t="s">
        <v>7596</v>
      </c>
      <c r="F187" s="298" t="s">
        <v>7597</v>
      </c>
      <c r="G187" s="299" t="s">
        <v>415</v>
      </c>
      <c r="H187" s="300">
        <v>50</v>
      </c>
      <c r="I187" s="301"/>
      <c r="J187" s="302">
        <f>ROUND(I187*H187,2)</f>
        <v>0</v>
      </c>
      <c r="K187" s="298" t="s">
        <v>1</v>
      </c>
      <c r="L187" s="303"/>
      <c r="M187" s="304" t="s">
        <v>1</v>
      </c>
      <c r="N187" s="305" t="s">
        <v>46</v>
      </c>
      <c r="O187" s="92"/>
      <c r="P187" s="229">
        <f>O187*H187</f>
        <v>0</v>
      </c>
      <c r="Q187" s="229">
        <v>2.0000000000000002E-05</v>
      </c>
      <c r="R187" s="229">
        <f>Q187*H187</f>
        <v>0.001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2223</v>
      </c>
      <c r="AT187" s="231" t="s">
        <v>553</v>
      </c>
      <c r="AU187" s="231" t="s">
        <v>90</v>
      </c>
      <c r="AY187" s="18" t="s">
        <v>203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88</v>
      </c>
      <c r="BK187" s="232">
        <f>ROUND(I187*H187,2)</f>
        <v>0</v>
      </c>
      <c r="BL187" s="18" t="s">
        <v>860</v>
      </c>
      <c r="BM187" s="231" t="s">
        <v>7598</v>
      </c>
    </row>
    <row r="188" s="2" customFormat="1">
      <c r="A188" s="39"/>
      <c r="B188" s="40"/>
      <c r="C188" s="41"/>
      <c r="D188" s="233" t="s">
        <v>209</v>
      </c>
      <c r="E188" s="41"/>
      <c r="F188" s="234" t="s">
        <v>7597</v>
      </c>
      <c r="G188" s="41"/>
      <c r="H188" s="41"/>
      <c r="I188" s="235"/>
      <c r="J188" s="41"/>
      <c r="K188" s="41"/>
      <c r="L188" s="45"/>
      <c r="M188" s="236"/>
      <c r="N188" s="237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209</v>
      </c>
      <c r="AU188" s="18" t="s">
        <v>90</v>
      </c>
    </row>
    <row r="189" s="2" customFormat="1" ht="24.15" customHeight="1">
      <c r="A189" s="39"/>
      <c r="B189" s="40"/>
      <c r="C189" s="220" t="s">
        <v>7</v>
      </c>
      <c r="D189" s="220" t="s">
        <v>204</v>
      </c>
      <c r="E189" s="221" t="s">
        <v>7599</v>
      </c>
      <c r="F189" s="222" t="s">
        <v>7600</v>
      </c>
      <c r="G189" s="223" t="s">
        <v>493</v>
      </c>
      <c r="H189" s="224">
        <v>88.200000000000003</v>
      </c>
      <c r="I189" s="225"/>
      <c r="J189" s="226">
        <f>ROUND(I189*H189,2)</f>
        <v>0</v>
      </c>
      <c r="K189" s="222" t="s">
        <v>2536</v>
      </c>
      <c r="L189" s="45"/>
      <c r="M189" s="227" t="s">
        <v>1</v>
      </c>
      <c r="N189" s="228" t="s">
        <v>46</v>
      </c>
      <c r="O189" s="92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860</v>
      </c>
      <c r="AT189" s="231" t="s">
        <v>204</v>
      </c>
      <c r="AU189" s="231" t="s">
        <v>90</v>
      </c>
      <c r="AY189" s="18" t="s">
        <v>203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88</v>
      </c>
      <c r="BK189" s="232">
        <f>ROUND(I189*H189,2)</f>
        <v>0</v>
      </c>
      <c r="BL189" s="18" t="s">
        <v>860</v>
      </c>
      <c r="BM189" s="231" t="s">
        <v>7601</v>
      </c>
    </row>
    <row r="190" s="2" customFormat="1">
      <c r="A190" s="39"/>
      <c r="B190" s="40"/>
      <c r="C190" s="41"/>
      <c r="D190" s="233" t="s">
        <v>209</v>
      </c>
      <c r="E190" s="41"/>
      <c r="F190" s="234" t="s">
        <v>7602</v>
      </c>
      <c r="G190" s="41"/>
      <c r="H190" s="41"/>
      <c r="I190" s="235"/>
      <c r="J190" s="41"/>
      <c r="K190" s="41"/>
      <c r="L190" s="45"/>
      <c r="M190" s="236"/>
      <c r="N190" s="237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209</v>
      </c>
      <c r="AU190" s="18" t="s">
        <v>90</v>
      </c>
    </row>
    <row r="191" s="2" customFormat="1">
      <c r="A191" s="39"/>
      <c r="B191" s="40"/>
      <c r="C191" s="41"/>
      <c r="D191" s="251" t="s">
        <v>355</v>
      </c>
      <c r="E191" s="41"/>
      <c r="F191" s="252" t="s">
        <v>7603</v>
      </c>
      <c r="G191" s="41"/>
      <c r="H191" s="41"/>
      <c r="I191" s="235"/>
      <c r="J191" s="41"/>
      <c r="K191" s="41"/>
      <c r="L191" s="45"/>
      <c r="M191" s="236"/>
      <c r="N191" s="237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355</v>
      </c>
      <c r="AU191" s="18" t="s">
        <v>90</v>
      </c>
    </row>
    <row r="192" s="14" customFormat="1">
      <c r="A192" s="14"/>
      <c r="B192" s="263"/>
      <c r="C192" s="264"/>
      <c r="D192" s="233" t="s">
        <v>357</v>
      </c>
      <c r="E192" s="265" t="s">
        <v>1</v>
      </c>
      <c r="F192" s="266" t="s">
        <v>7604</v>
      </c>
      <c r="G192" s="264"/>
      <c r="H192" s="267">
        <v>6.2999999999999998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3" t="s">
        <v>357</v>
      </c>
      <c r="AU192" s="273" t="s">
        <v>90</v>
      </c>
      <c r="AV192" s="14" t="s">
        <v>90</v>
      </c>
      <c r="AW192" s="14" t="s">
        <v>36</v>
      </c>
      <c r="AX192" s="14" t="s">
        <v>88</v>
      </c>
      <c r="AY192" s="273" t="s">
        <v>203</v>
      </c>
    </row>
    <row r="193" s="14" customFormat="1">
      <c r="A193" s="14"/>
      <c r="B193" s="263"/>
      <c r="C193" s="264"/>
      <c r="D193" s="233" t="s">
        <v>357</v>
      </c>
      <c r="E193" s="264"/>
      <c r="F193" s="266" t="s">
        <v>7605</v>
      </c>
      <c r="G193" s="264"/>
      <c r="H193" s="267">
        <v>88.200000000000003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3" t="s">
        <v>357</v>
      </c>
      <c r="AU193" s="273" t="s">
        <v>90</v>
      </c>
      <c r="AV193" s="14" t="s">
        <v>90</v>
      </c>
      <c r="AW193" s="14" t="s">
        <v>4</v>
      </c>
      <c r="AX193" s="14" t="s">
        <v>88</v>
      </c>
      <c r="AY193" s="273" t="s">
        <v>203</v>
      </c>
    </row>
    <row r="194" s="2" customFormat="1" ht="37.8" customHeight="1">
      <c r="A194" s="39"/>
      <c r="B194" s="40"/>
      <c r="C194" s="220" t="s">
        <v>507</v>
      </c>
      <c r="D194" s="220" t="s">
        <v>204</v>
      </c>
      <c r="E194" s="221" t="s">
        <v>7606</v>
      </c>
      <c r="F194" s="222" t="s">
        <v>7607</v>
      </c>
      <c r="G194" s="223" t="s">
        <v>647</v>
      </c>
      <c r="H194" s="224">
        <v>2</v>
      </c>
      <c r="I194" s="225"/>
      <c r="J194" s="226">
        <f>ROUND(I194*H194,2)</f>
        <v>0</v>
      </c>
      <c r="K194" s="222" t="s">
        <v>2536</v>
      </c>
      <c r="L194" s="45"/>
      <c r="M194" s="227" t="s">
        <v>1</v>
      </c>
      <c r="N194" s="228" t="s">
        <v>46</v>
      </c>
      <c r="O194" s="92"/>
      <c r="P194" s="229">
        <f>O194*H194</f>
        <v>0</v>
      </c>
      <c r="Q194" s="229">
        <v>0.41175</v>
      </c>
      <c r="R194" s="229">
        <f>Q194*H194</f>
        <v>0.82350000000000001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860</v>
      </c>
      <c r="AT194" s="231" t="s">
        <v>204</v>
      </c>
      <c r="AU194" s="231" t="s">
        <v>90</v>
      </c>
      <c r="AY194" s="18" t="s">
        <v>203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88</v>
      </c>
      <c r="BK194" s="232">
        <f>ROUND(I194*H194,2)</f>
        <v>0</v>
      </c>
      <c r="BL194" s="18" t="s">
        <v>860</v>
      </c>
      <c r="BM194" s="231" t="s">
        <v>7608</v>
      </c>
    </row>
    <row r="195" s="2" customFormat="1">
      <c r="A195" s="39"/>
      <c r="B195" s="40"/>
      <c r="C195" s="41"/>
      <c r="D195" s="233" t="s">
        <v>209</v>
      </c>
      <c r="E195" s="41"/>
      <c r="F195" s="234" t="s">
        <v>7609</v>
      </c>
      <c r="G195" s="41"/>
      <c r="H195" s="41"/>
      <c r="I195" s="235"/>
      <c r="J195" s="41"/>
      <c r="K195" s="41"/>
      <c r="L195" s="45"/>
      <c r="M195" s="236"/>
      <c r="N195" s="237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209</v>
      </c>
      <c r="AU195" s="18" t="s">
        <v>90</v>
      </c>
    </row>
    <row r="196" s="2" customFormat="1">
      <c r="A196" s="39"/>
      <c r="B196" s="40"/>
      <c r="C196" s="41"/>
      <c r="D196" s="251" t="s">
        <v>355</v>
      </c>
      <c r="E196" s="41"/>
      <c r="F196" s="252" t="s">
        <v>7610</v>
      </c>
      <c r="G196" s="41"/>
      <c r="H196" s="41"/>
      <c r="I196" s="235"/>
      <c r="J196" s="41"/>
      <c r="K196" s="41"/>
      <c r="L196" s="45"/>
      <c r="M196" s="236"/>
      <c r="N196" s="237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355</v>
      </c>
      <c r="AU196" s="18" t="s">
        <v>90</v>
      </c>
    </row>
    <row r="197" s="2" customFormat="1" ht="66.75" customHeight="1">
      <c r="A197" s="39"/>
      <c r="B197" s="40"/>
      <c r="C197" s="296" t="s">
        <v>515</v>
      </c>
      <c r="D197" s="296" t="s">
        <v>553</v>
      </c>
      <c r="E197" s="297" t="s">
        <v>7611</v>
      </c>
      <c r="F197" s="298" t="s">
        <v>7612</v>
      </c>
      <c r="G197" s="299" t="s">
        <v>647</v>
      </c>
      <c r="H197" s="300">
        <v>2</v>
      </c>
      <c r="I197" s="301"/>
      <c r="J197" s="302">
        <f>ROUND(I197*H197,2)</f>
        <v>0</v>
      </c>
      <c r="K197" s="298" t="s">
        <v>352</v>
      </c>
      <c r="L197" s="303"/>
      <c r="M197" s="304" t="s">
        <v>1</v>
      </c>
      <c r="N197" s="305" t="s">
        <v>46</v>
      </c>
      <c r="O197" s="92"/>
      <c r="P197" s="229">
        <f>O197*H197</f>
        <v>0</v>
      </c>
      <c r="Q197" s="229">
        <v>0.039</v>
      </c>
      <c r="R197" s="229">
        <f>Q197*H197</f>
        <v>0.078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2223</v>
      </c>
      <c r="AT197" s="231" t="s">
        <v>553</v>
      </c>
      <c r="AU197" s="231" t="s">
        <v>90</v>
      </c>
      <c r="AY197" s="18" t="s">
        <v>203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88</v>
      </c>
      <c r="BK197" s="232">
        <f>ROUND(I197*H197,2)</f>
        <v>0</v>
      </c>
      <c r="BL197" s="18" t="s">
        <v>860</v>
      </c>
      <c r="BM197" s="231" t="s">
        <v>7613</v>
      </c>
    </row>
    <row r="198" s="2" customFormat="1">
      <c r="A198" s="39"/>
      <c r="B198" s="40"/>
      <c r="C198" s="41"/>
      <c r="D198" s="233" t="s">
        <v>209</v>
      </c>
      <c r="E198" s="41"/>
      <c r="F198" s="234" t="s">
        <v>7612</v>
      </c>
      <c r="G198" s="41"/>
      <c r="H198" s="41"/>
      <c r="I198" s="235"/>
      <c r="J198" s="41"/>
      <c r="K198" s="41"/>
      <c r="L198" s="45"/>
      <c r="M198" s="236"/>
      <c r="N198" s="237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209</v>
      </c>
      <c r="AU198" s="18" t="s">
        <v>90</v>
      </c>
    </row>
    <row r="199" s="2" customFormat="1" ht="24.15" customHeight="1">
      <c r="A199" s="39"/>
      <c r="B199" s="40"/>
      <c r="C199" s="220" t="s">
        <v>524</v>
      </c>
      <c r="D199" s="220" t="s">
        <v>204</v>
      </c>
      <c r="E199" s="221" t="s">
        <v>7614</v>
      </c>
      <c r="F199" s="222" t="s">
        <v>7615</v>
      </c>
      <c r="G199" s="223" t="s">
        <v>493</v>
      </c>
      <c r="H199" s="224">
        <v>0.90600000000000003</v>
      </c>
      <c r="I199" s="225"/>
      <c r="J199" s="226">
        <f>ROUND(I199*H199,2)</f>
        <v>0</v>
      </c>
      <c r="K199" s="222" t="s">
        <v>2536</v>
      </c>
      <c r="L199" s="45"/>
      <c r="M199" s="227" t="s">
        <v>1</v>
      </c>
      <c r="N199" s="228" t="s">
        <v>46</v>
      </c>
      <c r="O199" s="92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860</v>
      </c>
      <c r="AT199" s="231" t="s">
        <v>204</v>
      </c>
      <c r="AU199" s="231" t="s">
        <v>90</v>
      </c>
      <c r="AY199" s="18" t="s">
        <v>203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88</v>
      </c>
      <c r="BK199" s="232">
        <f>ROUND(I199*H199,2)</f>
        <v>0</v>
      </c>
      <c r="BL199" s="18" t="s">
        <v>860</v>
      </c>
      <c r="BM199" s="231" t="s">
        <v>7616</v>
      </c>
    </row>
    <row r="200" s="2" customFormat="1">
      <c r="A200" s="39"/>
      <c r="B200" s="40"/>
      <c r="C200" s="41"/>
      <c r="D200" s="233" t="s">
        <v>209</v>
      </c>
      <c r="E200" s="41"/>
      <c r="F200" s="234" t="s">
        <v>7617</v>
      </c>
      <c r="G200" s="41"/>
      <c r="H200" s="41"/>
      <c r="I200" s="235"/>
      <c r="J200" s="41"/>
      <c r="K200" s="41"/>
      <c r="L200" s="45"/>
      <c r="M200" s="236"/>
      <c r="N200" s="237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209</v>
      </c>
      <c r="AU200" s="18" t="s">
        <v>90</v>
      </c>
    </row>
    <row r="201" s="2" customFormat="1">
      <c r="A201" s="39"/>
      <c r="B201" s="40"/>
      <c r="C201" s="41"/>
      <c r="D201" s="251" t="s">
        <v>355</v>
      </c>
      <c r="E201" s="41"/>
      <c r="F201" s="252" t="s">
        <v>7618</v>
      </c>
      <c r="G201" s="41"/>
      <c r="H201" s="41"/>
      <c r="I201" s="235"/>
      <c r="J201" s="41"/>
      <c r="K201" s="41"/>
      <c r="L201" s="45"/>
      <c r="M201" s="306"/>
      <c r="N201" s="307"/>
      <c r="O201" s="240"/>
      <c r="P201" s="240"/>
      <c r="Q201" s="240"/>
      <c r="R201" s="240"/>
      <c r="S201" s="240"/>
      <c r="T201" s="308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355</v>
      </c>
      <c r="AU201" s="18" t="s">
        <v>90</v>
      </c>
    </row>
    <row r="202" s="2" customFormat="1" ht="6.96" customHeight="1">
      <c r="A202" s="39"/>
      <c r="B202" s="67"/>
      <c r="C202" s="68"/>
      <c r="D202" s="68"/>
      <c r="E202" s="68"/>
      <c r="F202" s="68"/>
      <c r="G202" s="68"/>
      <c r="H202" s="68"/>
      <c r="I202" s="68"/>
      <c r="J202" s="68"/>
      <c r="K202" s="68"/>
      <c r="L202" s="45"/>
      <c r="M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</row>
  </sheetData>
  <sheetProtection sheet="1" autoFilter="0" formatColumns="0" formatRows="0" objects="1" scenarios="1" spinCount="100000" saltValue="m25VVkGlH09rVVGeMrBe5JnTjny9hhxiMtOqytUFKIWlyZLe86WTLPLUc0Q7WLFWMX1J901ZNwyfCIcM5S2r4A==" hashValue="XdN0vFw6PJvGZbRuD14nL/7PRbBmqv45LBB/prUm3X/lVdLnwaauwFG9VJ5xaUcAzwFjQsEUNIgWpXmz12Z5Mw==" algorithmName="SHA-512" password="CC35"/>
  <autoFilter ref="C123:K2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1/741110003"/>
    <hyperlink ref="F134" r:id="rId2" display="https://podminky.urs.cz/item/CS_URS_2023_01/741122024"/>
    <hyperlink ref="F140" r:id="rId3" display="https://podminky.urs.cz/item/CS_URS_2023_02/741122031"/>
    <hyperlink ref="F145" r:id="rId4" display="https://podminky.urs.cz/item/CS_URS_2023_01/741122134"/>
    <hyperlink ref="F151" r:id="rId5" display="https://podminky.urs.cz/item/CS_URS_2023_01/741132132"/>
    <hyperlink ref="F154" r:id="rId6" display="https://podminky.urs.cz/item/CS_URS_2023_01/741132134"/>
    <hyperlink ref="F157" r:id="rId7" display="https://podminky.urs.cz/item/CS_URS_2023_01/741132145"/>
    <hyperlink ref="F160" r:id="rId8" display="https://podminky.urs.cz/item/CS_URS_2023_02/741810002"/>
    <hyperlink ref="F165" r:id="rId9" display="https://podminky.urs.cz/item/CS_URS_2023_01/460010025"/>
    <hyperlink ref="F168" r:id="rId10" display="https://podminky.urs.cz/item/CS_URS_2023_02/460171272"/>
    <hyperlink ref="F171" r:id="rId11" display="https://podminky.urs.cz/item/CS_URS_2023_01/460291111"/>
    <hyperlink ref="F175" r:id="rId12" display="https://podminky.urs.cz/item/CS_URS_2023_01/460361121"/>
    <hyperlink ref="F180" r:id="rId13" display="https://podminky.urs.cz/item/CS_URS_2023_01/460451282"/>
    <hyperlink ref="F183" r:id="rId14" display="https://podminky.urs.cz/item/CS_URS_2023_01/460661111"/>
    <hyperlink ref="F186" r:id="rId15" display="https://podminky.urs.cz/item/CS_URS_2023_01/460671112"/>
    <hyperlink ref="F191" r:id="rId16" display="https://podminky.urs.cz/item/CS_URS_2023_01/469981211"/>
    <hyperlink ref="F196" r:id="rId17" display="https://podminky.urs.cz/item/CS_URS_2023_01/460905141"/>
    <hyperlink ref="F201" r:id="rId18" display="https://podminky.urs.cz/item/CS_URS_2023_01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90</v>
      </c>
    </row>
    <row r="4" s="1" customFormat="1" ht="24.96" customHeight="1">
      <c r="B4" s="21"/>
      <c r="D4" s="149" t="s">
        <v>176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ZZS Kraje Vysočina – Výjezdová základna Bystřice nad Perštejnem</v>
      </c>
      <c r="F7" s="151"/>
      <c r="G7" s="151"/>
      <c r="H7" s="151"/>
      <c r="L7" s="21"/>
    </row>
    <row r="8" s="1" customFormat="1" ht="12" customHeight="1">
      <c r="B8" s="21"/>
      <c r="D8" s="151" t="s">
        <v>177</v>
      </c>
      <c r="L8" s="21"/>
    </row>
    <row r="9" s="2" customFormat="1" ht="16.5" customHeight="1">
      <c r="A9" s="39"/>
      <c r="B9" s="45"/>
      <c r="C9" s="39"/>
      <c r="D9" s="39"/>
      <c r="E9" s="152" t="s">
        <v>7519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179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7619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175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7. 12. 2023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33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35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274.5" customHeight="1">
      <c r="A29" s="155"/>
      <c r="B29" s="156"/>
      <c r="C29" s="155"/>
      <c r="D29" s="155"/>
      <c r="E29" s="157" t="s">
        <v>7521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41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43</v>
      </c>
      <c r="G34" s="39"/>
      <c r="H34" s="39"/>
      <c r="I34" s="162" t="s">
        <v>42</v>
      </c>
      <c r="J34" s="162" t="s">
        <v>44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45</v>
      </c>
      <c r="E35" s="151" t="s">
        <v>46</v>
      </c>
      <c r="F35" s="164">
        <f>ROUND((SUM(BE124:BE182)),  2)</f>
        <v>0</v>
      </c>
      <c r="G35" s="39"/>
      <c r="H35" s="39"/>
      <c r="I35" s="165">
        <v>0.20999999999999999</v>
      </c>
      <c r="J35" s="164">
        <f>ROUND(((SUM(BE124:BE182))*I35),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47</v>
      </c>
      <c r="F36" s="164">
        <f>ROUND((SUM(BF124:BF182)),  2)</f>
        <v>0</v>
      </c>
      <c r="G36" s="39"/>
      <c r="H36" s="39"/>
      <c r="I36" s="165">
        <v>0.14999999999999999</v>
      </c>
      <c r="J36" s="164">
        <f>ROUND(((SUM(BF124:BF182))*I36),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ROUND((SUM(BG124:BG182)),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49</v>
      </c>
      <c r="F38" s="164">
        <f>ROUND((SUM(BH124:BH182)),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50</v>
      </c>
      <c r="F39" s="164">
        <f>ROUND((SUM(BI124:BI182)),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51</v>
      </c>
      <c r="E41" s="168"/>
      <c r="F41" s="168"/>
      <c r="G41" s="169" t="s">
        <v>52</v>
      </c>
      <c r="H41" s="170" t="s">
        <v>53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54</v>
      </c>
      <c r="E50" s="174"/>
      <c r="F50" s="174"/>
      <c r="G50" s="173" t="s">
        <v>55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56</v>
      </c>
      <c r="E61" s="176"/>
      <c r="F61" s="177" t="s">
        <v>57</v>
      </c>
      <c r="G61" s="175" t="s">
        <v>56</v>
      </c>
      <c r="H61" s="176"/>
      <c r="I61" s="176"/>
      <c r="J61" s="178" t="s">
        <v>57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58</v>
      </c>
      <c r="E65" s="179"/>
      <c r="F65" s="179"/>
      <c r="G65" s="173" t="s">
        <v>59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56</v>
      </c>
      <c r="E76" s="176"/>
      <c r="F76" s="177" t="s">
        <v>57</v>
      </c>
      <c r="G76" s="175" t="s">
        <v>56</v>
      </c>
      <c r="H76" s="176"/>
      <c r="I76" s="176"/>
      <c r="J76" s="178" t="s">
        <v>57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ZZS Kraje Vysočina – Výjezdová základna Bystřice nad Perštejnem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7519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IO-04b - Přípojka SLP-ROWANet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Bystřice nad Pernštejnem, ul. Větrná</v>
      </c>
      <c r="G91" s="41"/>
      <c r="H91" s="41"/>
      <c r="I91" s="33" t="s">
        <v>22</v>
      </c>
      <c r="J91" s="80" t="str">
        <f>IF(J14="","",J14)</f>
        <v>7. 12. 2023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Kraj Vysočina</v>
      </c>
      <c r="G93" s="41"/>
      <c r="H93" s="41"/>
      <c r="I93" s="33" t="s">
        <v>32</v>
      </c>
      <c r="J93" s="37" t="str">
        <f>E23</f>
        <v>PROJEKT CENTRUM NOVA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183</v>
      </c>
      <c r="D96" s="186"/>
      <c r="E96" s="186"/>
      <c r="F96" s="186"/>
      <c r="G96" s="186"/>
      <c r="H96" s="186"/>
      <c r="I96" s="186"/>
      <c r="J96" s="187" t="s">
        <v>184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185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186</v>
      </c>
    </row>
    <row r="99" s="9" customFormat="1" ht="24.96" customHeight="1">
      <c r="A99" s="9"/>
      <c r="B99" s="189"/>
      <c r="C99" s="190"/>
      <c r="D99" s="191" t="s">
        <v>327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2" customFormat="1" ht="19.92" customHeight="1">
      <c r="A100" s="12"/>
      <c r="B100" s="244"/>
      <c r="C100" s="134"/>
      <c r="D100" s="245" t="s">
        <v>3189</v>
      </c>
      <c r="E100" s="246"/>
      <c r="F100" s="246"/>
      <c r="G100" s="246"/>
      <c r="H100" s="246"/>
      <c r="I100" s="246"/>
      <c r="J100" s="247">
        <f>J126</f>
        <v>0</v>
      </c>
      <c r="K100" s="134"/>
      <c r="L100" s="248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s="9" customFormat="1" ht="24.96" customHeight="1">
      <c r="A101" s="9"/>
      <c r="B101" s="189"/>
      <c r="C101" s="190"/>
      <c r="D101" s="191" t="s">
        <v>4726</v>
      </c>
      <c r="E101" s="192"/>
      <c r="F101" s="192"/>
      <c r="G101" s="192"/>
      <c r="H101" s="192"/>
      <c r="I101" s="192"/>
      <c r="J101" s="193">
        <f>J144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2" customFormat="1" ht="19.92" customHeight="1">
      <c r="A102" s="12"/>
      <c r="B102" s="244"/>
      <c r="C102" s="134"/>
      <c r="D102" s="245" t="s">
        <v>7522</v>
      </c>
      <c r="E102" s="246"/>
      <c r="F102" s="246"/>
      <c r="G102" s="246"/>
      <c r="H102" s="246"/>
      <c r="I102" s="246"/>
      <c r="J102" s="247">
        <f>J145</f>
        <v>0</v>
      </c>
      <c r="K102" s="134"/>
      <c r="L102" s="248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188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4" t="str">
        <f>E7</f>
        <v>ZZS Kraje Vysočina – Výjezdová základna Bystřice nad Perštejnem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177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7519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IO-04b - Přípojka SLP-ROWANet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Bystřice nad Pernštejnem, ul. Větrná</v>
      </c>
      <c r="G118" s="41"/>
      <c r="H118" s="41"/>
      <c r="I118" s="33" t="s">
        <v>22</v>
      </c>
      <c r="J118" s="80" t="str">
        <f>IF(J14="","",J14)</f>
        <v>7. 12. 2023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Kraj Vysočina</v>
      </c>
      <c r="G120" s="41"/>
      <c r="H120" s="41"/>
      <c r="I120" s="33" t="s">
        <v>32</v>
      </c>
      <c r="J120" s="37" t="str">
        <f>E23</f>
        <v>PROJEKT CENTRUM NOVA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37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0" customFormat="1" ht="29.28" customHeight="1">
      <c r="A123" s="195"/>
      <c r="B123" s="196"/>
      <c r="C123" s="197" t="s">
        <v>189</v>
      </c>
      <c r="D123" s="198" t="s">
        <v>66</v>
      </c>
      <c r="E123" s="198" t="s">
        <v>62</v>
      </c>
      <c r="F123" s="198" t="s">
        <v>63</v>
      </c>
      <c r="G123" s="198" t="s">
        <v>190</v>
      </c>
      <c r="H123" s="198" t="s">
        <v>191</v>
      </c>
      <c r="I123" s="198" t="s">
        <v>192</v>
      </c>
      <c r="J123" s="198" t="s">
        <v>184</v>
      </c>
      <c r="K123" s="199" t="s">
        <v>193</v>
      </c>
      <c r="L123" s="200"/>
      <c r="M123" s="101" t="s">
        <v>1</v>
      </c>
      <c r="N123" s="102" t="s">
        <v>45</v>
      </c>
      <c r="O123" s="102" t="s">
        <v>194</v>
      </c>
      <c r="P123" s="102" t="s">
        <v>195</v>
      </c>
      <c r="Q123" s="102" t="s">
        <v>196</v>
      </c>
      <c r="R123" s="102" t="s">
        <v>197</v>
      </c>
      <c r="S123" s="102" t="s">
        <v>198</v>
      </c>
      <c r="T123" s="103" t="s">
        <v>199</v>
      </c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</row>
    <row r="124" s="2" customFormat="1" ht="22.8" customHeight="1">
      <c r="A124" s="39"/>
      <c r="B124" s="40"/>
      <c r="C124" s="108" t="s">
        <v>200</v>
      </c>
      <c r="D124" s="41"/>
      <c r="E124" s="41"/>
      <c r="F124" s="41"/>
      <c r="G124" s="41"/>
      <c r="H124" s="41"/>
      <c r="I124" s="41"/>
      <c r="J124" s="201">
        <f>BK124</f>
        <v>0</v>
      </c>
      <c r="K124" s="41"/>
      <c r="L124" s="45"/>
      <c r="M124" s="104"/>
      <c r="N124" s="202"/>
      <c r="O124" s="105"/>
      <c r="P124" s="203">
        <f>P125+P144</f>
        <v>0</v>
      </c>
      <c r="Q124" s="105"/>
      <c r="R124" s="203">
        <f>R125+R144</f>
        <v>0.047190000000000003</v>
      </c>
      <c r="S124" s="105"/>
      <c r="T124" s="204">
        <f>T125+T144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80</v>
      </c>
      <c r="AU124" s="18" t="s">
        <v>186</v>
      </c>
      <c r="BK124" s="205">
        <f>BK125+BK144</f>
        <v>0</v>
      </c>
    </row>
    <row r="125" s="11" customFormat="1" ht="25.92" customHeight="1">
      <c r="A125" s="11"/>
      <c r="B125" s="206"/>
      <c r="C125" s="207"/>
      <c r="D125" s="208" t="s">
        <v>80</v>
      </c>
      <c r="E125" s="209" t="s">
        <v>1824</v>
      </c>
      <c r="F125" s="209" t="s">
        <v>1825</v>
      </c>
      <c r="G125" s="207"/>
      <c r="H125" s="207"/>
      <c r="I125" s="210"/>
      <c r="J125" s="211">
        <f>BK125</f>
        <v>0</v>
      </c>
      <c r="K125" s="207"/>
      <c r="L125" s="212"/>
      <c r="M125" s="213"/>
      <c r="N125" s="214"/>
      <c r="O125" s="214"/>
      <c r="P125" s="215">
        <f>P126</f>
        <v>0</v>
      </c>
      <c r="Q125" s="214"/>
      <c r="R125" s="215">
        <f>R126</f>
        <v>0.035400000000000001</v>
      </c>
      <c r="S125" s="214"/>
      <c r="T125" s="216">
        <f>T126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17" t="s">
        <v>90</v>
      </c>
      <c r="AT125" s="218" t="s">
        <v>80</v>
      </c>
      <c r="AU125" s="218" t="s">
        <v>81</v>
      </c>
      <c r="AY125" s="217" t="s">
        <v>203</v>
      </c>
      <c r="BK125" s="219">
        <f>BK126</f>
        <v>0</v>
      </c>
    </row>
    <row r="126" s="11" customFormat="1" ht="22.8" customHeight="1">
      <c r="A126" s="11"/>
      <c r="B126" s="206"/>
      <c r="C126" s="207"/>
      <c r="D126" s="208" t="s">
        <v>80</v>
      </c>
      <c r="E126" s="249" t="s">
        <v>3623</v>
      </c>
      <c r="F126" s="249" t="s">
        <v>3624</v>
      </c>
      <c r="G126" s="207"/>
      <c r="H126" s="207"/>
      <c r="I126" s="210"/>
      <c r="J126" s="250">
        <f>BK126</f>
        <v>0</v>
      </c>
      <c r="K126" s="207"/>
      <c r="L126" s="212"/>
      <c r="M126" s="213"/>
      <c r="N126" s="214"/>
      <c r="O126" s="214"/>
      <c r="P126" s="215">
        <f>SUM(P127:P143)</f>
        <v>0</v>
      </c>
      <c r="Q126" s="214"/>
      <c r="R126" s="215">
        <f>SUM(R127:R143)</f>
        <v>0.035400000000000001</v>
      </c>
      <c r="S126" s="214"/>
      <c r="T126" s="216">
        <f>SUM(T127:T143)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17" t="s">
        <v>90</v>
      </c>
      <c r="AT126" s="218" t="s">
        <v>80</v>
      </c>
      <c r="AU126" s="218" t="s">
        <v>88</v>
      </c>
      <c r="AY126" s="217" t="s">
        <v>203</v>
      </c>
      <c r="BK126" s="219">
        <f>SUM(BK127:BK143)</f>
        <v>0</v>
      </c>
    </row>
    <row r="127" s="2" customFormat="1" ht="24.15" customHeight="1">
      <c r="A127" s="39"/>
      <c r="B127" s="40"/>
      <c r="C127" s="220" t="s">
        <v>88</v>
      </c>
      <c r="D127" s="220" t="s">
        <v>204</v>
      </c>
      <c r="E127" s="221" t="s">
        <v>7523</v>
      </c>
      <c r="F127" s="222" t="s">
        <v>7524</v>
      </c>
      <c r="G127" s="223" t="s">
        <v>415</v>
      </c>
      <c r="H127" s="224">
        <v>100</v>
      </c>
      <c r="I127" s="225"/>
      <c r="J127" s="226">
        <f>ROUND(I127*H127,2)</f>
        <v>0</v>
      </c>
      <c r="K127" s="222" t="s">
        <v>2536</v>
      </c>
      <c r="L127" s="45"/>
      <c r="M127" s="227" t="s">
        <v>1</v>
      </c>
      <c r="N127" s="228" t="s">
        <v>46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279</v>
      </c>
      <c r="AT127" s="231" t="s">
        <v>204</v>
      </c>
      <c r="AU127" s="231" t="s">
        <v>90</v>
      </c>
      <c r="AY127" s="18" t="s">
        <v>203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88</v>
      </c>
      <c r="BK127" s="232">
        <f>ROUND(I127*H127,2)</f>
        <v>0</v>
      </c>
      <c r="BL127" s="18" t="s">
        <v>279</v>
      </c>
      <c r="BM127" s="231" t="s">
        <v>7620</v>
      </c>
    </row>
    <row r="128" s="2" customFormat="1">
      <c r="A128" s="39"/>
      <c r="B128" s="40"/>
      <c r="C128" s="41"/>
      <c r="D128" s="233" t="s">
        <v>209</v>
      </c>
      <c r="E128" s="41"/>
      <c r="F128" s="234" t="s">
        <v>7526</v>
      </c>
      <c r="G128" s="41"/>
      <c r="H128" s="41"/>
      <c r="I128" s="235"/>
      <c r="J128" s="41"/>
      <c r="K128" s="41"/>
      <c r="L128" s="45"/>
      <c r="M128" s="236"/>
      <c r="N128" s="237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209</v>
      </c>
      <c r="AU128" s="18" t="s">
        <v>90</v>
      </c>
    </row>
    <row r="129" s="2" customFormat="1">
      <c r="A129" s="39"/>
      <c r="B129" s="40"/>
      <c r="C129" s="41"/>
      <c r="D129" s="251" t="s">
        <v>355</v>
      </c>
      <c r="E129" s="41"/>
      <c r="F129" s="252" t="s">
        <v>7527</v>
      </c>
      <c r="G129" s="41"/>
      <c r="H129" s="41"/>
      <c r="I129" s="235"/>
      <c r="J129" s="41"/>
      <c r="K129" s="41"/>
      <c r="L129" s="45"/>
      <c r="M129" s="236"/>
      <c r="N129" s="237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355</v>
      </c>
      <c r="AU129" s="18" t="s">
        <v>90</v>
      </c>
    </row>
    <row r="130" s="2" customFormat="1" ht="16.5" customHeight="1">
      <c r="A130" s="39"/>
      <c r="B130" s="40"/>
      <c r="C130" s="296" t="s">
        <v>90</v>
      </c>
      <c r="D130" s="296" t="s">
        <v>553</v>
      </c>
      <c r="E130" s="297" t="s">
        <v>4740</v>
      </c>
      <c r="F130" s="298" t="s">
        <v>7621</v>
      </c>
      <c r="G130" s="299" t="s">
        <v>415</v>
      </c>
      <c r="H130" s="300">
        <v>100</v>
      </c>
      <c r="I130" s="301"/>
      <c r="J130" s="302">
        <f>ROUND(I130*H130,2)</f>
        <v>0</v>
      </c>
      <c r="K130" s="298" t="s">
        <v>2536</v>
      </c>
      <c r="L130" s="303"/>
      <c r="M130" s="304" t="s">
        <v>1</v>
      </c>
      <c r="N130" s="305" t="s">
        <v>46</v>
      </c>
      <c r="O130" s="92"/>
      <c r="P130" s="229">
        <f>O130*H130</f>
        <v>0</v>
      </c>
      <c r="Q130" s="229">
        <v>0.00020000000000000001</v>
      </c>
      <c r="R130" s="229">
        <f>Q130*H130</f>
        <v>0.02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581</v>
      </c>
      <c r="AT130" s="231" t="s">
        <v>553</v>
      </c>
      <c r="AU130" s="231" t="s">
        <v>90</v>
      </c>
      <c r="AY130" s="18" t="s">
        <v>203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88</v>
      </c>
      <c r="BK130" s="232">
        <f>ROUND(I130*H130,2)</f>
        <v>0</v>
      </c>
      <c r="BL130" s="18" t="s">
        <v>279</v>
      </c>
      <c r="BM130" s="231" t="s">
        <v>7622</v>
      </c>
    </row>
    <row r="131" s="2" customFormat="1">
      <c r="A131" s="39"/>
      <c r="B131" s="40"/>
      <c r="C131" s="41"/>
      <c r="D131" s="233" t="s">
        <v>209</v>
      </c>
      <c r="E131" s="41"/>
      <c r="F131" s="234" t="s">
        <v>4741</v>
      </c>
      <c r="G131" s="41"/>
      <c r="H131" s="41"/>
      <c r="I131" s="235"/>
      <c r="J131" s="41"/>
      <c r="K131" s="41"/>
      <c r="L131" s="45"/>
      <c r="M131" s="236"/>
      <c r="N131" s="237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209</v>
      </c>
      <c r="AU131" s="18" t="s">
        <v>90</v>
      </c>
    </row>
    <row r="132" s="14" customFormat="1">
      <c r="A132" s="14"/>
      <c r="B132" s="263"/>
      <c r="C132" s="264"/>
      <c r="D132" s="233" t="s">
        <v>357</v>
      </c>
      <c r="E132" s="265" t="s">
        <v>1</v>
      </c>
      <c r="F132" s="266" t="s">
        <v>1154</v>
      </c>
      <c r="G132" s="264"/>
      <c r="H132" s="267">
        <v>100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3" t="s">
        <v>357</v>
      </c>
      <c r="AU132" s="273" t="s">
        <v>90</v>
      </c>
      <c r="AV132" s="14" t="s">
        <v>90</v>
      </c>
      <c r="AW132" s="14" t="s">
        <v>36</v>
      </c>
      <c r="AX132" s="14" t="s">
        <v>88</v>
      </c>
      <c r="AY132" s="273" t="s">
        <v>203</v>
      </c>
    </row>
    <row r="133" s="2" customFormat="1" ht="16.5" customHeight="1">
      <c r="A133" s="39"/>
      <c r="B133" s="40"/>
      <c r="C133" s="220" t="s">
        <v>215</v>
      </c>
      <c r="D133" s="220" t="s">
        <v>204</v>
      </c>
      <c r="E133" s="221" t="s">
        <v>7623</v>
      </c>
      <c r="F133" s="222" t="s">
        <v>7624</v>
      </c>
      <c r="G133" s="223" t="s">
        <v>647</v>
      </c>
      <c r="H133" s="224">
        <v>150</v>
      </c>
      <c r="I133" s="225"/>
      <c r="J133" s="226">
        <f>ROUND(I133*H133,2)</f>
        <v>0</v>
      </c>
      <c r="K133" s="222" t="s">
        <v>1</v>
      </c>
      <c r="L133" s="45"/>
      <c r="M133" s="227" t="s">
        <v>1</v>
      </c>
      <c r="N133" s="228" t="s">
        <v>46</v>
      </c>
      <c r="O133" s="92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1" t="s">
        <v>279</v>
      </c>
      <c r="AT133" s="231" t="s">
        <v>204</v>
      </c>
      <c r="AU133" s="231" t="s">
        <v>90</v>
      </c>
      <c r="AY133" s="18" t="s">
        <v>203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88</v>
      </c>
      <c r="BK133" s="232">
        <f>ROUND(I133*H133,2)</f>
        <v>0</v>
      </c>
      <c r="BL133" s="18" t="s">
        <v>279</v>
      </c>
      <c r="BM133" s="231" t="s">
        <v>7625</v>
      </c>
    </row>
    <row r="134" s="2" customFormat="1">
      <c r="A134" s="39"/>
      <c r="B134" s="40"/>
      <c r="C134" s="41"/>
      <c r="D134" s="233" t="s">
        <v>209</v>
      </c>
      <c r="E134" s="41"/>
      <c r="F134" s="234" t="s">
        <v>7526</v>
      </c>
      <c r="G134" s="41"/>
      <c r="H134" s="41"/>
      <c r="I134" s="235"/>
      <c r="J134" s="41"/>
      <c r="K134" s="41"/>
      <c r="L134" s="45"/>
      <c r="M134" s="236"/>
      <c r="N134" s="237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209</v>
      </c>
      <c r="AU134" s="18" t="s">
        <v>90</v>
      </c>
    </row>
    <row r="135" s="2" customFormat="1" ht="24.15" customHeight="1">
      <c r="A135" s="39"/>
      <c r="B135" s="40"/>
      <c r="C135" s="296" t="s">
        <v>202</v>
      </c>
      <c r="D135" s="296" t="s">
        <v>553</v>
      </c>
      <c r="E135" s="297" t="s">
        <v>7626</v>
      </c>
      <c r="F135" s="298" t="s">
        <v>7627</v>
      </c>
      <c r="G135" s="299" t="s">
        <v>415</v>
      </c>
      <c r="H135" s="300">
        <v>150</v>
      </c>
      <c r="I135" s="301"/>
      <c r="J135" s="302">
        <f>ROUND(I135*H135,2)</f>
        <v>0</v>
      </c>
      <c r="K135" s="298" t="s">
        <v>352</v>
      </c>
      <c r="L135" s="303"/>
      <c r="M135" s="304" t="s">
        <v>1</v>
      </c>
      <c r="N135" s="305" t="s">
        <v>46</v>
      </c>
      <c r="O135" s="92"/>
      <c r="P135" s="229">
        <f>O135*H135</f>
        <v>0</v>
      </c>
      <c r="Q135" s="229">
        <v>0.00010000000000000001</v>
      </c>
      <c r="R135" s="229">
        <f>Q135*H135</f>
        <v>0.015000000000000001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581</v>
      </c>
      <c r="AT135" s="231" t="s">
        <v>553</v>
      </c>
      <c r="AU135" s="231" t="s">
        <v>90</v>
      </c>
      <c r="AY135" s="18" t="s">
        <v>203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88</v>
      </c>
      <c r="BK135" s="232">
        <f>ROUND(I135*H135,2)</f>
        <v>0</v>
      </c>
      <c r="BL135" s="18" t="s">
        <v>279</v>
      </c>
      <c r="BM135" s="231" t="s">
        <v>7628</v>
      </c>
    </row>
    <row r="136" s="2" customFormat="1">
      <c r="A136" s="39"/>
      <c r="B136" s="40"/>
      <c r="C136" s="41"/>
      <c r="D136" s="233" t="s">
        <v>209</v>
      </c>
      <c r="E136" s="41"/>
      <c r="F136" s="234" t="s">
        <v>7627</v>
      </c>
      <c r="G136" s="41"/>
      <c r="H136" s="41"/>
      <c r="I136" s="235"/>
      <c r="J136" s="41"/>
      <c r="K136" s="41"/>
      <c r="L136" s="45"/>
      <c r="M136" s="236"/>
      <c r="N136" s="237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209</v>
      </c>
      <c r="AU136" s="18" t="s">
        <v>90</v>
      </c>
    </row>
    <row r="137" s="2" customFormat="1" ht="16.5" customHeight="1">
      <c r="A137" s="39"/>
      <c r="B137" s="40"/>
      <c r="C137" s="220" t="s">
        <v>224</v>
      </c>
      <c r="D137" s="220" t="s">
        <v>204</v>
      </c>
      <c r="E137" s="221" t="s">
        <v>7629</v>
      </c>
      <c r="F137" s="222" t="s">
        <v>7630</v>
      </c>
      <c r="G137" s="223" t="s">
        <v>647</v>
      </c>
      <c r="H137" s="224">
        <v>2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46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279</v>
      </c>
      <c r="AT137" s="231" t="s">
        <v>204</v>
      </c>
      <c r="AU137" s="231" t="s">
        <v>90</v>
      </c>
      <c r="AY137" s="18" t="s">
        <v>203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88</v>
      </c>
      <c r="BK137" s="232">
        <f>ROUND(I137*H137,2)</f>
        <v>0</v>
      </c>
      <c r="BL137" s="18" t="s">
        <v>279</v>
      </c>
      <c r="BM137" s="231" t="s">
        <v>7631</v>
      </c>
    </row>
    <row r="138" s="2" customFormat="1">
      <c r="A138" s="39"/>
      <c r="B138" s="40"/>
      <c r="C138" s="41"/>
      <c r="D138" s="233" t="s">
        <v>209</v>
      </c>
      <c r="E138" s="41"/>
      <c r="F138" s="234" t="s">
        <v>7526</v>
      </c>
      <c r="G138" s="41"/>
      <c r="H138" s="41"/>
      <c r="I138" s="235"/>
      <c r="J138" s="41"/>
      <c r="K138" s="41"/>
      <c r="L138" s="45"/>
      <c r="M138" s="236"/>
      <c r="N138" s="237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209</v>
      </c>
      <c r="AU138" s="18" t="s">
        <v>90</v>
      </c>
    </row>
    <row r="139" s="2" customFormat="1" ht="33" customHeight="1">
      <c r="A139" s="39"/>
      <c r="B139" s="40"/>
      <c r="C139" s="296" t="s">
        <v>229</v>
      </c>
      <c r="D139" s="296" t="s">
        <v>553</v>
      </c>
      <c r="E139" s="297" t="s">
        <v>7632</v>
      </c>
      <c r="F139" s="298" t="s">
        <v>7633</v>
      </c>
      <c r="G139" s="299" t="s">
        <v>647</v>
      </c>
      <c r="H139" s="300">
        <v>2</v>
      </c>
      <c r="I139" s="301"/>
      <c r="J139" s="302">
        <f>ROUND(I139*H139,2)</f>
        <v>0</v>
      </c>
      <c r="K139" s="298" t="s">
        <v>1</v>
      </c>
      <c r="L139" s="303"/>
      <c r="M139" s="304" t="s">
        <v>1</v>
      </c>
      <c r="N139" s="305" t="s">
        <v>46</v>
      </c>
      <c r="O139" s="92"/>
      <c r="P139" s="229">
        <f>O139*H139</f>
        <v>0</v>
      </c>
      <c r="Q139" s="229">
        <v>0.00020000000000000001</v>
      </c>
      <c r="R139" s="229">
        <f>Q139*H139</f>
        <v>0.00040000000000000002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581</v>
      </c>
      <c r="AT139" s="231" t="s">
        <v>553</v>
      </c>
      <c r="AU139" s="231" t="s">
        <v>90</v>
      </c>
      <c r="AY139" s="18" t="s">
        <v>203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88</v>
      </c>
      <c r="BK139" s="232">
        <f>ROUND(I139*H139,2)</f>
        <v>0</v>
      </c>
      <c r="BL139" s="18" t="s">
        <v>279</v>
      </c>
      <c r="BM139" s="231" t="s">
        <v>7634</v>
      </c>
    </row>
    <row r="140" s="2" customFormat="1">
      <c r="A140" s="39"/>
      <c r="B140" s="40"/>
      <c r="C140" s="41"/>
      <c r="D140" s="233" t="s">
        <v>209</v>
      </c>
      <c r="E140" s="41"/>
      <c r="F140" s="234" t="s">
        <v>4741</v>
      </c>
      <c r="G140" s="41"/>
      <c r="H140" s="41"/>
      <c r="I140" s="235"/>
      <c r="J140" s="41"/>
      <c r="K140" s="41"/>
      <c r="L140" s="45"/>
      <c r="M140" s="236"/>
      <c r="N140" s="237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209</v>
      </c>
      <c r="AU140" s="18" t="s">
        <v>90</v>
      </c>
    </row>
    <row r="141" s="2" customFormat="1" ht="24.15" customHeight="1">
      <c r="A141" s="39"/>
      <c r="B141" s="40"/>
      <c r="C141" s="220" t="s">
        <v>234</v>
      </c>
      <c r="D141" s="220" t="s">
        <v>204</v>
      </c>
      <c r="E141" s="221" t="s">
        <v>7635</v>
      </c>
      <c r="F141" s="222" t="s">
        <v>7636</v>
      </c>
      <c r="G141" s="223" t="s">
        <v>647</v>
      </c>
      <c r="H141" s="224">
        <v>1</v>
      </c>
      <c r="I141" s="225"/>
      <c r="J141" s="226">
        <f>ROUND(I141*H141,2)</f>
        <v>0</v>
      </c>
      <c r="K141" s="222" t="s">
        <v>352</v>
      </c>
      <c r="L141" s="45"/>
      <c r="M141" s="227" t="s">
        <v>1</v>
      </c>
      <c r="N141" s="228" t="s">
        <v>46</v>
      </c>
      <c r="O141" s="92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1" t="s">
        <v>279</v>
      </c>
      <c r="AT141" s="231" t="s">
        <v>204</v>
      </c>
      <c r="AU141" s="231" t="s">
        <v>90</v>
      </c>
      <c r="AY141" s="18" t="s">
        <v>203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88</v>
      </c>
      <c r="BK141" s="232">
        <f>ROUND(I141*H141,2)</f>
        <v>0</v>
      </c>
      <c r="BL141" s="18" t="s">
        <v>279</v>
      </c>
      <c r="BM141" s="231" t="s">
        <v>7637</v>
      </c>
    </row>
    <row r="142" s="2" customFormat="1">
      <c r="A142" s="39"/>
      <c r="B142" s="40"/>
      <c r="C142" s="41"/>
      <c r="D142" s="233" t="s">
        <v>209</v>
      </c>
      <c r="E142" s="41"/>
      <c r="F142" s="234" t="s">
        <v>7638</v>
      </c>
      <c r="G142" s="41"/>
      <c r="H142" s="41"/>
      <c r="I142" s="235"/>
      <c r="J142" s="41"/>
      <c r="K142" s="41"/>
      <c r="L142" s="45"/>
      <c r="M142" s="236"/>
      <c r="N142" s="237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209</v>
      </c>
      <c r="AU142" s="18" t="s">
        <v>90</v>
      </c>
    </row>
    <row r="143" s="2" customFormat="1">
      <c r="A143" s="39"/>
      <c r="B143" s="40"/>
      <c r="C143" s="41"/>
      <c r="D143" s="251" t="s">
        <v>355</v>
      </c>
      <c r="E143" s="41"/>
      <c r="F143" s="252" t="s">
        <v>7639</v>
      </c>
      <c r="G143" s="41"/>
      <c r="H143" s="41"/>
      <c r="I143" s="235"/>
      <c r="J143" s="41"/>
      <c r="K143" s="41"/>
      <c r="L143" s="45"/>
      <c r="M143" s="236"/>
      <c r="N143" s="237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355</v>
      </c>
      <c r="AU143" s="18" t="s">
        <v>90</v>
      </c>
    </row>
    <row r="144" s="11" customFormat="1" ht="25.92" customHeight="1">
      <c r="A144" s="11"/>
      <c r="B144" s="206"/>
      <c r="C144" s="207"/>
      <c r="D144" s="208" t="s">
        <v>80</v>
      </c>
      <c r="E144" s="209" t="s">
        <v>553</v>
      </c>
      <c r="F144" s="209" t="s">
        <v>5406</v>
      </c>
      <c r="G144" s="207"/>
      <c r="H144" s="207"/>
      <c r="I144" s="210"/>
      <c r="J144" s="211">
        <f>BK144</f>
        <v>0</v>
      </c>
      <c r="K144" s="207"/>
      <c r="L144" s="212"/>
      <c r="M144" s="213"/>
      <c r="N144" s="214"/>
      <c r="O144" s="214"/>
      <c r="P144" s="215">
        <f>P145</f>
        <v>0</v>
      </c>
      <c r="Q144" s="214"/>
      <c r="R144" s="215">
        <f>R145</f>
        <v>0.01179</v>
      </c>
      <c r="S144" s="214"/>
      <c r="T144" s="216">
        <f>T145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17" t="s">
        <v>215</v>
      </c>
      <c r="AT144" s="218" t="s">
        <v>80</v>
      </c>
      <c r="AU144" s="218" t="s">
        <v>81</v>
      </c>
      <c r="AY144" s="217" t="s">
        <v>203</v>
      </c>
      <c r="BK144" s="219">
        <f>BK145</f>
        <v>0</v>
      </c>
    </row>
    <row r="145" s="11" customFormat="1" ht="22.8" customHeight="1">
      <c r="A145" s="11"/>
      <c r="B145" s="206"/>
      <c r="C145" s="207"/>
      <c r="D145" s="208" t="s">
        <v>80</v>
      </c>
      <c r="E145" s="249" t="s">
        <v>7555</v>
      </c>
      <c r="F145" s="249" t="s">
        <v>7556</v>
      </c>
      <c r="G145" s="207"/>
      <c r="H145" s="207"/>
      <c r="I145" s="210"/>
      <c r="J145" s="250">
        <f>BK145</f>
        <v>0</v>
      </c>
      <c r="K145" s="207"/>
      <c r="L145" s="212"/>
      <c r="M145" s="213"/>
      <c r="N145" s="214"/>
      <c r="O145" s="214"/>
      <c r="P145" s="215">
        <f>SUM(P146:P182)</f>
        <v>0</v>
      </c>
      <c r="Q145" s="214"/>
      <c r="R145" s="215">
        <f>SUM(R146:R182)</f>
        <v>0.01179</v>
      </c>
      <c r="S145" s="214"/>
      <c r="T145" s="216">
        <f>SUM(T146:T182)</f>
        <v>0</v>
      </c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R145" s="217" t="s">
        <v>215</v>
      </c>
      <c r="AT145" s="218" t="s">
        <v>80</v>
      </c>
      <c r="AU145" s="218" t="s">
        <v>88</v>
      </c>
      <c r="AY145" s="217" t="s">
        <v>203</v>
      </c>
      <c r="BK145" s="219">
        <f>SUM(BK146:BK182)</f>
        <v>0</v>
      </c>
    </row>
    <row r="146" s="2" customFormat="1" ht="21.75" customHeight="1">
      <c r="A146" s="39"/>
      <c r="B146" s="40"/>
      <c r="C146" s="220" t="s">
        <v>239</v>
      </c>
      <c r="D146" s="220" t="s">
        <v>204</v>
      </c>
      <c r="E146" s="221" t="s">
        <v>7557</v>
      </c>
      <c r="F146" s="222" t="s">
        <v>7558</v>
      </c>
      <c r="G146" s="223" t="s">
        <v>7559</v>
      </c>
      <c r="H146" s="224">
        <v>0.10000000000000001</v>
      </c>
      <c r="I146" s="225"/>
      <c r="J146" s="226">
        <f>ROUND(I146*H146,2)</f>
        <v>0</v>
      </c>
      <c r="K146" s="222" t="s">
        <v>2536</v>
      </c>
      <c r="L146" s="45"/>
      <c r="M146" s="227" t="s">
        <v>1</v>
      </c>
      <c r="N146" s="228" t="s">
        <v>46</v>
      </c>
      <c r="O146" s="92"/>
      <c r="P146" s="229">
        <f>O146*H146</f>
        <v>0</v>
      </c>
      <c r="Q146" s="229">
        <v>0.0099000000000000008</v>
      </c>
      <c r="R146" s="229">
        <f>Q146*H146</f>
        <v>0.00099000000000000021</v>
      </c>
      <c r="S146" s="229">
        <v>0</v>
      </c>
      <c r="T146" s="23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1" t="s">
        <v>860</v>
      </c>
      <c r="AT146" s="231" t="s">
        <v>204</v>
      </c>
      <c r="AU146" s="231" t="s">
        <v>90</v>
      </c>
      <c r="AY146" s="18" t="s">
        <v>203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88</v>
      </c>
      <c r="BK146" s="232">
        <f>ROUND(I146*H146,2)</f>
        <v>0</v>
      </c>
      <c r="BL146" s="18" t="s">
        <v>860</v>
      </c>
      <c r="BM146" s="231" t="s">
        <v>7640</v>
      </c>
    </row>
    <row r="147" s="2" customFormat="1">
      <c r="A147" s="39"/>
      <c r="B147" s="40"/>
      <c r="C147" s="41"/>
      <c r="D147" s="233" t="s">
        <v>209</v>
      </c>
      <c r="E147" s="41"/>
      <c r="F147" s="234" t="s">
        <v>7561</v>
      </c>
      <c r="G147" s="41"/>
      <c r="H147" s="41"/>
      <c r="I147" s="235"/>
      <c r="J147" s="41"/>
      <c r="K147" s="41"/>
      <c r="L147" s="45"/>
      <c r="M147" s="236"/>
      <c r="N147" s="237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209</v>
      </c>
      <c r="AU147" s="18" t="s">
        <v>90</v>
      </c>
    </row>
    <row r="148" s="2" customFormat="1">
      <c r="A148" s="39"/>
      <c r="B148" s="40"/>
      <c r="C148" s="41"/>
      <c r="D148" s="251" t="s">
        <v>355</v>
      </c>
      <c r="E148" s="41"/>
      <c r="F148" s="252" t="s">
        <v>7562</v>
      </c>
      <c r="G148" s="41"/>
      <c r="H148" s="41"/>
      <c r="I148" s="235"/>
      <c r="J148" s="41"/>
      <c r="K148" s="41"/>
      <c r="L148" s="45"/>
      <c r="M148" s="236"/>
      <c r="N148" s="237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355</v>
      </c>
      <c r="AU148" s="18" t="s">
        <v>90</v>
      </c>
    </row>
    <row r="149" s="2" customFormat="1" ht="24.15" customHeight="1">
      <c r="A149" s="39"/>
      <c r="B149" s="40"/>
      <c r="C149" s="220" t="s">
        <v>244</v>
      </c>
      <c r="D149" s="220" t="s">
        <v>204</v>
      </c>
      <c r="E149" s="221" t="s">
        <v>7641</v>
      </c>
      <c r="F149" s="222" t="s">
        <v>7642</v>
      </c>
      <c r="G149" s="223" t="s">
        <v>415</v>
      </c>
      <c r="H149" s="224">
        <v>2</v>
      </c>
      <c r="I149" s="225"/>
      <c r="J149" s="226">
        <f>ROUND(I149*H149,2)</f>
        <v>0</v>
      </c>
      <c r="K149" s="222" t="s">
        <v>2536</v>
      </c>
      <c r="L149" s="45"/>
      <c r="M149" s="227" t="s">
        <v>1</v>
      </c>
      <c r="N149" s="228" t="s">
        <v>46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860</v>
      </c>
      <c r="AT149" s="231" t="s">
        <v>204</v>
      </c>
      <c r="AU149" s="231" t="s">
        <v>90</v>
      </c>
      <c r="AY149" s="18" t="s">
        <v>203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88</v>
      </c>
      <c r="BK149" s="232">
        <f>ROUND(I149*H149,2)</f>
        <v>0</v>
      </c>
      <c r="BL149" s="18" t="s">
        <v>860</v>
      </c>
      <c r="BM149" s="231" t="s">
        <v>7643</v>
      </c>
    </row>
    <row r="150" s="2" customFormat="1">
      <c r="A150" s="39"/>
      <c r="B150" s="40"/>
      <c r="C150" s="41"/>
      <c r="D150" s="233" t="s">
        <v>209</v>
      </c>
      <c r="E150" s="41"/>
      <c r="F150" s="234" t="s">
        <v>7644</v>
      </c>
      <c r="G150" s="41"/>
      <c r="H150" s="41"/>
      <c r="I150" s="235"/>
      <c r="J150" s="41"/>
      <c r="K150" s="41"/>
      <c r="L150" s="45"/>
      <c r="M150" s="236"/>
      <c r="N150" s="237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209</v>
      </c>
      <c r="AU150" s="18" t="s">
        <v>90</v>
      </c>
    </row>
    <row r="151" s="2" customFormat="1">
      <c r="A151" s="39"/>
      <c r="B151" s="40"/>
      <c r="C151" s="41"/>
      <c r="D151" s="251" t="s">
        <v>355</v>
      </c>
      <c r="E151" s="41"/>
      <c r="F151" s="252" t="s">
        <v>7645</v>
      </c>
      <c r="G151" s="41"/>
      <c r="H151" s="41"/>
      <c r="I151" s="235"/>
      <c r="J151" s="41"/>
      <c r="K151" s="41"/>
      <c r="L151" s="45"/>
      <c r="M151" s="236"/>
      <c r="N151" s="237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355</v>
      </c>
      <c r="AU151" s="18" t="s">
        <v>90</v>
      </c>
    </row>
    <row r="152" s="2" customFormat="1" ht="24.15" customHeight="1">
      <c r="A152" s="39"/>
      <c r="B152" s="40"/>
      <c r="C152" s="220" t="s">
        <v>249</v>
      </c>
      <c r="D152" s="220" t="s">
        <v>204</v>
      </c>
      <c r="E152" s="221" t="s">
        <v>7646</v>
      </c>
      <c r="F152" s="222" t="s">
        <v>7647</v>
      </c>
      <c r="G152" s="223" t="s">
        <v>415</v>
      </c>
      <c r="H152" s="224">
        <v>98</v>
      </c>
      <c r="I152" s="225"/>
      <c r="J152" s="226">
        <f>ROUND(I152*H152,2)</f>
        <v>0</v>
      </c>
      <c r="K152" s="222" t="s">
        <v>2536</v>
      </c>
      <c r="L152" s="45"/>
      <c r="M152" s="227" t="s">
        <v>1</v>
      </c>
      <c r="N152" s="228" t="s">
        <v>46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860</v>
      </c>
      <c r="AT152" s="231" t="s">
        <v>204</v>
      </c>
      <c r="AU152" s="231" t="s">
        <v>90</v>
      </c>
      <c r="AY152" s="18" t="s">
        <v>203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88</v>
      </c>
      <c r="BK152" s="232">
        <f>ROUND(I152*H152,2)</f>
        <v>0</v>
      </c>
      <c r="BL152" s="18" t="s">
        <v>860</v>
      </c>
      <c r="BM152" s="231" t="s">
        <v>7648</v>
      </c>
    </row>
    <row r="153" s="2" customFormat="1">
      <c r="A153" s="39"/>
      <c r="B153" s="40"/>
      <c r="C153" s="41"/>
      <c r="D153" s="233" t="s">
        <v>209</v>
      </c>
      <c r="E153" s="41"/>
      <c r="F153" s="234" t="s">
        <v>7649</v>
      </c>
      <c r="G153" s="41"/>
      <c r="H153" s="41"/>
      <c r="I153" s="235"/>
      <c r="J153" s="41"/>
      <c r="K153" s="41"/>
      <c r="L153" s="45"/>
      <c r="M153" s="236"/>
      <c r="N153" s="237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209</v>
      </c>
      <c r="AU153" s="18" t="s">
        <v>90</v>
      </c>
    </row>
    <row r="154" s="2" customFormat="1">
      <c r="A154" s="39"/>
      <c r="B154" s="40"/>
      <c r="C154" s="41"/>
      <c r="D154" s="251" t="s">
        <v>355</v>
      </c>
      <c r="E154" s="41"/>
      <c r="F154" s="252" t="s">
        <v>7650</v>
      </c>
      <c r="G154" s="41"/>
      <c r="H154" s="41"/>
      <c r="I154" s="235"/>
      <c r="J154" s="41"/>
      <c r="K154" s="41"/>
      <c r="L154" s="45"/>
      <c r="M154" s="236"/>
      <c r="N154" s="237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355</v>
      </c>
      <c r="AU154" s="18" t="s">
        <v>90</v>
      </c>
    </row>
    <row r="155" s="2" customFormat="1" ht="24.15" customHeight="1">
      <c r="A155" s="39"/>
      <c r="B155" s="40"/>
      <c r="C155" s="220" t="s">
        <v>254</v>
      </c>
      <c r="D155" s="220" t="s">
        <v>204</v>
      </c>
      <c r="E155" s="221" t="s">
        <v>7568</v>
      </c>
      <c r="F155" s="222" t="s">
        <v>7569</v>
      </c>
      <c r="G155" s="223" t="s">
        <v>351</v>
      </c>
      <c r="H155" s="224">
        <v>28</v>
      </c>
      <c r="I155" s="225"/>
      <c r="J155" s="226">
        <f>ROUND(I155*H155,2)</f>
        <v>0</v>
      </c>
      <c r="K155" s="222" t="s">
        <v>2536</v>
      </c>
      <c r="L155" s="45"/>
      <c r="M155" s="227" t="s">
        <v>1</v>
      </c>
      <c r="N155" s="228" t="s">
        <v>46</v>
      </c>
      <c r="O155" s="92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860</v>
      </c>
      <c r="AT155" s="231" t="s">
        <v>204</v>
      </c>
      <c r="AU155" s="231" t="s">
        <v>90</v>
      </c>
      <c r="AY155" s="18" t="s">
        <v>203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88</v>
      </c>
      <c r="BK155" s="232">
        <f>ROUND(I155*H155,2)</f>
        <v>0</v>
      </c>
      <c r="BL155" s="18" t="s">
        <v>860</v>
      </c>
      <c r="BM155" s="231" t="s">
        <v>7651</v>
      </c>
    </row>
    <row r="156" s="2" customFormat="1">
      <c r="A156" s="39"/>
      <c r="B156" s="40"/>
      <c r="C156" s="41"/>
      <c r="D156" s="233" t="s">
        <v>209</v>
      </c>
      <c r="E156" s="41"/>
      <c r="F156" s="234" t="s">
        <v>7571</v>
      </c>
      <c r="G156" s="41"/>
      <c r="H156" s="41"/>
      <c r="I156" s="235"/>
      <c r="J156" s="41"/>
      <c r="K156" s="41"/>
      <c r="L156" s="45"/>
      <c r="M156" s="236"/>
      <c r="N156" s="237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209</v>
      </c>
      <c r="AU156" s="18" t="s">
        <v>90</v>
      </c>
    </row>
    <row r="157" s="2" customFormat="1">
      <c r="A157" s="39"/>
      <c r="B157" s="40"/>
      <c r="C157" s="41"/>
      <c r="D157" s="251" t="s">
        <v>355</v>
      </c>
      <c r="E157" s="41"/>
      <c r="F157" s="252" t="s">
        <v>7572</v>
      </c>
      <c r="G157" s="41"/>
      <c r="H157" s="41"/>
      <c r="I157" s="235"/>
      <c r="J157" s="41"/>
      <c r="K157" s="41"/>
      <c r="L157" s="45"/>
      <c r="M157" s="236"/>
      <c r="N157" s="237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355</v>
      </c>
      <c r="AU157" s="18" t="s">
        <v>90</v>
      </c>
    </row>
    <row r="158" s="14" customFormat="1">
      <c r="A158" s="14"/>
      <c r="B158" s="263"/>
      <c r="C158" s="264"/>
      <c r="D158" s="233" t="s">
        <v>357</v>
      </c>
      <c r="E158" s="265" t="s">
        <v>1</v>
      </c>
      <c r="F158" s="266" t="s">
        <v>7652</v>
      </c>
      <c r="G158" s="264"/>
      <c r="H158" s="267">
        <v>28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3" t="s">
        <v>357</v>
      </c>
      <c r="AU158" s="273" t="s">
        <v>90</v>
      </c>
      <c r="AV158" s="14" t="s">
        <v>90</v>
      </c>
      <c r="AW158" s="14" t="s">
        <v>36</v>
      </c>
      <c r="AX158" s="14" t="s">
        <v>88</v>
      </c>
      <c r="AY158" s="273" t="s">
        <v>203</v>
      </c>
    </row>
    <row r="159" s="2" customFormat="1" ht="24.15" customHeight="1">
      <c r="A159" s="39"/>
      <c r="B159" s="40"/>
      <c r="C159" s="220" t="s">
        <v>259</v>
      </c>
      <c r="D159" s="220" t="s">
        <v>204</v>
      </c>
      <c r="E159" s="221" t="s">
        <v>7574</v>
      </c>
      <c r="F159" s="222" t="s">
        <v>7575</v>
      </c>
      <c r="G159" s="223" t="s">
        <v>493</v>
      </c>
      <c r="H159" s="224">
        <v>14.699999999999999</v>
      </c>
      <c r="I159" s="225"/>
      <c r="J159" s="226">
        <f>ROUND(I159*H159,2)</f>
        <v>0</v>
      </c>
      <c r="K159" s="222" t="s">
        <v>2536</v>
      </c>
      <c r="L159" s="45"/>
      <c r="M159" s="227" t="s">
        <v>1</v>
      </c>
      <c r="N159" s="228" t="s">
        <v>46</v>
      </c>
      <c r="O159" s="92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860</v>
      </c>
      <c r="AT159" s="231" t="s">
        <v>204</v>
      </c>
      <c r="AU159" s="231" t="s">
        <v>90</v>
      </c>
      <c r="AY159" s="18" t="s">
        <v>203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88</v>
      </c>
      <c r="BK159" s="232">
        <f>ROUND(I159*H159,2)</f>
        <v>0</v>
      </c>
      <c r="BL159" s="18" t="s">
        <v>860</v>
      </c>
      <c r="BM159" s="231" t="s">
        <v>7653</v>
      </c>
    </row>
    <row r="160" s="2" customFormat="1">
      <c r="A160" s="39"/>
      <c r="B160" s="40"/>
      <c r="C160" s="41"/>
      <c r="D160" s="233" t="s">
        <v>209</v>
      </c>
      <c r="E160" s="41"/>
      <c r="F160" s="234" t="s">
        <v>7577</v>
      </c>
      <c r="G160" s="41"/>
      <c r="H160" s="41"/>
      <c r="I160" s="235"/>
      <c r="J160" s="41"/>
      <c r="K160" s="41"/>
      <c r="L160" s="45"/>
      <c r="M160" s="236"/>
      <c r="N160" s="237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209</v>
      </c>
      <c r="AU160" s="18" t="s">
        <v>90</v>
      </c>
    </row>
    <row r="161" s="2" customFormat="1">
      <c r="A161" s="39"/>
      <c r="B161" s="40"/>
      <c r="C161" s="41"/>
      <c r="D161" s="251" t="s">
        <v>355</v>
      </c>
      <c r="E161" s="41"/>
      <c r="F161" s="252" t="s">
        <v>7578</v>
      </c>
      <c r="G161" s="41"/>
      <c r="H161" s="41"/>
      <c r="I161" s="235"/>
      <c r="J161" s="41"/>
      <c r="K161" s="41"/>
      <c r="L161" s="45"/>
      <c r="M161" s="236"/>
      <c r="N161" s="237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355</v>
      </c>
      <c r="AU161" s="18" t="s">
        <v>90</v>
      </c>
    </row>
    <row r="162" s="14" customFormat="1">
      <c r="A162" s="14"/>
      <c r="B162" s="263"/>
      <c r="C162" s="264"/>
      <c r="D162" s="233" t="s">
        <v>357</v>
      </c>
      <c r="E162" s="265" t="s">
        <v>1</v>
      </c>
      <c r="F162" s="266" t="s">
        <v>7654</v>
      </c>
      <c r="G162" s="264"/>
      <c r="H162" s="267">
        <v>7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357</v>
      </c>
      <c r="AU162" s="273" t="s">
        <v>90</v>
      </c>
      <c r="AV162" s="14" t="s">
        <v>90</v>
      </c>
      <c r="AW162" s="14" t="s">
        <v>36</v>
      </c>
      <c r="AX162" s="14" t="s">
        <v>88</v>
      </c>
      <c r="AY162" s="273" t="s">
        <v>203</v>
      </c>
    </row>
    <row r="163" s="14" customFormat="1">
      <c r="A163" s="14"/>
      <c r="B163" s="263"/>
      <c r="C163" s="264"/>
      <c r="D163" s="233" t="s">
        <v>357</v>
      </c>
      <c r="E163" s="264"/>
      <c r="F163" s="266" t="s">
        <v>7655</v>
      </c>
      <c r="G163" s="264"/>
      <c r="H163" s="267">
        <v>14.699999999999999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3" t="s">
        <v>357</v>
      </c>
      <c r="AU163" s="273" t="s">
        <v>90</v>
      </c>
      <c r="AV163" s="14" t="s">
        <v>90</v>
      </c>
      <c r="AW163" s="14" t="s">
        <v>4</v>
      </c>
      <c r="AX163" s="14" t="s">
        <v>88</v>
      </c>
      <c r="AY163" s="273" t="s">
        <v>203</v>
      </c>
    </row>
    <row r="164" s="2" customFormat="1" ht="24.15" customHeight="1">
      <c r="A164" s="39"/>
      <c r="B164" s="40"/>
      <c r="C164" s="220" t="s">
        <v>264</v>
      </c>
      <c r="D164" s="220" t="s">
        <v>204</v>
      </c>
      <c r="E164" s="221" t="s">
        <v>7656</v>
      </c>
      <c r="F164" s="222" t="s">
        <v>7657</v>
      </c>
      <c r="G164" s="223" t="s">
        <v>415</v>
      </c>
      <c r="H164" s="224">
        <v>100</v>
      </c>
      <c r="I164" s="225"/>
      <c r="J164" s="226">
        <f>ROUND(I164*H164,2)</f>
        <v>0</v>
      </c>
      <c r="K164" s="222" t="s">
        <v>2536</v>
      </c>
      <c r="L164" s="45"/>
      <c r="M164" s="227" t="s">
        <v>1</v>
      </c>
      <c r="N164" s="228" t="s">
        <v>46</v>
      </c>
      <c r="O164" s="92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860</v>
      </c>
      <c r="AT164" s="231" t="s">
        <v>204</v>
      </c>
      <c r="AU164" s="231" t="s">
        <v>90</v>
      </c>
      <c r="AY164" s="18" t="s">
        <v>203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88</v>
      </c>
      <c r="BK164" s="232">
        <f>ROUND(I164*H164,2)</f>
        <v>0</v>
      </c>
      <c r="BL164" s="18" t="s">
        <v>860</v>
      </c>
      <c r="BM164" s="231" t="s">
        <v>7658</v>
      </c>
    </row>
    <row r="165" s="2" customFormat="1">
      <c r="A165" s="39"/>
      <c r="B165" s="40"/>
      <c r="C165" s="41"/>
      <c r="D165" s="233" t="s">
        <v>209</v>
      </c>
      <c r="E165" s="41"/>
      <c r="F165" s="234" t="s">
        <v>7659</v>
      </c>
      <c r="G165" s="41"/>
      <c r="H165" s="41"/>
      <c r="I165" s="235"/>
      <c r="J165" s="41"/>
      <c r="K165" s="41"/>
      <c r="L165" s="45"/>
      <c r="M165" s="236"/>
      <c r="N165" s="237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209</v>
      </c>
      <c r="AU165" s="18" t="s">
        <v>90</v>
      </c>
    </row>
    <row r="166" s="2" customFormat="1">
      <c r="A166" s="39"/>
      <c r="B166" s="40"/>
      <c r="C166" s="41"/>
      <c r="D166" s="251" t="s">
        <v>355</v>
      </c>
      <c r="E166" s="41"/>
      <c r="F166" s="252" t="s">
        <v>7660</v>
      </c>
      <c r="G166" s="41"/>
      <c r="H166" s="41"/>
      <c r="I166" s="235"/>
      <c r="J166" s="41"/>
      <c r="K166" s="41"/>
      <c r="L166" s="45"/>
      <c r="M166" s="236"/>
      <c r="N166" s="237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355</v>
      </c>
      <c r="AU166" s="18" t="s">
        <v>90</v>
      </c>
    </row>
    <row r="167" s="2" customFormat="1" ht="24.15" customHeight="1">
      <c r="A167" s="39"/>
      <c r="B167" s="40"/>
      <c r="C167" s="220" t="s">
        <v>269</v>
      </c>
      <c r="D167" s="220" t="s">
        <v>204</v>
      </c>
      <c r="E167" s="221" t="s">
        <v>7586</v>
      </c>
      <c r="F167" s="222" t="s">
        <v>7587</v>
      </c>
      <c r="G167" s="223" t="s">
        <v>415</v>
      </c>
      <c r="H167" s="224">
        <v>100</v>
      </c>
      <c r="I167" s="225"/>
      <c r="J167" s="226">
        <f>ROUND(I167*H167,2)</f>
        <v>0</v>
      </c>
      <c r="K167" s="222" t="s">
        <v>2536</v>
      </c>
      <c r="L167" s="45"/>
      <c r="M167" s="227" t="s">
        <v>1</v>
      </c>
      <c r="N167" s="228" t="s">
        <v>46</v>
      </c>
      <c r="O167" s="92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1" t="s">
        <v>860</v>
      </c>
      <c r="AT167" s="231" t="s">
        <v>204</v>
      </c>
      <c r="AU167" s="231" t="s">
        <v>90</v>
      </c>
      <c r="AY167" s="18" t="s">
        <v>203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88</v>
      </c>
      <c r="BK167" s="232">
        <f>ROUND(I167*H167,2)</f>
        <v>0</v>
      </c>
      <c r="BL167" s="18" t="s">
        <v>860</v>
      </c>
      <c r="BM167" s="231" t="s">
        <v>7661</v>
      </c>
    </row>
    <row r="168" s="2" customFormat="1">
      <c r="A168" s="39"/>
      <c r="B168" s="40"/>
      <c r="C168" s="41"/>
      <c r="D168" s="233" t="s">
        <v>209</v>
      </c>
      <c r="E168" s="41"/>
      <c r="F168" s="234" t="s">
        <v>7589</v>
      </c>
      <c r="G168" s="41"/>
      <c r="H168" s="41"/>
      <c r="I168" s="235"/>
      <c r="J168" s="41"/>
      <c r="K168" s="41"/>
      <c r="L168" s="45"/>
      <c r="M168" s="236"/>
      <c r="N168" s="237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209</v>
      </c>
      <c r="AU168" s="18" t="s">
        <v>90</v>
      </c>
    </row>
    <row r="169" s="2" customFormat="1">
      <c r="A169" s="39"/>
      <c r="B169" s="40"/>
      <c r="C169" s="41"/>
      <c r="D169" s="251" t="s">
        <v>355</v>
      </c>
      <c r="E169" s="41"/>
      <c r="F169" s="252" t="s">
        <v>7590</v>
      </c>
      <c r="G169" s="41"/>
      <c r="H169" s="41"/>
      <c r="I169" s="235"/>
      <c r="J169" s="41"/>
      <c r="K169" s="41"/>
      <c r="L169" s="45"/>
      <c r="M169" s="236"/>
      <c r="N169" s="237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355</v>
      </c>
      <c r="AU169" s="18" t="s">
        <v>90</v>
      </c>
    </row>
    <row r="170" s="2" customFormat="1" ht="16.5" customHeight="1">
      <c r="A170" s="39"/>
      <c r="B170" s="40"/>
      <c r="C170" s="220" t="s">
        <v>8</v>
      </c>
      <c r="D170" s="220" t="s">
        <v>204</v>
      </c>
      <c r="E170" s="221" t="s">
        <v>7591</v>
      </c>
      <c r="F170" s="222" t="s">
        <v>7592</v>
      </c>
      <c r="G170" s="223" t="s">
        <v>415</v>
      </c>
      <c r="H170" s="224">
        <v>120</v>
      </c>
      <c r="I170" s="225"/>
      <c r="J170" s="226">
        <f>ROUND(I170*H170,2)</f>
        <v>0</v>
      </c>
      <c r="K170" s="222" t="s">
        <v>2536</v>
      </c>
      <c r="L170" s="45"/>
      <c r="M170" s="227" t="s">
        <v>1</v>
      </c>
      <c r="N170" s="228" t="s">
        <v>46</v>
      </c>
      <c r="O170" s="92"/>
      <c r="P170" s="229">
        <f>O170*H170</f>
        <v>0</v>
      </c>
      <c r="Q170" s="229">
        <v>6.9999999999999994E-05</v>
      </c>
      <c r="R170" s="229">
        <f>Q170*H170</f>
        <v>0.0083999999999999995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860</v>
      </c>
      <c r="AT170" s="231" t="s">
        <v>204</v>
      </c>
      <c r="AU170" s="231" t="s">
        <v>90</v>
      </c>
      <c r="AY170" s="18" t="s">
        <v>203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88</v>
      </c>
      <c r="BK170" s="232">
        <f>ROUND(I170*H170,2)</f>
        <v>0</v>
      </c>
      <c r="BL170" s="18" t="s">
        <v>860</v>
      </c>
      <c r="BM170" s="231" t="s">
        <v>7662</v>
      </c>
    </row>
    <row r="171" s="2" customFormat="1">
      <c r="A171" s="39"/>
      <c r="B171" s="40"/>
      <c r="C171" s="41"/>
      <c r="D171" s="233" t="s">
        <v>209</v>
      </c>
      <c r="E171" s="41"/>
      <c r="F171" s="234" t="s">
        <v>7594</v>
      </c>
      <c r="G171" s="41"/>
      <c r="H171" s="41"/>
      <c r="I171" s="235"/>
      <c r="J171" s="41"/>
      <c r="K171" s="41"/>
      <c r="L171" s="45"/>
      <c r="M171" s="236"/>
      <c r="N171" s="237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209</v>
      </c>
      <c r="AU171" s="18" t="s">
        <v>90</v>
      </c>
    </row>
    <row r="172" s="2" customFormat="1">
      <c r="A172" s="39"/>
      <c r="B172" s="40"/>
      <c r="C172" s="41"/>
      <c r="D172" s="251" t="s">
        <v>355</v>
      </c>
      <c r="E172" s="41"/>
      <c r="F172" s="252" t="s">
        <v>7595</v>
      </c>
      <c r="G172" s="41"/>
      <c r="H172" s="41"/>
      <c r="I172" s="235"/>
      <c r="J172" s="41"/>
      <c r="K172" s="41"/>
      <c r="L172" s="45"/>
      <c r="M172" s="236"/>
      <c r="N172" s="237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355</v>
      </c>
      <c r="AU172" s="18" t="s">
        <v>90</v>
      </c>
    </row>
    <row r="173" s="2" customFormat="1" ht="24.15" customHeight="1">
      <c r="A173" s="39"/>
      <c r="B173" s="40"/>
      <c r="C173" s="296" t="s">
        <v>279</v>
      </c>
      <c r="D173" s="296" t="s">
        <v>553</v>
      </c>
      <c r="E173" s="297" t="s">
        <v>7596</v>
      </c>
      <c r="F173" s="298" t="s">
        <v>7597</v>
      </c>
      <c r="G173" s="299" t="s">
        <v>415</v>
      </c>
      <c r="H173" s="300">
        <v>120</v>
      </c>
      <c r="I173" s="301"/>
      <c r="J173" s="302">
        <f>ROUND(I173*H173,2)</f>
        <v>0</v>
      </c>
      <c r="K173" s="298" t="s">
        <v>1</v>
      </c>
      <c r="L173" s="303"/>
      <c r="M173" s="304" t="s">
        <v>1</v>
      </c>
      <c r="N173" s="305" t="s">
        <v>46</v>
      </c>
      <c r="O173" s="92"/>
      <c r="P173" s="229">
        <f>O173*H173</f>
        <v>0</v>
      </c>
      <c r="Q173" s="229">
        <v>2.0000000000000002E-05</v>
      </c>
      <c r="R173" s="229">
        <f>Q173*H173</f>
        <v>0.0024000000000000002</v>
      </c>
      <c r="S173" s="229">
        <v>0</v>
      </c>
      <c r="T173" s="23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1" t="s">
        <v>2223</v>
      </c>
      <c r="AT173" s="231" t="s">
        <v>553</v>
      </c>
      <c r="AU173" s="231" t="s">
        <v>90</v>
      </c>
      <c r="AY173" s="18" t="s">
        <v>203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88</v>
      </c>
      <c r="BK173" s="232">
        <f>ROUND(I173*H173,2)</f>
        <v>0</v>
      </c>
      <c r="BL173" s="18" t="s">
        <v>860</v>
      </c>
      <c r="BM173" s="231" t="s">
        <v>7663</v>
      </c>
    </row>
    <row r="174" s="2" customFormat="1">
      <c r="A174" s="39"/>
      <c r="B174" s="40"/>
      <c r="C174" s="41"/>
      <c r="D174" s="233" t="s">
        <v>209</v>
      </c>
      <c r="E174" s="41"/>
      <c r="F174" s="234" t="s">
        <v>7597</v>
      </c>
      <c r="G174" s="41"/>
      <c r="H174" s="41"/>
      <c r="I174" s="235"/>
      <c r="J174" s="41"/>
      <c r="K174" s="41"/>
      <c r="L174" s="45"/>
      <c r="M174" s="236"/>
      <c r="N174" s="237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209</v>
      </c>
      <c r="AU174" s="18" t="s">
        <v>90</v>
      </c>
    </row>
    <row r="175" s="2" customFormat="1" ht="24.15" customHeight="1">
      <c r="A175" s="39"/>
      <c r="B175" s="40"/>
      <c r="C175" s="220" t="s">
        <v>284</v>
      </c>
      <c r="D175" s="220" t="s">
        <v>204</v>
      </c>
      <c r="E175" s="221" t="s">
        <v>7614</v>
      </c>
      <c r="F175" s="222" t="s">
        <v>7615</v>
      </c>
      <c r="G175" s="223" t="s">
        <v>493</v>
      </c>
      <c r="H175" s="224">
        <v>0.02</v>
      </c>
      <c r="I175" s="225"/>
      <c r="J175" s="226">
        <f>ROUND(I175*H175,2)</f>
        <v>0</v>
      </c>
      <c r="K175" s="222" t="s">
        <v>2536</v>
      </c>
      <c r="L175" s="45"/>
      <c r="M175" s="227" t="s">
        <v>1</v>
      </c>
      <c r="N175" s="228" t="s">
        <v>46</v>
      </c>
      <c r="O175" s="92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1" t="s">
        <v>860</v>
      </c>
      <c r="AT175" s="231" t="s">
        <v>204</v>
      </c>
      <c r="AU175" s="231" t="s">
        <v>90</v>
      </c>
      <c r="AY175" s="18" t="s">
        <v>203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88</v>
      </c>
      <c r="BK175" s="232">
        <f>ROUND(I175*H175,2)</f>
        <v>0</v>
      </c>
      <c r="BL175" s="18" t="s">
        <v>860</v>
      </c>
      <c r="BM175" s="231" t="s">
        <v>7664</v>
      </c>
    </row>
    <row r="176" s="2" customFormat="1">
      <c r="A176" s="39"/>
      <c r="B176" s="40"/>
      <c r="C176" s="41"/>
      <c r="D176" s="233" t="s">
        <v>209</v>
      </c>
      <c r="E176" s="41"/>
      <c r="F176" s="234" t="s">
        <v>7617</v>
      </c>
      <c r="G176" s="41"/>
      <c r="H176" s="41"/>
      <c r="I176" s="235"/>
      <c r="J176" s="41"/>
      <c r="K176" s="41"/>
      <c r="L176" s="45"/>
      <c r="M176" s="236"/>
      <c r="N176" s="237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209</v>
      </c>
      <c r="AU176" s="18" t="s">
        <v>90</v>
      </c>
    </row>
    <row r="177" s="2" customFormat="1">
      <c r="A177" s="39"/>
      <c r="B177" s="40"/>
      <c r="C177" s="41"/>
      <c r="D177" s="251" t="s">
        <v>355</v>
      </c>
      <c r="E177" s="41"/>
      <c r="F177" s="252" t="s">
        <v>7618</v>
      </c>
      <c r="G177" s="41"/>
      <c r="H177" s="41"/>
      <c r="I177" s="235"/>
      <c r="J177" s="41"/>
      <c r="K177" s="41"/>
      <c r="L177" s="45"/>
      <c r="M177" s="236"/>
      <c r="N177" s="237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355</v>
      </c>
      <c r="AU177" s="18" t="s">
        <v>90</v>
      </c>
    </row>
    <row r="178" s="2" customFormat="1" ht="24.15" customHeight="1">
      <c r="A178" s="39"/>
      <c r="B178" s="40"/>
      <c r="C178" s="220" t="s">
        <v>473</v>
      </c>
      <c r="D178" s="220" t="s">
        <v>204</v>
      </c>
      <c r="E178" s="221" t="s">
        <v>7599</v>
      </c>
      <c r="F178" s="222" t="s">
        <v>7600</v>
      </c>
      <c r="G178" s="223" t="s">
        <v>493</v>
      </c>
      <c r="H178" s="224">
        <v>205.80000000000001</v>
      </c>
      <c r="I178" s="225"/>
      <c r="J178" s="226">
        <f>ROUND(I178*H178,2)</f>
        <v>0</v>
      </c>
      <c r="K178" s="222" t="s">
        <v>2536</v>
      </c>
      <c r="L178" s="45"/>
      <c r="M178" s="227" t="s">
        <v>1</v>
      </c>
      <c r="N178" s="228" t="s">
        <v>46</v>
      </c>
      <c r="O178" s="92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860</v>
      </c>
      <c r="AT178" s="231" t="s">
        <v>204</v>
      </c>
      <c r="AU178" s="231" t="s">
        <v>90</v>
      </c>
      <c r="AY178" s="18" t="s">
        <v>203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88</v>
      </c>
      <c r="BK178" s="232">
        <f>ROUND(I178*H178,2)</f>
        <v>0</v>
      </c>
      <c r="BL178" s="18" t="s">
        <v>860</v>
      </c>
      <c r="BM178" s="231" t="s">
        <v>7665</v>
      </c>
    </row>
    <row r="179" s="2" customFormat="1">
      <c r="A179" s="39"/>
      <c r="B179" s="40"/>
      <c r="C179" s="41"/>
      <c r="D179" s="233" t="s">
        <v>209</v>
      </c>
      <c r="E179" s="41"/>
      <c r="F179" s="234" t="s">
        <v>7602</v>
      </c>
      <c r="G179" s="41"/>
      <c r="H179" s="41"/>
      <c r="I179" s="235"/>
      <c r="J179" s="41"/>
      <c r="K179" s="41"/>
      <c r="L179" s="45"/>
      <c r="M179" s="236"/>
      <c r="N179" s="237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209</v>
      </c>
      <c r="AU179" s="18" t="s">
        <v>90</v>
      </c>
    </row>
    <row r="180" s="2" customFormat="1">
      <c r="A180" s="39"/>
      <c r="B180" s="40"/>
      <c r="C180" s="41"/>
      <c r="D180" s="251" t="s">
        <v>355</v>
      </c>
      <c r="E180" s="41"/>
      <c r="F180" s="252" t="s">
        <v>7603</v>
      </c>
      <c r="G180" s="41"/>
      <c r="H180" s="41"/>
      <c r="I180" s="235"/>
      <c r="J180" s="41"/>
      <c r="K180" s="41"/>
      <c r="L180" s="45"/>
      <c r="M180" s="236"/>
      <c r="N180" s="237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355</v>
      </c>
      <c r="AU180" s="18" t="s">
        <v>90</v>
      </c>
    </row>
    <row r="181" s="14" customFormat="1">
      <c r="A181" s="14"/>
      <c r="B181" s="263"/>
      <c r="C181" s="264"/>
      <c r="D181" s="233" t="s">
        <v>357</v>
      </c>
      <c r="E181" s="265" t="s">
        <v>1</v>
      </c>
      <c r="F181" s="266" t="s">
        <v>7666</v>
      </c>
      <c r="G181" s="264"/>
      <c r="H181" s="267">
        <v>14.699999999999999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3" t="s">
        <v>357</v>
      </c>
      <c r="AU181" s="273" t="s">
        <v>90</v>
      </c>
      <c r="AV181" s="14" t="s">
        <v>90</v>
      </c>
      <c r="AW181" s="14" t="s">
        <v>36</v>
      </c>
      <c r="AX181" s="14" t="s">
        <v>88</v>
      </c>
      <c r="AY181" s="273" t="s">
        <v>203</v>
      </c>
    </row>
    <row r="182" s="14" customFormat="1">
      <c r="A182" s="14"/>
      <c r="B182" s="263"/>
      <c r="C182" s="264"/>
      <c r="D182" s="233" t="s">
        <v>357</v>
      </c>
      <c r="E182" s="264"/>
      <c r="F182" s="266" t="s">
        <v>7667</v>
      </c>
      <c r="G182" s="264"/>
      <c r="H182" s="267">
        <v>205.80000000000001</v>
      </c>
      <c r="I182" s="268"/>
      <c r="J182" s="264"/>
      <c r="K182" s="264"/>
      <c r="L182" s="269"/>
      <c r="M182" s="310"/>
      <c r="N182" s="311"/>
      <c r="O182" s="311"/>
      <c r="P182" s="311"/>
      <c r="Q182" s="311"/>
      <c r="R182" s="311"/>
      <c r="S182" s="311"/>
      <c r="T182" s="31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357</v>
      </c>
      <c r="AU182" s="273" t="s">
        <v>90</v>
      </c>
      <c r="AV182" s="14" t="s">
        <v>90</v>
      </c>
      <c r="AW182" s="14" t="s">
        <v>4</v>
      </c>
      <c r="AX182" s="14" t="s">
        <v>88</v>
      </c>
      <c r="AY182" s="273" t="s">
        <v>203</v>
      </c>
    </row>
    <row r="183" s="2" customFormat="1" ht="6.96" customHeight="1">
      <c r="A183" s="39"/>
      <c r="B183" s="67"/>
      <c r="C183" s="68"/>
      <c r="D183" s="68"/>
      <c r="E183" s="68"/>
      <c r="F183" s="68"/>
      <c r="G183" s="68"/>
      <c r="H183" s="68"/>
      <c r="I183" s="68"/>
      <c r="J183" s="68"/>
      <c r="K183" s="68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c4L/6rHtD/nMXCI2UplTySmQsm+cn5rN1vFu+RICfZJG7vwfkFVaoK2lkT4hFXHoCA2oYxHbDmEwTbtNyaLpMQ==" hashValue="1Z5V3Gsgl9uuYnozRw3p1+uHkB2YIiQLd8ZvzU8zZR6KwWD5fB+252w934acttjySaIJHeaSi4lMwlMaLoGV4A==" algorithmName="SHA-512" password="CC35"/>
  <autoFilter ref="C123:K1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1/741110003"/>
    <hyperlink ref="F143" r:id="rId2" display="https://podminky.urs.cz/item/CS_URS_2023_02/741810001"/>
    <hyperlink ref="F148" r:id="rId3" display="https://podminky.urs.cz/item/CS_URS_2023_01/460010025"/>
    <hyperlink ref="F151" r:id="rId4" display="https://podminky.urs.cz/item/CS_URS_2023_01/460161172"/>
    <hyperlink ref="F154" r:id="rId5" display="https://podminky.urs.cz/item/CS_URS_2023_01/460171172"/>
    <hyperlink ref="F157" r:id="rId6" display="https://podminky.urs.cz/item/CS_URS_2023_01/460291111"/>
    <hyperlink ref="F161" r:id="rId7" display="https://podminky.urs.cz/item/CS_URS_2023_01/460361121"/>
    <hyperlink ref="F166" r:id="rId8" display="https://podminky.urs.cz/item/CS_URS_2023_01/460451182"/>
    <hyperlink ref="F169" r:id="rId9" display="https://podminky.urs.cz/item/CS_URS_2023_01/460661111"/>
    <hyperlink ref="F172" r:id="rId10" display="https://podminky.urs.cz/item/CS_URS_2023_01/460671112"/>
    <hyperlink ref="F177" r:id="rId11" display="https://podminky.urs.cz/item/CS_URS_2023_01/469981111"/>
    <hyperlink ref="F180" r:id="rId12" display="https://podminky.urs.cz/item/CS_URS_2023_01/4699812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7"/>
      <c r="C3" s="148"/>
      <c r="D3" s="148"/>
      <c r="E3" s="148"/>
      <c r="F3" s="148"/>
      <c r="G3" s="148"/>
      <c r="H3" s="21"/>
    </row>
    <row r="4" s="1" customFormat="1" ht="24.96" customHeight="1">
      <c r="B4" s="21"/>
      <c r="C4" s="149" t="s">
        <v>7668</v>
      </c>
      <c r="H4" s="21"/>
    </row>
    <row r="5" s="1" customFormat="1" ht="12" customHeight="1">
      <c r="B5" s="21"/>
      <c r="C5" s="313" t="s">
        <v>13</v>
      </c>
      <c r="D5" s="157" t="s">
        <v>14</v>
      </c>
      <c r="E5" s="1"/>
      <c r="F5" s="1"/>
      <c r="H5" s="21"/>
    </row>
    <row r="6" s="1" customFormat="1" ht="36.96" customHeight="1">
      <c r="B6" s="21"/>
      <c r="C6" s="314" t="s">
        <v>16</v>
      </c>
      <c r="D6" s="315" t="s">
        <v>17</v>
      </c>
      <c r="E6" s="1"/>
      <c r="F6" s="1"/>
      <c r="H6" s="21"/>
    </row>
    <row r="7" s="1" customFormat="1" ht="16.5" customHeight="1">
      <c r="B7" s="21"/>
      <c r="C7" s="151" t="s">
        <v>22</v>
      </c>
      <c r="D7" s="154" t="str">
        <f>'Rekapitulace stavby'!AN8</f>
        <v>7. 12. 2023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0" customFormat="1" ht="29.28" customHeight="1">
      <c r="A9" s="195"/>
      <c r="B9" s="316"/>
      <c r="C9" s="317" t="s">
        <v>62</v>
      </c>
      <c r="D9" s="318" t="s">
        <v>63</v>
      </c>
      <c r="E9" s="318" t="s">
        <v>190</v>
      </c>
      <c r="F9" s="319" t="s">
        <v>7669</v>
      </c>
      <c r="G9" s="195"/>
      <c r="H9" s="316"/>
    </row>
    <row r="10" s="2" customFormat="1" ht="26.4" customHeight="1">
      <c r="A10" s="39"/>
      <c r="B10" s="45"/>
      <c r="C10" s="320" t="s">
        <v>7670</v>
      </c>
      <c r="D10" s="320" t="s">
        <v>100</v>
      </c>
      <c r="E10" s="39"/>
      <c r="F10" s="39"/>
      <c r="G10" s="39"/>
      <c r="H10" s="45"/>
    </row>
    <row r="11" s="2" customFormat="1" ht="16.8" customHeight="1">
      <c r="A11" s="39"/>
      <c r="B11" s="45"/>
      <c r="C11" s="321" t="s">
        <v>288</v>
      </c>
      <c r="D11" s="322" t="s">
        <v>289</v>
      </c>
      <c r="E11" s="323" t="s">
        <v>290</v>
      </c>
      <c r="F11" s="324">
        <v>87.900000000000006</v>
      </c>
      <c r="G11" s="39"/>
      <c r="H11" s="45"/>
    </row>
    <row r="12" s="2" customFormat="1" ht="16.8" customHeight="1">
      <c r="A12" s="39"/>
      <c r="B12" s="45"/>
      <c r="C12" s="325" t="s">
        <v>1</v>
      </c>
      <c r="D12" s="325" t="s">
        <v>7671</v>
      </c>
      <c r="E12" s="18" t="s">
        <v>1</v>
      </c>
      <c r="F12" s="326">
        <v>87.900000000000006</v>
      </c>
      <c r="G12" s="39"/>
      <c r="H12" s="45"/>
    </row>
    <row r="13" s="2" customFormat="1" ht="16.8" customHeight="1">
      <c r="A13" s="39"/>
      <c r="B13" s="45"/>
      <c r="C13" s="325" t="s">
        <v>1</v>
      </c>
      <c r="D13" s="325" t="s">
        <v>366</v>
      </c>
      <c r="E13" s="18" t="s">
        <v>1</v>
      </c>
      <c r="F13" s="326">
        <v>87.900000000000006</v>
      </c>
      <c r="G13" s="39"/>
      <c r="H13" s="45"/>
    </row>
    <row r="14" s="2" customFormat="1" ht="16.8" customHeight="1">
      <c r="A14" s="39"/>
      <c r="B14" s="45"/>
      <c r="C14" s="327" t="s">
        <v>7672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25" t="s">
        <v>1555</v>
      </c>
      <c r="D15" s="325" t="s">
        <v>1556</v>
      </c>
      <c r="E15" s="18" t="s">
        <v>290</v>
      </c>
      <c r="F15" s="326">
        <v>167.96000000000001</v>
      </c>
      <c r="G15" s="39"/>
      <c r="H15" s="45"/>
    </row>
    <row r="16" s="2" customFormat="1" ht="16.8" customHeight="1">
      <c r="A16" s="39"/>
      <c r="B16" s="45"/>
      <c r="C16" s="325" t="s">
        <v>1561</v>
      </c>
      <c r="D16" s="325" t="s">
        <v>1562</v>
      </c>
      <c r="E16" s="18" t="s">
        <v>290</v>
      </c>
      <c r="F16" s="326">
        <v>974.79999999999995</v>
      </c>
      <c r="G16" s="39"/>
      <c r="H16" s="45"/>
    </row>
    <row r="17" s="2" customFormat="1" ht="16.8" customHeight="1">
      <c r="A17" s="39"/>
      <c r="B17" s="45"/>
      <c r="C17" s="325" t="s">
        <v>1571</v>
      </c>
      <c r="D17" s="325" t="s">
        <v>1572</v>
      </c>
      <c r="E17" s="18" t="s">
        <v>290</v>
      </c>
      <c r="F17" s="326">
        <v>263.33999999999997</v>
      </c>
      <c r="G17" s="39"/>
      <c r="H17" s="45"/>
    </row>
    <row r="18" s="2" customFormat="1" ht="16.8" customHeight="1">
      <c r="A18" s="39"/>
      <c r="B18" s="45"/>
      <c r="C18" s="325" t="s">
        <v>1577</v>
      </c>
      <c r="D18" s="325" t="s">
        <v>1578</v>
      </c>
      <c r="E18" s="18" t="s">
        <v>290</v>
      </c>
      <c r="F18" s="326">
        <v>263.33999999999997</v>
      </c>
      <c r="G18" s="39"/>
      <c r="H18" s="45"/>
    </row>
    <row r="19" s="2" customFormat="1" ht="16.8" customHeight="1">
      <c r="A19" s="39"/>
      <c r="B19" s="45"/>
      <c r="C19" s="325" t="s">
        <v>2056</v>
      </c>
      <c r="D19" s="325" t="s">
        <v>2057</v>
      </c>
      <c r="E19" s="18" t="s">
        <v>290</v>
      </c>
      <c r="F19" s="326">
        <v>167.96000000000001</v>
      </c>
      <c r="G19" s="39"/>
      <c r="H19" s="45"/>
    </row>
    <row r="20" s="2" customFormat="1" ht="16.8" customHeight="1">
      <c r="A20" s="39"/>
      <c r="B20" s="45"/>
      <c r="C20" s="325" t="s">
        <v>2850</v>
      </c>
      <c r="D20" s="325" t="s">
        <v>2851</v>
      </c>
      <c r="E20" s="18" t="s">
        <v>290</v>
      </c>
      <c r="F20" s="326">
        <v>120.31999999999999</v>
      </c>
      <c r="G20" s="39"/>
      <c r="H20" s="45"/>
    </row>
    <row r="21" s="2" customFormat="1" ht="16.8" customHeight="1">
      <c r="A21" s="39"/>
      <c r="B21" s="45"/>
      <c r="C21" s="325" t="s">
        <v>2874</v>
      </c>
      <c r="D21" s="325" t="s">
        <v>2875</v>
      </c>
      <c r="E21" s="18" t="s">
        <v>290</v>
      </c>
      <c r="F21" s="326">
        <v>96.689999999999998</v>
      </c>
      <c r="G21" s="39"/>
      <c r="H21" s="45"/>
    </row>
    <row r="22" s="2" customFormat="1" ht="16.8" customHeight="1">
      <c r="A22" s="39"/>
      <c r="B22" s="45"/>
      <c r="C22" s="321" t="s">
        <v>292</v>
      </c>
      <c r="D22" s="322" t="s">
        <v>293</v>
      </c>
      <c r="E22" s="323" t="s">
        <v>290</v>
      </c>
      <c r="F22" s="324">
        <v>32.420000000000002</v>
      </c>
      <c r="G22" s="39"/>
      <c r="H22" s="45"/>
    </row>
    <row r="23" s="2" customFormat="1" ht="16.8" customHeight="1">
      <c r="A23" s="39"/>
      <c r="B23" s="45"/>
      <c r="C23" s="325" t="s">
        <v>1</v>
      </c>
      <c r="D23" s="325" t="s">
        <v>7673</v>
      </c>
      <c r="E23" s="18" t="s">
        <v>1</v>
      </c>
      <c r="F23" s="326">
        <v>32.420000000000002</v>
      </c>
      <c r="G23" s="39"/>
      <c r="H23" s="45"/>
    </row>
    <row r="24" s="2" customFormat="1" ht="16.8" customHeight="1">
      <c r="A24" s="39"/>
      <c r="B24" s="45"/>
      <c r="C24" s="325" t="s">
        <v>1</v>
      </c>
      <c r="D24" s="325" t="s">
        <v>366</v>
      </c>
      <c r="E24" s="18" t="s">
        <v>1</v>
      </c>
      <c r="F24" s="326">
        <v>32.420000000000002</v>
      </c>
      <c r="G24" s="39"/>
      <c r="H24" s="45"/>
    </row>
    <row r="25" s="2" customFormat="1" ht="16.8" customHeight="1">
      <c r="A25" s="39"/>
      <c r="B25" s="45"/>
      <c r="C25" s="327" t="s">
        <v>7672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325" t="s">
        <v>1555</v>
      </c>
      <c r="D26" s="325" t="s">
        <v>1556</v>
      </c>
      <c r="E26" s="18" t="s">
        <v>290</v>
      </c>
      <c r="F26" s="326">
        <v>167.96000000000001</v>
      </c>
      <c r="G26" s="39"/>
      <c r="H26" s="45"/>
    </row>
    <row r="27" s="2" customFormat="1" ht="16.8" customHeight="1">
      <c r="A27" s="39"/>
      <c r="B27" s="45"/>
      <c r="C27" s="325" t="s">
        <v>1561</v>
      </c>
      <c r="D27" s="325" t="s">
        <v>1562</v>
      </c>
      <c r="E27" s="18" t="s">
        <v>290</v>
      </c>
      <c r="F27" s="326">
        <v>974.79999999999995</v>
      </c>
      <c r="G27" s="39"/>
      <c r="H27" s="45"/>
    </row>
    <row r="28" s="2" customFormat="1" ht="16.8" customHeight="1">
      <c r="A28" s="39"/>
      <c r="B28" s="45"/>
      <c r="C28" s="325" t="s">
        <v>1571</v>
      </c>
      <c r="D28" s="325" t="s">
        <v>1572</v>
      </c>
      <c r="E28" s="18" t="s">
        <v>290</v>
      </c>
      <c r="F28" s="326">
        <v>263.33999999999997</v>
      </c>
      <c r="G28" s="39"/>
      <c r="H28" s="45"/>
    </row>
    <row r="29" s="2" customFormat="1" ht="16.8" customHeight="1">
      <c r="A29" s="39"/>
      <c r="B29" s="45"/>
      <c r="C29" s="325" t="s">
        <v>1577</v>
      </c>
      <c r="D29" s="325" t="s">
        <v>1578</v>
      </c>
      <c r="E29" s="18" t="s">
        <v>290</v>
      </c>
      <c r="F29" s="326">
        <v>263.33999999999997</v>
      </c>
      <c r="G29" s="39"/>
      <c r="H29" s="45"/>
    </row>
    <row r="30" s="2" customFormat="1" ht="16.8" customHeight="1">
      <c r="A30" s="39"/>
      <c r="B30" s="45"/>
      <c r="C30" s="325" t="s">
        <v>2056</v>
      </c>
      <c r="D30" s="325" t="s">
        <v>2057</v>
      </c>
      <c r="E30" s="18" t="s">
        <v>290</v>
      </c>
      <c r="F30" s="326">
        <v>167.96000000000001</v>
      </c>
      <c r="G30" s="39"/>
      <c r="H30" s="45"/>
    </row>
    <row r="31" s="2" customFormat="1" ht="16.8" customHeight="1">
      <c r="A31" s="39"/>
      <c r="B31" s="45"/>
      <c r="C31" s="325" t="s">
        <v>2850</v>
      </c>
      <c r="D31" s="325" t="s">
        <v>2851</v>
      </c>
      <c r="E31" s="18" t="s">
        <v>290</v>
      </c>
      <c r="F31" s="326">
        <v>120.31999999999999</v>
      </c>
      <c r="G31" s="39"/>
      <c r="H31" s="45"/>
    </row>
    <row r="32" s="2" customFormat="1" ht="16.8" customHeight="1">
      <c r="A32" s="39"/>
      <c r="B32" s="45"/>
      <c r="C32" s="325" t="s">
        <v>2879</v>
      </c>
      <c r="D32" s="325" t="s">
        <v>2880</v>
      </c>
      <c r="E32" s="18" t="s">
        <v>290</v>
      </c>
      <c r="F32" s="326">
        <v>35.661999999999999</v>
      </c>
      <c r="G32" s="39"/>
      <c r="H32" s="45"/>
    </row>
    <row r="33" s="2" customFormat="1" ht="16.8" customHeight="1">
      <c r="A33" s="39"/>
      <c r="B33" s="45"/>
      <c r="C33" s="321" t="s">
        <v>295</v>
      </c>
      <c r="D33" s="322" t="s">
        <v>296</v>
      </c>
      <c r="E33" s="323" t="s">
        <v>290</v>
      </c>
      <c r="F33" s="324">
        <v>16.48</v>
      </c>
      <c r="G33" s="39"/>
      <c r="H33" s="45"/>
    </row>
    <row r="34" s="2" customFormat="1" ht="16.8" customHeight="1">
      <c r="A34" s="39"/>
      <c r="B34" s="45"/>
      <c r="C34" s="325" t="s">
        <v>1</v>
      </c>
      <c r="D34" s="325" t="s">
        <v>7674</v>
      </c>
      <c r="E34" s="18" t="s">
        <v>1</v>
      </c>
      <c r="F34" s="326">
        <v>16.48</v>
      </c>
      <c r="G34" s="39"/>
      <c r="H34" s="45"/>
    </row>
    <row r="35" s="2" customFormat="1" ht="16.8" customHeight="1">
      <c r="A35" s="39"/>
      <c r="B35" s="45"/>
      <c r="C35" s="325" t="s">
        <v>1</v>
      </c>
      <c r="D35" s="325" t="s">
        <v>366</v>
      </c>
      <c r="E35" s="18" t="s">
        <v>1</v>
      </c>
      <c r="F35" s="326">
        <v>16.48</v>
      </c>
      <c r="G35" s="39"/>
      <c r="H35" s="45"/>
    </row>
    <row r="36" s="2" customFormat="1" ht="16.8" customHeight="1">
      <c r="A36" s="39"/>
      <c r="B36" s="45"/>
      <c r="C36" s="327" t="s">
        <v>7672</v>
      </c>
      <c r="D36" s="39"/>
      <c r="E36" s="39"/>
      <c r="F36" s="39"/>
      <c r="G36" s="39"/>
      <c r="H36" s="45"/>
    </row>
    <row r="37" s="2" customFormat="1" ht="16.8" customHeight="1">
      <c r="A37" s="39"/>
      <c r="B37" s="45"/>
      <c r="C37" s="325" t="s">
        <v>1555</v>
      </c>
      <c r="D37" s="325" t="s">
        <v>1556</v>
      </c>
      <c r="E37" s="18" t="s">
        <v>290</v>
      </c>
      <c r="F37" s="326">
        <v>167.96000000000001</v>
      </c>
      <c r="G37" s="39"/>
      <c r="H37" s="45"/>
    </row>
    <row r="38" s="2" customFormat="1" ht="16.8" customHeight="1">
      <c r="A38" s="39"/>
      <c r="B38" s="45"/>
      <c r="C38" s="325" t="s">
        <v>1561</v>
      </c>
      <c r="D38" s="325" t="s">
        <v>1562</v>
      </c>
      <c r="E38" s="18" t="s">
        <v>290</v>
      </c>
      <c r="F38" s="326">
        <v>974.79999999999995</v>
      </c>
      <c r="G38" s="39"/>
      <c r="H38" s="45"/>
    </row>
    <row r="39" s="2" customFormat="1" ht="16.8" customHeight="1">
      <c r="A39" s="39"/>
      <c r="B39" s="45"/>
      <c r="C39" s="325" t="s">
        <v>1571</v>
      </c>
      <c r="D39" s="325" t="s">
        <v>1572</v>
      </c>
      <c r="E39" s="18" t="s">
        <v>290</v>
      </c>
      <c r="F39" s="326">
        <v>263.33999999999997</v>
      </c>
      <c r="G39" s="39"/>
      <c r="H39" s="45"/>
    </row>
    <row r="40" s="2" customFormat="1" ht="16.8" customHeight="1">
      <c r="A40" s="39"/>
      <c r="B40" s="45"/>
      <c r="C40" s="325" t="s">
        <v>1577</v>
      </c>
      <c r="D40" s="325" t="s">
        <v>1578</v>
      </c>
      <c r="E40" s="18" t="s">
        <v>290</v>
      </c>
      <c r="F40" s="326">
        <v>263.33999999999997</v>
      </c>
      <c r="G40" s="39"/>
      <c r="H40" s="45"/>
    </row>
    <row r="41" s="2" customFormat="1" ht="16.8" customHeight="1">
      <c r="A41" s="39"/>
      <c r="B41" s="45"/>
      <c r="C41" s="325" t="s">
        <v>2056</v>
      </c>
      <c r="D41" s="325" t="s">
        <v>2057</v>
      </c>
      <c r="E41" s="18" t="s">
        <v>290</v>
      </c>
      <c r="F41" s="326">
        <v>167.96000000000001</v>
      </c>
      <c r="G41" s="39"/>
      <c r="H41" s="45"/>
    </row>
    <row r="42" s="2" customFormat="1" ht="16.8" customHeight="1">
      <c r="A42" s="39"/>
      <c r="B42" s="45"/>
      <c r="C42" s="325" t="s">
        <v>2781</v>
      </c>
      <c r="D42" s="325" t="s">
        <v>2782</v>
      </c>
      <c r="E42" s="18" t="s">
        <v>290</v>
      </c>
      <c r="F42" s="326">
        <v>16.48</v>
      </c>
      <c r="G42" s="39"/>
      <c r="H42" s="45"/>
    </row>
    <row r="43" s="2" customFormat="1" ht="16.8" customHeight="1">
      <c r="A43" s="39"/>
      <c r="B43" s="45"/>
      <c r="C43" s="321" t="s">
        <v>298</v>
      </c>
      <c r="D43" s="322" t="s">
        <v>299</v>
      </c>
      <c r="E43" s="323" t="s">
        <v>290</v>
      </c>
      <c r="F43" s="324">
        <v>31.16</v>
      </c>
      <c r="G43" s="39"/>
      <c r="H43" s="45"/>
    </row>
    <row r="44" s="2" customFormat="1" ht="16.8" customHeight="1">
      <c r="A44" s="39"/>
      <c r="B44" s="45"/>
      <c r="C44" s="325" t="s">
        <v>1</v>
      </c>
      <c r="D44" s="325" t="s">
        <v>7675</v>
      </c>
      <c r="E44" s="18" t="s">
        <v>1</v>
      </c>
      <c r="F44" s="326">
        <v>31.16</v>
      </c>
      <c r="G44" s="39"/>
      <c r="H44" s="45"/>
    </row>
    <row r="45" s="2" customFormat="1" ht="16.8" customHeight="1">
      <c r="A45" s="39"/>
      <c r="B45" s="45"/>
      <c r="C45" s="325" t="s">
        <v>1</v>
      </c>
      <c r="D45" s="325" t="s">
        <v>366</v>
      </c>
      <c r="E45" s="18" t="s">
        <v>1</v>
      </c>
      <c r="F45" s="326">
        <v>31.16</v>
      </c>
      <c r="G45" s="39"/>
      <c r="H45" s="45"/>
    </row>
    <row r="46" s="2" customFormat="1" ht="16.8" customHeight="1">
      <c r="A46" s="39"/>
      <c r="B46" s="45"/>
      <c r="C46" s="327" t="s">
        <v>7672</v>
      </c>
      <c r="D46" s="39"/>
      <c r="E46" s="39"/>
      <c r="F46" s="39"/>
      <c r="G46" s="39"/>
      <c r="H46" s="45"/>
    </row>
    <row r="47" s="2" customFormat="1" ht="16.8" customHeight="1">
      <c r="A47" s="39"/>
      <c r="B47" s="45"/>
      <c r="C47" s="325" t="s">
        <v>1555</v>
      </c>
      <c r="D47" s="325" t="s">
        <v>1556</v>
      </c>
      <c r="E47" s="18" t="s">
        <v>290</v>
      </c>
      <c r="F47" s="326">
        <v>167.96000000000001</v>
      </c>
      <c r="G47" s="39"/>
      <c r="H47" s="45"/>
    </row>
    <row r="48" s="2" customFormat="1" ht="16.8" customHeight="1">
      <c r="A48" s="39"/>
      <c r="B48" s="45"/>
      <c r="C48" s="325" t="s">
        <v>1561</v>
      </c>
      <c r="D48" s="325" t="s">
        <v>1562</v>
      </c>
      <c r="E48" s="18" t="s">
        <v>290</v>
      </c>
      <c r="F48" s="326">
        <v>974.79999999999995</v>
      </c>
      <c r="G48" s="39"/>
      <c r="H48" s="45"/>
    </row>
    <row r="49" s="2" customFormat="1" ht="16.8" customHeight="1">
      <c r="A49" s="39"/>
      <c r="B49" s="45"/>
      <c r="C49" s="325" t="s">
        <v>1571</v>
      </c>
      <c r="D49" s="325" t="s">
        <v>1572</v>
      </c>
      <c r="E49" s="18" t="s">
        <v>290</v>
      </c>
      <c r="F49" s="326">
        <v>263.33999999999997</v>
      </c>
      <c r="G49" s="39"/>
      <c r="H49" s="45"/>
    </row>
    <row r="50" s="2" customFormat="1" ht="16.8" customHeight="1">
      <c r="A50" s="39"/>
      <c r="B50" s="45"/>
      <c r="C50" s="325" t="s">
        <v>1577</v>
      </c>
      <c r="D50" s="325" t="s">
        <v>1578</v>
      </c>
      <c r="E50" s="18" t="s">
        <v>290</v>
      </c>
      <c r="F50" s="326">
        <v>263.33999999999997</v>
      </c>
      <c r="G50" s="39"/>
      <c r="H50" s="45"/>
    </row>
    <row r="51" s="2" customFormat="1" ht="16.8" customHeight="1">
      <c r="A51" s="39"/>
      <c r="B51" s="45"/>
      <c r="C51" s="325" t="s">
        <v>2056</v>
      </c>
      <c r="D51" s="325" t="s">
        <v>2057</v>
      </c>
      <c r="E51" s="18" t="s">
        <v>290</v>
      </c>
      <c r="F51" s="326">
        <v>167.96000000000001</v>
      </c>
      <c r="G51" s="39"/>
      <c r="H51" s="45"/>
    </row>
    <row r="52" s="2" customFormat="1" ht="16.8" customHeight="1">
      <c r="A52" s="39"/>
      <c r="B52" s="45"/>
      <c r="C52" s="325" t="s">
        <v>2917</v>
      </c>
      <c r="D52" s="325" t="s">
        <v>2918</v>
      </c>
      <c r="E52" s="18" t="s">
        <v>290</v>
      </c>
      <c r="F52" s="326">
        <v>126.54000000000001</v>
      </c>
      <c r="G52" s="39"/>
      <c r="H52" s="45"/>
    </row>
    <row r="53" s="2" customFormat="1" ht="16.8" customHeight="1">
      <c r="A53" s="39"/>
      <c r="B53" s="45"/>
      <c r="C53" s="321" t="s">
        <v>301</v>
      </c>
      <c r="D53" s="322" t="s">
        <v>302</v>
      </c>
      <c r="E53" s="323" t="s">
        <v>290</v>
      </c>
      <c r="F53" s="324">
        <v>95.379999999999995</v>
      </c>
      <c r="G53" s="39"/>
      <c r="H53" s="45"/>
    </row>
    <row r="54" s="2" customFormat="1" ht="16.8" customHeight="1">
      <c r="A54" s="39"/>
      <c r="B54" s="45"/>
      <c r="C54" s="325" t="s">
        <v>1</v>
      </c>
      <c r="D54" s="325" t="s">
        <v>7676</v>
      </c>
      <c r="E54" s="18" t="s">
        <v>1</v>
      </c>
      <c r="F54" s="326">
        <v>95.379999999999995</v>
      </c>
      <c r="G54" s="39"/>
      <c r="H54" s="45"/>
    </row>
    <row r="55" s="2" customFormat="1" ht="16.8" customHeight="1">
      <c r="A55" s="39"/>
      <c r="B55" s="45"/>
      <c r="C55" s="325" t="s">
        <v>1</v>
      </c>
      <c r="D55" s="325" t="s">
        <v>366</v>
      </c>
      <c r="E55" s="18" t="s">
        <v>1</v>
      </c>
      <c r="F55" s="326">
        <v>95.379999999999995</v>
      </c>
      <c r="G55" s="39"/>
      <c r="H55" s="45"/>
    </row>
    <row r="56" s="2" customFormat="1" ht="16.8" customHeight="1">
      <c r="A56" s="39"/>
      <c r="B56" s="45"/>
      <c r="C56" s="327" t="s">
        <v>7672</v>
      </c>
      <c r="D56" s="39"/>
      <c r="E56" s="39"/>
      <c r="F56" s="39"/>
      <c r="G56" s="39"/>
      <c r="H56" s="45"/>
    </row>
    <row r="57" s="2" customFormat="1">
      <c r="A57" s="39"/>
      <c r="B57" s="45"/>
      <c r="C57" s="325" t="s">
        <v>1512</v>
      </c>
      <c r="D57" s="325" t="s">
        <v>1513</v>
      </c>
      <c r="E57" s="18" t="s">
        <v>351</v>
      </c>
      <c r="F57" s="326">
        <v>14.307</v>
      </c>
      <c r="G57" s="39"/>
      <c r="H57" s="45"/>
    </row>
    <row r="58" s="2" customFormat="1" ht="16.8" customHeight="1">
      <c r="A58" s="39"/>
      <c r="B58" s="45"/>
      <c r="C58" s="325" t="s">
        <v>1546</v>
      </c>
      <c r="D58" s="325" t="s">
        <v>1547</v>
      </c>
      <c r="E58" s="18" t="s">
        <v>493</v>
      </c>
      <c r="F58" s="326">
        <v>0.503</v>
      </c>
      <c r="G58" s="39"/>
      <c r="H58" s="45"/>
    </row>
    <row r="59" s="2" customFormat="1" ht="16.8" customHeight="1">
      <c r="A59" s="39"/>
      <c r="B59" s="45"/>
      <c r="C59" s="325" t="s">
        <v>1571</v>
      </c>
      <c r="D59" s="325" t="s">
        <v>1572</v>
      </c>
      <c r="E59" s="18" t="s">
        <v>290</v>
      </c>
      <c r="F59" s="326">
        <v>263.33999999999997</v>
      </c>
      <c r="G59" s="39"/>
      <c r="H59" s="45"/>
    </row>
    <row r="60" s="2" customFormat="1" ht="16.8" customHeight="1">
      <c r="A60" s="39"/>
      <c r="B60" s="45"/>
      <c r="C60" s="325" t="s">
        <v>1577</v>
      </c>
      <c r="D60" s="325" t="s">
        <v>1578</v>
      </c>
      <c r="E60" s="18" t="s">
        <v>290</v>
      </c>
      <c r="F60" s="326">
        <v>263.33999999999997</v>
      </c>
      <c r="G60" s="39"/>
      <c r="H60" s="45"/>
    </row>
    <row r="61" s="2" customFormat="1" ht="16.8" customHeight="1">
      <c r="A61" s="39"/>
      <c r="B61" s="45"/>
      <c r="C61" s="325" t="s">
        <v>2056</v>
      </c>
      <c r="D61" s="325" t="s">
        <v>2057</v>
      </c>
      <c r="E61" s="18" t="s">
        <v>290</v>
      </c>
      <c r="F61" s="326">
        <v>95.379999999999995</v>
      </c>
      <c r="G61" s="39"/>
      <c r="H61" s="45"/>
    </row>
    <row r="62" s="2" customFormat="1" ht="16.8" customHeight="1">
      <c r="A62" s="39"/>
      <c r="B62" s="45"/>
      <c r="C62" s="325" t="s">
        <v>2917</v>
      </c>
      <c r="D62" s="325" t="s">
        <v>2918</v>
      </c>
      <c r="E62" s="18" t="s">
        <v>290</v>
      </c>
      <c r="F62" s="326">
        <v>126.54000000000001</v>
      </c>
      <c r="G62" s="39"/>
      <c r="H62" s="45"/>
    </row>
    <row r="63" s="2" customFormat="1" ht="7.44" customHeight="1">
      <c r="A63" s="39"/>
      <c r="B63" s="180"/>
      <c r="C63" s="181"/>
      <c r="D63" s="181"/>
      <c r="E63" s="181"/>
      <c r="F63" s="181"/>
      <c r="G63" s="181"/>
      <c r="H63" s="45"/>
    </row>
    <row r="64" s="2" customFormat="1">
      <c r="A64" s="39"/>
      <c r="B64" s="39"/>
      <c r="C64" s="39"/>
      <c r="D64" s="39"/>
      <c r="E64" s="39"/>
      <c r="F64" s="39"/>
      <c r="G64" s="39"/>
      <c r="H64" s="39"/>
    </row>
  </sheetData>
  <sheetProtection sheet="1" formatColumns="0" formatRows="0" objects="1" scenarios="1" spinCount="100000" saltValue="lg6MgsAlSAkZeY8PlS+BkA7V4PGMPpLCjU6zaIrc6fb92WXbSVDAl6+RYrCtYXDPNCFBMUACwMtxOpSz28iO4w==" hashValue="bQn3RjkQ8wIQGUsLMw6uOylbPZlxR6Yi5G4Hq961BAhF/Jx728QsvvE2e6F7aXz03BtdSzOKVETZ5GBZhpMui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k-36\k_36</dc:creator>
  <cp:lastModifiedBy>k-36\k_36</cp:lastModifiedBy>
  <dcterms:created xsi:type="dcterms:W3CDTF">2023-12-07T09:31:19Z</dcterms:created>
  <dcterms:modified xsi:type="dcterms:W3CDTF">2023-12-07T09:32:12Z</dcterms:modified>
</cp:coreProperties>
</file>