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Telemedicína\ZD_k finalizaci\"/>
    </mc:Choice>
  </mc:AlternateContent>
  <bookViews>
    <workbookView xWindow="0" yWindow="0" windowWidth="19200" windowHeight="6930"/>
  </bookViews>
  <sheets>
    <sheet name="Telemedicína" sheetId="1" r:id="rId1"/>
    <sheet name="Přístroje" sheetId="2" r:id="rId2"/>
    <sheet name="Matice přístrojů" sheetId="3" r:id="rId3"/>
    <sheet name="KPI" sheetId="4" r:id="rId4"/>
    <sheet name="Body_R" sheetId="5" r:id="rId5"/>
  </sheets>
  <definedNames>
    <definedName name="_xlnm._FilterDatabase" localSheetId="1" hidden="1">Přístroje!$A$6:$G$23</definedName>
    <definedName name="_xlnm._FilterDatabase" localSheetId="0" hidden="1">Telemedicína!$A$1:$G$44</definedName>
    <definedName name="Metadatový_editor">#REF!</definedName>
    <definedName name="P1_" localSheetId="0">Telemedicína!$F$1:$F$4</definedName>
    <definedName name="P1_">#REF!</definedName>
  </definedNames>
  <calcPr calcId="162913"/>
</workbook>
</file>

<file path=xl/calcChain.xml><?xml version="1.0" encoding="utf-8"?>
<calcChain xmlns="http://schemas.openxmlformats.org/spreadsheetml/2006/main">
  <c r="B15" i="5" l="1"/>
  <c r="B24" i="3"/>
  <c r="B4" i="2"/>
  <c r="C5" i="4" l="1"/>
  <c r="D24" i="3"/>
  <c r="C24" i="3"/>
  <c r="C25" i="3" s="1"/>
  <c r="B5" i="3"/>
  <c r="B5" i="5"/>
  <c r="D25" i="3"/>
  <c r="B25" i="3"/>
  <c r="I21" i="2"/>
  <c r="H21" i="2"/>
  <c r="I20" i="2"/>
  <c r="H20" i="2"/>
  <c r="I19" i="2"/>
  <c r="I18" i="2"/>
  <c r="I17" i="2"/>
  <c r="I16" i="2"/>
  <c r="I15" i="2"/>
  <c r="I14" i="2"/>
  <c r="I13" i="2"/>
  <c r="I12" i="2"/>
  <c r="H12" i="2"/>
  <c r="I11" i="2"/>
  <c r="H11" i="2"/>
  <c r="I10" i="2"/>
  <c r="H10" i="2"/>
  <c r="I9" i="2"/>
  <c r="H9" i="2"/>
  <c r="I8" i="2"/>
  <c r="I7" i="2"/>
  <c r="G38" i="1"/>
  <c r="G37" i="1"/>
  <c r="G36" i="1"/>
  <c r="G33" i="1"/>
  <c r="G29" i="1"/>
  <c r="G23" i="1"/>
  <c r="G17" i="1"/>
  <c r="G16" i="1"/>
  <c r="G15" i="1"/>
  <c r="G41" i="1" l="1"/>
  <c r="B8" i="5" s="1"/>
  <c r="C8" i="5" s="1"/>
  <c r="H22" i="2"/>
  <c r="I22" i="2"/>
  <c r="D26" i="3"/>
  <c r="B12" i="5" s="1"/>
  <c r="I23" i="2" l="1"/>
  <c r="B9" i="5" s="1"/>
  <c r="C9" i="5" s="1"/>
</calcChain>
</file>

<file path=xl/sharedStrings.xml><?xml version="1.0" encoding="utf-8"?>
<sst xmlns="http://schemas.openxmlformats.org/spreadsheetml/2006/main" count="232" uniqueCount="141">
  <si>
    <t>ano</t>
  </si>
  <si>
    <t>Příloha č. 2 Zadávací dokumentace - Popis splnění požadavků na službu</t>
  </si>
  <si>
    <t>ne</t>
  </si>
  <si>
    <t>Dodavatel (obchodní název):</t>
  </si>
  <si>
    <t>Vyplní dodavatel obchodní název</t>
  </si>
  <si>
    <t>Nabízené řešení: název systému/produktu</t>
  </si>
  <si>
    <t>Dodavatel vyplní název nabízeného systému / produktu</t>
  </si>
  <si>
    <t>VZ Telemedicína</t>
  </si>
  <si>
    <t>Požadavky - zkrácený text! Kompletní technické podmínky jsou uvedny v příloze č. 1 ZD</t>
  </si>
  <si>
    <t>Kód požadavku</t>
  </si>
  <si>
    <t>Typ požadavku</t>
  </si>
  <si>
    <t>Naplnění požadavku</t>
  </si>
  <si>
    <t>Popis nabízeného plnění</t>
  </si>
  <si>
    <t>Obecné požadavky</t>
  </si>
  <si>
    <t>Komunikační platforma pro zajištění zabezpečené komunikace mezi lékařem a sestrou</t>
  </si>
  <si>
    <t>P1</t>
  </si>
  <si>
    <t>Vedení zdravotnické dokumentace v elektronické podobě ve sdílené platformě a následného vystavení lékařské zprávy</t>
  </si>
  <si>
    <t>P2</t>
  </si>
  <si>
    <t>Požadavky na průběh a rozsah služby</t>
  </si>
  <si>
    <t>Pokrytí lékařské služby ve stanovených časech, minimálně jeden lékař s odborností všeobecné praktické lékařství</t>
  </si>
  <si>
    <t>Doslupnost dalších odborných lékařů - internista</t>
  </si>
  <si>
    <t>R</t>
  </si>
  <si>
    <t>Doslupnost dalších odborných lékařů - psychiatr</t>
  </si>
  <si>
    <t>Doslupnost dalších odborných lékařů - diabetolog</t>
  </si>
  <si>
    <t xml:space="preserve">Dodavatel zajistí archivaci dat s charakterem zdravotnické dokumentace v systému po dobu 10 let. </t>
  </si>
  <si>
    <t>Zpracování úvodní analýzy v pilotních zařízeních</t>
  </si>
  <si>
    <t>Proškolení ošetřovatelského personálu vč. poskytnutí manuálů a školících materiálů</t>
  </si>
  <si>
    <t>Požadavky na komunikační platformu</t>
  </si>
  <si>
    <r>
      <rPr>
        <sz val="11"/>
        <color theme="1"/>
        <rFont val="Arial"/>
        <family val="2"/>
        <charset val="238"/>
      </rPr>
      <t>Požadujeme komunikační platformu umožňující záznam měřených dat, jejich předávání lékaři a funkce</t>
    </r>
    <r>
      <rPr>
        <i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videohovorů.</t>
    </r>
  </si>
  <si>
    <t>Závazek archivace dat vč. záznamu videokonferenčních hovorů</t>
  </si>
  <si>
    <t>Požadujeme možnost zadání základních zdravotních dat o pacientovi do aplikace minimálně v rozsahu Pacientského souhrnu dle standardu MZ.</t>
  </si>
  <si>
    <t>Možnost nahrát souborový, foto nebo video obsah.</t>
  </si>
  <si>
    <t>Požadavky na sety vyšetřovacích nástrojů / přístrojů na základní vyšetření a rozbory</t>
  </si>
  <si>
    <t>Požadujeme pronájem setu vyšetřovacích nástrojů a komunikačních zařízení vč. zajištění jejich servisu a bezpečnostně technických kontrol (podrobný rozpis uveden na listu Přístroje)</t>
  </si>
  <si>
    <t>Požadavky na informační a kybernetickou bezpečnost a na zabezpečení služby a kompatibilitu</t>
  </si>
  <si>
    <t>Výhodou je, když nabízená komunikační platforma je zajištěna v režimu vysoké dostupnosti.</t>
  </si>
  <si>
    <t xml:space="preserve">V případě umístění ICT infrastruktury pro poskytování služeb v datovém centru zadavatele bude dodán návrh na bezpečné oddělení sítě pro poskytování služeb od provozní sítě zadavatele. </t>
  </si>
  <si>
    <t>Prohlášení dodavatele o lokaci uložení dat</t>
  </si>
  <si>
    <t>Bezpečnostně provozní dokumentace</t>
  </si>
  <si>
    <t>Dodavatel musí prokázat platnou cetifikaci ISO/IEC 27001 v rozsahu nabízených služeb</t>
  </si>
  <si>
    <t>Ostatní požadavky</t>
  </si>
  <si>
    <t>Kompatibilita s přenosovými sítěmi Wifi na frenkvenci 2,4 a 5GHz a autentizační protokol WPA2.</t>
  </si>
  <si>
    <t>On premise řešení.</t>
  </si>
  <si>
    <t>Automatické odesílání dat praktickým lékařům lůžkového zařízení socicální péče - PUSH scénáře pro zasílání dat lékařům typu CGM ClickBox výhodou</t>
  </si>
  <si>
    <t>Zpracování dat</t>
  </si>
  <si>
    <t>Pořízená zdravotnická dokumentace musí být dostupná pro zpracování v IS organizace a následnou zdravotní péči prostřednictvím interoperabilních formátů a služeb el. zdravotnictví dle standardů MZ - minimálně v rozsahu pacientského souhrnu (HL7 CDA L1 a  L3) a prostřednictví API dle předpisu https://nixzd.cz/standard, a to včetně podpory bezvýznamového indentifikátoru pacientů (RID) a otestování prostřednictvím metodiky NCPeH.</t>
  </si>
  <si>
    <t>P3</t>
  </si>
  <si>
    <t>Počet splněných požadavků typu "R"= ano (pro účely hodnocení nabídky)</t>
  </si>
  <si>
    <t xml:space="preserve">Legenda:
P1= Povinné - musí splňovat nejpozději v době podání nabídky (jejich předvedení může být ze strany zadavatele požadováno od vybraného dodavatele jako podmínka uzavření smlouvy) 
P2 = Povinné - musí být dostupné do 3 měsíců od podpisu smlouvy/nejpozději ode dne zahájení služby
P3 = Povinné - do 6 měsíců od akceptace pilotního provozu
R = Rozšiřující požadavky jsou nepovinné a závazek jejich naplnění v době implementace/zahájení služby bude hodnocen jako kvalitativní výhoda (v rámci hodnocení nabídky v procesu veřejné zakázky)
</t>
  </si>
  <si>
    <t>Podmínky a pokyny pro vyplnění:</t>
  </si>
  <si>
    <t>Dodavatel vyplní zeleně podbarvená pole, tj.:</t>
  </si>
  <si>
    <t>Identifikaci dodavatele, obchodní název a právní formu</t>
  </si>
  <si>
    <t>U nepovinných požadavků typu "R" dodavatel vybere ze seznamu ano / ne, tj. zda funkcionalitu splňuje nebo ne.</t>
  </si>
  <si>
    <t>U nepovinných požadavků typu "R" dodavatel garantuje splnění požadavku, pokud uvede "ano", a to  v době implementace/zahájení služby.</t>
  </si>
  <si>
    <t>U nepovinných požadavků typu "R"  v případě, že dodavatel nevybere ze seznamu žádnou možnost (ano/ne) má se zato, že nabídka požadavek (funkcionalitu) nesplňuje</t>
  </si>
  <si>
    <t>Ve sloupci "poznámka" je dodavatel u každého řádku (tj. typ P1, P2, P3, R), kde u požadavku uvedl či je uvedeno "ano", povinen popsat, jakým způsobem požadavek splňuje</t>
  </si>
  <si>
    <t>Popis všech požadavků (funkcionalit) je uveden v příloze č. 1 zadávací dokumentace . Popis požadavku v této tabulce je pouze orientační (zkrácený)</t>
  </si>
  <si>
    <t>Podáním nabídky se dodavatel zavazuje ke splnění všech požadavků dle přílohy č. 1 zadávací dokumentace včetně těch neuvedených v této příloze</t>
  </si>
  <si>
    <t>Dodavatel:</t>
  </si>
  <si>
    <t>Marker/přístroj/nástroj</t>
  </si>
  <si>
    <t>Upřesnění požadavku</t>
  </si>
  <si>
    <t>Způsob zadávání dat do aplikace/komunikační platformy</t>
  </si>
  <si>
    <t>Popis nabízeného způsobu splnění vč. uvedení informace o certifikaci přístroje</t>
  </si>
  <si>
    <t>Body - R</t>
  </si>
  <si>
    <t>Body - Integrace</t>
  </si>
  <si>
    <t>měření teploty bezkontaktní</t>
  </si>
  <si>
    <t>bezkontaktní teploměr k měření tělesné teploty,</t>
  </si>
  <si>
    <t>PR1</t>
  </si>
  <si>
    <t>x</t>
  </si>
  <si>
    <t>oxymetr</t>
  </si>
  <si>
    <t xml:space="preserve">přístroj k měření nasycení krve kyslíkem a srdeční frekvence - neinvazivní monitoring saturace krve a srdeční frekvence </t>
  </si>
  <si>
    <t>PR2</t>
  </si>
  <si>
    <t>vyšetření plic – detailní poslech plic</t>
  </si>
  <si>
    <t>elektronický stetoskop určený k lékařským diagnostickým účelům popř. přístoj nahrazujíci funkci elektronického stetoskopu</t>
  </si>
  <si>
    <t>PR3</t>
  </si>
  <si>
    <t>vyšetření funkce plic pacienta prostřednictvím spirometrie</t>
  </si>
  <si>
    <t>PR4</t>
  </si>
  <si>
    <t>diagnostika zánětu krku</t>
  </si>
  <si>
    <t>kamera/foto určená pro vyšetření krku</t>
  </si>
  <si>
    <t>PR5</t>
  </si>
  <si>
    <t>poslech srdce</t>
  </si>
  <si>
    <t>PR6</t>
  </si>
  <si>
    <t>EKG</t>
  </si>
  <si>
    <t>monitorování srdeční aktivity</t>
  </si>
  <si>
    <t>PR7</t>
  </si>
  <si>
    <t>měření srdečního pulsu (jestliže není součástí EKG)</t>
  </si>
  <si>
    <t>měření pulsu</t>
  </si>
  <si>
    <t>PR8</t>
  </si>
  <si>
    <t>tonometr</t>
  </si>
  <si>
    <t>měření krevního tlaku</t>
  </si>
  <si>
    <t>PR9</t>
  </si>
  <si>
    <t>glukometr</t>
  </si>
  <si>
    <t>Měřič krevní glukózy je určen pro osobní měření krevní glukózy z čerstvé plné krve z kapilár na konečcích prstu. SET obsahuje: přístroj(glukometr), odběrové pero, jehličky a měřící testovací proužky.</t>
  </si>
  <si>
    <t>PR10</t>
  </si>
  <si>
    <t>CRP – identifikace zánětu z krve</t>
  </si>
  <si>
    <r>
      <rPr>
        <sz val="11"/>
        <color rgb="FF000000"/>
        <rFont val="Calibri"/>
        <family val="2"/>
        <charset val="238"/>
      </rPr>
      <t>Enzymoimunoanalytická</t>
    </r>
    <r>
      <rPr>
        <sz val="11"/>
        <color rgb="FF000000"/>
        <rFont val="Calibri"/>
        <family val="2"/>
        <charset val="238"/>
      </rPr>
      <t xml:space="preserve"> souprava pro kvantitativní stanovení C-reaktivního proteinu z krve.</t>
    </r>
  </si>
  <si>
    <t>PR11</t>
  </si>
  <si>
    <t>rozbor moči (přítomnost bílkoviny, krve)</t>
  </si>
  <si>
    <r>
      <rPr>
        <sz val="11"/>
        <color rgb="FF000000"/>
        <rFont val="Calibri"/>
        <family val="2"/>
        <charset val="238"/>
      </rPr>
      <t>Reflexní fotometr</t>
    </r>
    <r>
      <rPr>
        <sz val="11"/>
        <color rgb="FF000000"/>
        <rFont val="Calibri"/>
        <family val="2"/>
        <charset val="238"/>
      </rPr>
      <t xml:space="preserve"> určený k měření a vyhodnocování močových testovacích proužků</t>
    </r>
  </si>
  <si>
    <t>PR12</t>
  </si>
  <si>
    <t>INR</t>
  </si>
  <si>
    <t>Měření rychlost srážení krve. Zařízení určené pro měření doby koagulace krve a zobrazující hodnotu INR (mezinárodní normalizovaný poměr), protrombinový čas (PT) a hodnotu Quick Time (QT).</t>
  </si>
  <si>
    <t>PR13</t>
  </si>
  <si>
    <t>vyšetření uší a nosu</t>
  </si>
  <si>
    <t>Foto/kamera</t>
  </si>
  <si>
    <t>PR14</t>
  </si>
  <si>
    <t>kontrolu ran (dekubity)</t>
  </si>
  <si>
    <t>PR15</t>
  </si>
  <si>
    <t>Za vlastnost</t>
  </si>
  <si>
    <t>Celkem</t>
  </si>
  <si>
    <t>Ve sloupci "Popis nabízeného způsobu splnění vč. uvedení informace o certifikaci přístroje" je dodavatel u každého řádku (tj. typP2, R), kde u požadavku uvedl či je uvedeno "ano", povinen popsat, jakým způsobem požadavek splňuje</t>
  </si>
  <si>
    <t>AIO přístroj 1</t>
  </si>
  <si>
    <t>AIO přístroj 2</t>
  </si>
  <si>
    <t>...</t>
  </si>
  <si>
    <t>vyšetření plic – detailní poslech plic (stetoskop)</t>
  </si>
  <si>
    <t>vyšetření plic – detailní poslech plic (spirometr)</t>
  </si>
  <si>
    <t>Popis all in one řešení</t>
  </si>
  <si>
    <t>Přidělené body</t>
  </si>
  <si>
    <t>Celkem bodů</t>
  </si>
  <si>
    <t>Dodavatel v horním řádku označní nabízené vyšetřovací přístroje. V případě potřeby může dodavatel přidat další sloupce.</t>
  </si>
  <si>
    <t>V řádku "Popis all in one řešení" uvede podrobný popis nabízeného řešení a způsob měření jednotlivých markerů.</t>
  </si>
  <si>
    <t>KPI</t>
  </si>
  <si>
    <t xml:space="preserve"> VZ</t>
  </si>
  <si>
    <t>Počet splněných R</t>
  </si>
  <si>
    <t>Bodové hodnocení</t>
  </si>
  <si>
    <t>Přístroje</t>
  </si>
  <si>
    <t>All-in-one</t>
  </si>
  <si>
    <t>Tabulka má pouze informativní charakter</t>
  </si>
  <si>
    <t>Veřejná zakázka: Rámcová smlouva Telemedicína</t>
  </si>
  <si>
    <t>Veřejná zakázka:  Rámcová smlouva Telemedicína</t>
  </si>
  <si>
    <t>Jako dodavatel se zavazuji k přistoupení k sankčně - motivačnímu modelu dle přílohy č. 10 Zadávací dokumentace.</t>
  </si>
  <si>
    <r>
      <t xml:space="preserve">V případě, že dodavatel neuvede žádnou možnost </t>
    </r>
    <r>
      <rPr>
        <b/>
        <sz val="11"/>
        <color theme="1"/>
        <rFont val="Calibri"/>
        <family val="2"/>
        <charset val="238"/>
      </rPr>
      <t>ano/ne,</t>
    </r>
    <r>
      <rPr>
        <sz val="11"/>
        <color theme="1"/>
        <rFont val="Calibri"/>
        <family val="2"/>
        <charset val="238"/>
      </rPr>
      <t xml:space="preserve"> má se zato, že k sankčně - motivačnímu modelu nepřistupuje.</t>
    </r>
  </si>
  <si>
    <t>Dodavatel uvede že v buňce B7, odpověď ano/ne.</t>
  </si>
  <si>
    <t>Matice dodávaných přístrojů</t>
  </si>
  <si>
    <t>Popis markerů/přístrojů/nástrojů</t>
  </si>
  <si>
    <t>KPI - Sankčně - motivační model</t>
  </si>
  <si>
    <t>Splnění funkcionalit typu "R", integrace, AIO a KPI</t>
  </si>
  <si>
    <t>Ve sloupci pod přístrojem označí hodnotou 1, který z označených markerů měří. V případě, že přístroj měří více požadovaných hodnot/markerů, vyznačí hodnotu 1 u všech dotčených řádcích.V ostatních řádcích bude vyplněna  0.</t>
  </si>
  <si>
    <t>Počet meřených marketů 1 přístrojem</t>
  </si>
  <si>
    <t>Dodavatel uveden ANO/NE.</t>
  </si>
  <si>
    <t>Integrace se systémem CYGNUS 2, který je provozován v zařízeních.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</si>
</sst>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rgb="FF000000"/>
      <name val="Arial"/>
      <family val="2"/>
      <charset val="238"/>
    </font>
    <font>
      <sz val="7"/>
      <color rgb="FF2E2E2E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  <fill>
      <patternFill patternType="solid">
        <fgColor rgb="FFF7CAAC"/>
        <bgColor rgb="FFF7CAAC"/>
      </patternFill>
    </fill>
    <fill>
      <patternFill patternType="solid">
        <fgColor rgb="FFD9D9D9"/>
        <bgColor rgb="FFD9D9D9"/>
      </patternFill>
    </fill>
    <fill>
      <patternFill patternType="solid">
        <fgColor rgb="FFE2EFDA"/>
        <bgColor rgb="FFE2EFDA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DD7E6B"/>
        <bgColor rgb="FFDD7E6B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textRotation="90" wrapText="1"/>
    </xf>
    <xf numFmtId="0" fontId="1" fillId="3" borderId="10" xfId="0" applyFont="1" applyFill="1" applyBorder="1" applyAlignment="1">
      <alignment horizontal="center" vertical="center" textRotation="90" wrapText="1"/>
    </xf>
    <xf numFmtId="0" fontId="1" fillId="4" borderId="10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wrapText="1"/>
    </xf>
    <xf numFmtId="0" fontId="2" fillId="5" borderId="14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shrinkToFit="1"/>
    </xf>
    <xf numFmtId="0" fontId="2" fillId="3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9" fontId="5" fillId="6" borderId="14" xfId="0" applyNumberFormat="1" applyFont="1" applyFill="1" applyBorder="1" applyAlignment="1">
      <alignment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1" fillId="7" borderId="14" xfId="0" applyFont="1" applyFill="1" applyBorder="1"/>
    <xf numFmtId="0" fontId="7" fillId="0" borderId="0" xfId="0" applyFont="1" applyAlignment="1">
      <alignment horizontal="left" wrapText="1"/>
    </xf>
    <xf numFmtId="0" fontId="9" fillId="0" borderId="0" xfId="0" applyFont="1"/>
    <xf numFmtId="0" fontId="2" fillId="0" borderId="0" xfId="0" applyFont="1" applyAlignme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1" fillId="8" borderId="0" xfId="0" applyFont="1" applyFill="1" applyAlignment="1">
      <alignment horizontal="center" vertical="center" textRotation="90" wrapText="1"/>
    </xf>
    <xf numFmtId="0" fontId="12" fillId="0" borderId="0" xfId="0" applyFont="1"/>
    <xf numFmtId="0" fontId="1" fillId="9" borderId="21" xfId="0" applyFont="1" applyFill="1" applyBorder="1"/>
    <xf numFmtId="0" fontId="10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0" fontId="13" fillId="0" borderId="14" xfId="0" applyFont="1" applyBorder="1"/>
    <xf numFmtId="0" fontId="14" fillId="0" borderId="14" xfId="0" applyFont="1" applyBorder="1" applyAlignment="1">
      <alignment horizontal="left" vertical="center"/>
    </xf>
    <xf numFmtId="0" fontId="15" fillId="0" borderId="14" xfId="0" applyFont="1" applyBorder="1"/>
    <xf numFmtId="0" fontId="16" fillId="0" borderId="14" xfId="0" applyFont="1" applyBorder="1"/>
    <xf numFmtId="0" fontId="16" fillId="0" borderId="14" xfId="0" applyFont="1" applyBorder="1" applyAlignment="1"/>
    <xf numFmtId="0" fontId="16" fillId="9" borderId="14" xfId="0" applyFont="1" applyFill="1" applyBorder="1" applyAlignment="1"/>
    <xf numFmtId="0" fontId="16" fillId="9" borderId="14" xfId="0" applyFont="1" applyFill="1" applyBorder="1"/>
    <xf numFmtId="0" fontId="17" fillId="10" borderId="14" xfId="0" applyFont="1" applyFill="1" applyBorder="1"/>
    <xf numFmtId="0" fontId="12" fillId="0" borderId="14" xfId="0" applyFont="1" applyBorder="1"/>
    <xf numFmtId="0" fontId="15" fillId="0" borderId="14" xfId="0" applyFont="1" applyBorder="1" applyAlignment="1">
      <alignment wrapText="1"/>
    </xf>
    <xf numFmtId="0" fontId="18" fillId="9" borderId="14" xfId="0" applyFont="1" applyFill="1" applyBorder="1"/>
    <xf numFmtId="0" fontId="13" fillId="0" borderId="0" xfId="0" applyFont="1"/>
    <xf numFmtId="0" fontId="19" fillId="0" borderId="14" xfId="0" applyFont="1" applyBorder="1"/>
    <xf numFmtId="0" fontId="12" fillId="0" borderId="14" xfId="0" applyFont="1" applyBorder="1" applyAlignment="1"/>
    <xf numFmtId="0" fontId="15" fillId="0" borderId="14" xfId="0" applyFont="1" applyBorder="1" applyAlignment="1"/>
    <xf numFmtId="0" fontId="14" fillId="8" borderId="0" xfId="0" applyFont="1" applyFill="1" applyAlignment="1">
      <alignment horizontal="left" vertical="center"/>
    </xf>
    <xf numFmtId="0" fontId="19" fillId="8" borderId="0" xfId="0" applyFont="1" applyFill="1"/>
    <xf numFmtId="0" fontId="10" fillId="8" borderId="14" xfId="0" applyFont="1" applyFill="1" applyBorder="1" applyAlignment="1">
      <alignment horizontal="left" vertical="center"/>
    </xf>
    <xf numFmtId="0" fontId="19" fillId="11" borderId="14" xfId="0" applyFont="1" applyFill="1" applyBorder="1"/>
    <xf numFmtId="0" fontId="14" fillId="8" borderId="14" xfId="0" applyFont="1" applyFill="1" applyBorder="1" applyAlignment="1">
      <alignment horizontal="left" vertical="center"/>
    </xf>
    <xf numFmtId="0" fontId="12" fillId="6" borderId="0" xfId="0" applyFont="1" applyFill="1" applyAlignment="1"/>
    <xf numFmtId="0" fontId="12" fillId="6" borderId="14" xfId="0" applyFont="1" applyFill="1" applyBorder="1" applyAlignment="1"/>
    <xf numFmtId="0" fontId="12" fillId="6" borderId="14" xfId="0" applyFont="1" applyFill="1" applyBorder="1"/>
    <xf numFmtId="0" fontId="20" fillId="0" borderId="0" xfId="0" applyFont="1"/>
    <xf numFmtId="0" fontId="12" fillId="0" borderId="0" xfId="0" applyFont="1" applyAlignment="1">
      <alignment wrapText="1"/>
    </xf>
    <xf numFmtId="0" fontId="1" fillId="9" borderId="21" xfId="0" applyFont="1" applyFill="1" applyBorder="1" applyAlignment="1">
      <alignment wrapText="1"/>
    </xf>
    <xf numFmtId="0" fontId="2" fillId="9" borderId="21" xfId="0" applyFont="1" applyFill="1" applyBorder="1"/>
    <xf numFmtId="0" fontId="2" fillId="3" borderId="25" xfId="0" applyFont="1" applyFill="1" applyBorder="1"/>
    <xf numFmtId="0" fontId="2" fillId="3" borderId="26" xfId="0" applyFont="1" applyFill="1" applyBorder="1"/>
    <xf numFmtId="0" fontId="2" fillId="3" borderId="27" xfId="0" applyFont="1" applyFill="1" applyBorder="1"/>
    <xf numFmtId="0" fontId="2" fillId="2" borderId="14" xfId="0" applyFont="1" applyFill="1" applyBorder="1"/>
    <xf numFmtId="1" fontId="2" fillId="8" borderId="14" xfId="0" applyNumberFormat="1" applyFont="1" applyFill="1" applyBorder="1"/>
    <xf numFmtId="1" fontId="2" fillId="7" borderId="14" xfId="0" applyNumberFormat="1" applyFont="1" applyFill="1" applyBorder="1"/>
    <xf numFmtId="0" fontId="2" fillId="2" borderId="14" xfId="0" applyFont="1" applyFill="1" applyBorder="1" applyAlignment="1"/>
    <xf numFmtId="0" fontId="21" fillId="0" borderId="0" xfId="0" applyFont="1"/>
    <xf numFmtId="0" fontId="0" fillId="0" borderId="0" xfId="0" applyFont="1" applyAlignment="1"/>
    <xf numFmtId="0" fontId="4" fillId="0" borderId="23" xfId="0" applyFont="1" applyBorder="1" applyAlignment="1"/>
    <xf numFmtId="0" fontId="4" fillId="0" borderId="24" xfId="0" applyFont="1" applyBorder="1" applyAlignment="1"/>
    <xf numFmtId="0" fontId="1" fillId="0" borderId="22" xfId="0" applyFont="1" applyFill="1" applyBorder="1" applyAlignment="1"/>
    <xf numFmtId="0" fontId="22" fillId="8" borderId="14" xfId="0" applyFont="1" applyFill="1" applyBorder="1" applyAlignment="1">
      <alignment horizontal="left" vertical="center"/>
    </xf>
    <xf numFmtId="0" fontId="23" fillId="0" borderId="0" xfId="0" applyFont="1" applyAlignment="1"/>
    <xf numFmtId="0" fontId="22" fillId="12" borderId="14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21" xfId="0" applyFont="1" applyFill="1" applyBorder="1"/>
    <xf numFmtId="0" fontId="1" fillId="0" borderId="24" xfId="0" applyFont="1" applyFill="1" applyBorder="1"/>
    <xf numFmtId="0" fontId="24" fillId="13" borderId="0" xfId="0" applyFont="1" applyFill="1"/>
    <xf numFmtId="0" fontId="25" fillId="0" borderId="0" xfId="0" applyFont="1" applyAlignment="1"/>
    <xf numFmtId="0" fontId="26" fillId="0" borderId="0" xfId="0" applyFont="1" applyAlignment="1"/>
    <xf numFmtId="0" fontId="8" fillId="0" borderId="0" xfId="0" applyFont="1" applyFill="1" applyAlignment="1">
      <alignment horizontal="right"/>
    </xf>
    <xf numFmtId="0" fontId="8" fillId="0" borderId="0" xfId="0" applyFont="1" applyFill="1"/>
    <xf numFmtId="0" fontId="24" fillId="0" borderId="0" xfId="0" applyFont="1"/>
    <xf numFmtId="0" fontId="26" fillId="0" borderId="0" xfId="0" applyFont="1"/>
    <xf numFmtId="0" fontId="16" fillId="9" borderId="14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2" fillId="2" borderId="28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 wrapText="1"/>
    </xf>
    <xf numFmtId="0" fontId="2" fillId="3" borderId="11" xfId="0" applyFont="1" applyFill="1" applyBorder="1" applyAlignment="1">
      <alignment horizontal="center" vertical="center" shrinkToFit="1"/>
    </xf>
    <xf numFmtId="0" fontId="4" fillId="0" borderId="12" xfId="0" applyFont="1" applyBorder="1"/>
    <xf numFmtId="0" fontId="4" fillId="0" borderId="13" xfId="0" applyFont="1" applyBorder="1"/>
    <xf numFmtId="0" fontId="2" fillId="7" borderId="19" xfId="0" applyFont="1" applyFill="1" applyBorder="1" applyAlignment="1">
      <alignment horizontal="left"/>
    </xf>
    <xf numFmtId="0" fontId="4" fillId="0" borderId="2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cez.mzcr.cz/cs/pacientsky-souhr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45"/>
  <sheetViews>
    <sheetView tabSelected="1" zoomScale="65" zoomScaleNormal="65" workbookViewId="0">
      <selection activeCell="L14" sqref="L14"/>
    </sheetView>
  </sheetViews>
  <sheetFormatPr defaultColWidth="14.42578125" defaultRowHeight="15" customHeight="1" x14ac:dyDescent="0.25"/>
  <cols>
    <col min="1" max="1" width="2" customWidth="1"/>
    <col min="2" max="2" width="52.5703125" customWidth="1"/>
    <col min="3" max="3" width="7.85546875" customWidth="1"/>
    <col min="4" max="4" width="8.85546875" customWidth="1"/>
    <col min="5" max="5" width="9.85546875" customWidth="1"/>
    <col min="6" max="6" width="95.42578125" customWidth="1"/>
    <col min="7" max="25" width="8.5703125" customWidth="1"/>
  </cols>
  <sheetData>
    <row r="1" spans="1:25" ht="13.5" customHeight="1" x14ac:dyDescent="0.25">
      <c r="A1" s="1"/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3.5" customHeight="1" x14ac:dyDescent="0.25">
      <c r="A2" s="4" t="s">
        <v>128</v>
      </c>
      <c r="B2" s="1"/>
      <c r="C2" s="2"/>
      <c r="D2" s="2"/>
      <c r="E2" s="2"/>
      <c r="F2" s="3" t="s">
        <v>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.5" customHeight="1" x14ac:dyDescent="0.25">
      <c r="A3" s="4" t="s">
        <v>1</v>
      </c>
      <c r="B3" s="1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3.5" customHeight="1" x14ac:dyDescent="0.25">
      <c r="A4" s="2"/>
      <c r="B4" s="2"/>
      <c r="C4" s="2"/>
      <c r="D4" s="2"/>
      <c r="E4" s="2"/>
      <c r="F4" s="3" t="s">
        <v>2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5" customHeight="1" x14ac:dyDescent="0.25">
      <c r="A5" s="2"/>
      <c r="B5" s="1" t="s">
        <v>3</v>
      </c>
      <c r="C5" s="5" t="s">
        <v>4</v>
      </c>
      <c r="D5" s="6"/>
      <c r="E5" s="6"/>
      <c r="F5" s="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3.5" customHeight="1" x14ac:dyDescent="0.25">
      <c r="A6" s="2"/>
      <c r="B6" s="1" t="s">
        <v>5</v>
      </c>
      <c r="C6" s="8" t="s">
        <v>6</v>
      </c>
      <c r="D6" s="9"/>
      <c r="E6" s="9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customHeight="1" x14ac:dyDescent="0.25">
      <c r="A7" s="2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3.5" customHeight="1" x14ac:dyDescent="0.25">
      <c r="A8" s="2"/>
      <c r="B8" s="11" t="s">
        <v>7</v>
      </c>
      <c r="C8" s="12"/>
      <c r="D8" s="12"/>
      <c r="E8" s="13"/>
      <c r="F8" s="1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52.5" customHeight="1" x14ac:dyDescent="0.25">
      <c r="A9" s="2"/>
      <c r="B9" s="15" t="s">
        <v>8</v>
      </c>
      <c r="C9" s="16" t="s">
        <v>9</v>
      </c>
      <c r="D9" s="17" t="s">
        <v>10</v>
      </c>
      <c r="E9" s="18" t="s">
        <v>11</v>
      </c>
      <c r="F9" s="19" t="s">
        <v>12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21" customHeight="1" x14ac:dyDescent="0.25">
      <c r="A10" s="2"/>
      <c r="B10" s="110" t="s">
        <v>13</v>
      </c>
      <c r="C10" s="111"/>
      <c r="D10" s="111"/>
      <c r="E10" s="111"/>
      <c r="F10" s="11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39.75" customHeight="1" x14ac:dyDescent="0.25">
      <c r="A11" s="2"/>
      <c r="B11" s="20" t="s">
        <v>14</v>
      </c>
      <c r="C11" s="21">
        <v>1</v>
      </c>
      <c r="D11" s="22" t="s">
        <v>15</v>
      </c>
      <c r="E11" s="108"/>
      <c r="F11" s="2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39.75" customHeight="1" x14ac:dyDescent="0.25">
      <c r="A12" s="2"/>
      <c r="B12" s="20" t="s">
        <v>16</v>
      </c>
      <c r="C12" s="21">
        <v>2</v>
      </c>
      <c r="D12" s="25" t="s">
        <v>17</v>
      </c>
      <c r="E12" s="23"/>
      <c r="F12" s="2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0.25" customHeight="1" x14ac:dyDescent="0.25">
      <c r="A13" s="2"/>
      <c r="B13" s="110" t="s">
        <v>18</v>
      </c>
      <c r="C13" s="111"/>
      <c r="D13" s="111"/>
      <c r="E13" s="111"/>
      <c r="F13" s="11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39.75" customHeight="1" x14ac:dyDescent="0.25">
      <c r="A14" s="2"/>
      <c r="B14" s="27" t="s">
        <v>19</v>
      </c>
      <c r="C14" s="28">
        <v>3</v>
      </c>
      <c r="D14" s="29" t="s">
        <v>17</v>
      </c>
      <c r="E14" s="30"/>
      <c r="F14" s="2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3.5" customHeight="1" x14ac:dyDescent="0.25">
      <c r="A15" s="2"/>
      <c r="B15" s="31" t="s">
        <v>20</v>
      </c>
      <c r="C15" s="32">
        <v>4</v>
      </c>
      <c r="D15" s="29" t="s">
        <v>21</v>
      </c>
      <c r="E15" s="33"/>
      <c r="F15" s="26"/>
      <c r="G15" s="2">
        <f t="shared" ref="G15:G17" si="0">COUNTIF(E15,"ano")</f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3.5" customHeight="1" x14ac:dyDescent="0.25">
      <c r="A16" s="2"/>
      <c r="B16" s="31" t="s">
        <v>22</v>
      </c>
      <c r="C16" s="32">
        <v>5</v>
      </c>
      <c r="D16" s="29" t="s">
        <v>21</v>
      </c>
      <c r="E16" s="33"/>
      <c r="F16" s="26"/>
      <c r="G16" s="2">
        <f t="shared" si="0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3.5" customHeight="1" x14ac:dyDescent="0.25">
      <c r="A17" s="2"/>
      <c r="B17" s="31" t="s">
        <v>23</v>
      </c>
      <c r="C17" s="32">
        <v>6</v>
      </c>
      <c r="D17" s="29" t="s">
        <v>21</v>
      </c>
      <c r="E17" s="34"/>
      <c r="F17" s="35"/>
      <c r="G17" s="2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4.5" customHeight="1" x14ac:dyDescent="0.25">
      <c r="A18" s="2"/>
      <c r="B18" s="27" t="s">
        <v>24</v>
      </c>
      <c r="C18" s="28">
        <v>7</v>
      </c>
      <c r="D18" s="29" t="s">
        <v>17</v>
      </c>
      <c r="E18" s="30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3.5" customHeight="1" x14ac:dyDescent="0.25">
      <c r="A19" s="2"/>
      <c r="B19" s="20" t="s">
        <v>25</v>
      </c>
      <c r="C19" s="28">
        <v>8</v>
      </c>
      <c r="D19" s="29" t="s">
        <v>17</v>
      </c>
      <c r="E19" s="30"/>
      <c r="F19" s="2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6" customHeight="1" x14ac:dyDescent="0.25">
      <c r="A20" s="2"/>
      <c r="B20" s="20" t="s">
        <v>26</v>
      </c>
      <c r="C20" s="32">
        <v>9</v>
      </c>
      <c r="D20" s="29" t="s">
        <v>17</v>
      </c>
      <c r="E20" s="33"/>
      <c r="F20" s="2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3.5" customHeight="1" x14ac:dyDescent="0.25">
      <c r="A21" s="2"/>
      <c r="B21" s="110" t="s">
        <v>27</v>
      </c>
      <c r="C21" s="111"/>
      <c r="D21" s="111"/>
      <c r="E21" s="111"/>
      <c r="F21" s="11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45.75" customHeight="1" x14ac:dyDescent="0.25">
      <c r="A22" s="2"/>
      <c r="B22" s="27" t="s">
        <v>28</v>
      </c>
      <c r="C22" s="28">
        <v>10</v>
      </c>
      <c r="D22" s="36" t="s">
        <v>15</v>
      </c>
      <c r="E22" s="30"/>
      <c r="F22" s="2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45.75" customHeight="1" x14ac:dyDescent="0.25">
      <c r="A23" s="2"/>
      <c r="B23" s="37" t="s">
        <v>29</v>
      </c>
      <c r="C23" s="32">
        <v>11</v>
      </c>
      <c r="D23" s="38" t="s">
        <v>21</v>
      </c>
      <c r="E23" s="39"/>
      <c r="F23" s="26"/>
      <c r="G23" s="2">
        <f>COUNTIF(E23,"ano")</f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45.75" customHeight="1" x14ac:dyDescent="0.25">
      <c r="A24" s="2"/>
      <c r="B24" s="40" t="s">
        <v>30</v>
      </c>
      <c r="C24" s="28">
        <v>12</v>
      </c>
      <c r="D24" s="36" t="s">
        <v>17</v>
      </c>
      <c r="E24" s="30"/>
      <c r="F24" s="2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45.75" customHeight="1" x14ac:dyDescent="0.25">
      <c r="A25" s="2"/>
      <c r="B25" s="27" t="s">
        <v>31</v>
      </c>
      <c r="C25" s="28">
        <v>13</v>
      </c>
      <c r="D25" s="36" t="s">
        <v>17</v>
      </c>
      <c r="E25" s="30"/>
      <c r="F25" s="2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41.25" customHeight="1" x14ac:dyDescent="0.25">
      <c r="A26" s="2"/>
      <c r="B26" s="110" t="s">
        <v>32</v>
      </c>
      <c r="C26" s="111"/>
      <c r="D26" s="111"/>
      <c r="E26" s="111"/>
      <c r="F26" s="11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41.25" customHeight="1" x14ac:dyDescent="0.25">
      <c r="A27" s="2"/>
      <c r="B27" s="20" t="s">
        <v>33</v>
      </c>
      <c r="C27" s="32">
        <v>14</v>
      </c>
      <c r="D27" s="29" t="s">
        <v>17</v>
      </c>
      <c r="E27" s="30"/>
      <c r="F27" s="2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41.25" customHeight="1" x14ac:dyDescent="0.25">
      <c r="A28" s="2"/>
      <c r="B28" s="110" t="s">
        <v>34</v>
      </c>
      <c r="C28" s="111"/>
      <c r="D28" s="111"/>
      <c r="E28" s="111"/>
      <c r="F28" s="11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41.25" customHeight="1" x14ac:dyDescent="0.25">
      <c r="A29" s="2"/>
      <c r="B29" s="27" t="s">
        <v>35</v>
      </c>
      <c r="C29" s="28">
        <v>15</v>
      </c>
      <c r="D29" s="36" t="s">
        <v>21</v>
      </c>
      <c r="E29" s="30"/>
      <c r="F29" s="26"/>
      <c r="G29" s="2">
        <f>COUNTIF(E29,"ano")</f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53.25" customHeight="1" x14ac:dyDescent="0.25">
      <c r="A30" s="2"/>
      <c r="B30" s="27" t="s">
        <v>36</v>
      </c>
      <c r="C30" s="28">
        <v>16</v>
      </c>
      <c r="D30" s="36" t="s">
        <v>17</v>
      </c>
      <c r="E30" s="30"/>
      <c r="F30" s="2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41.25" customHeight="1" x14ac:dyDescent="0.25">
      <c r="A31" s="2"/>
      <c r="B31" s="27" t="s">
        <v>37</v>
      </c>
      <c r="C31" s="28">
        <v>17</v>
      </c>
      <c r="D31" s="36" t="s">
        <v>15</v>
      </c>
      <c r="E31" s="30"/>
      <c r="F31" s="2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41.25" customHeight="1" x14ac:dyDescent="0.25">
      <c r="A32" s="2"/>
      <c r="B32" s="27" t="s">
        <v>38</v>
      </c>
      <c r="C32" s="28">
        <v>18</v>
      </c>
      <c r="D32" s="36" t="s">
        <v>17</v>
      </c>
      <c r="E32" s="30"/>
      <c r="F32" s="2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41.25" customHeight="1" x14ac:dyDescent="0.25">
      <c r="A33" s="2"/>
      <c r="B33" s="37" t="s">
        <v>39</v>
      </c>
      <c r="C33" s="32">
        <v>19</v>
      </c>
      <c r="D33" s="29" t="s">
        <v>21</v>
      </c>
      <c r="E33" s="30"/>
      <c r="F33" s="26"/>
      <c r="G33" s="2">
        <f>COUNTIF(E33,"ano")</f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3.5" customHeight="1" x14ac:dyDescent="0.25">
      <c r="A34" s="2"/>
      <c r="B34" s="110" t="s">
        <v>40</v>
      </c>
      <c r="C34" s="111"/>
      <c r="D34" s="111"/>
      <c r="E34" s="111"/>
      <c r="F34" s="11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41.25" customHeight="1" x14ac:dyDescent="0.25">
      <c r="A35" s="2"/>
      <c r="B35" s="20" t="s">
        <v>41</v>
      </c>
      <c r="C35" s="28">
        <v>20</v>
      </c>
      <c r="D35" s="29" t="s">
        <v>15</v>
      </c>
      <c r="E35" s="30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41.25" customHeight="1" x14ac:dyDescent="0.25">
      <c r="A36" s="2"/>
      <c r="B36" s="20" t="s">
        <v>42</v>
      </c>
      <c r="C36" s="32">
        <v>21</v>
      </c>
      <c r="D36" s="29" t="s">
        <v>21</v>
      </c>
      <c r="E36" s="33"/>
      <c r="F36" s="26"/>
      <c r="G36" s="2">
        <f t="shared" ref="G36:G38" si="1">COUNTIF(E36,"ano")</f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45" customHeight="1" x14ac:dyDescent="0.25">
      <c r="A37" s="2"/>
      <c r="B37" s="41" t="s">
        <v>140</v>
      </c>
      <c r="C37" s="32">
        <v>22</v>
      </c>
      <c r="D37" s="29" t="s">
        <v>21</v>
      </c>
      <c r="E37" s="34"/>
      <c r="F37" s="26"/>
      <c r="G37" s="2">
        <f t="shared" si="1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57" customHeight="1" x14ac:dyDescent="0.25">
      <c r="A38" s="2"/>
      <c r="B38" s="37" t="s">
        <v>43</v>
      </c>
      <c r="C38" s="32">
        <v>23</v>
      </c>
      <c r="D38" s="29" t="s">
        <v>21</v>
      </c>
      <c r="E38" s="34"/>
      <c r="F38" s="26"/>
      <c r="G38" s="2">
        <f t="shared" si="1"/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7.25" customHeight="1" x14ac:dyDescent="0.25">
      <c r="A39" s="2"/>
      <c r="B39" s="110" t="s">
        <v>44</v>
      </c>
      <c r="C39" s="111"/>
      <c r="D39" s="111"/>
      <c r="E39" s="111"/>
      <c r="F39" s="11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80.25" customHeight="1" x14ac:dyDescent="0.25">
      <c r="A40" s="2"/>
      <c r="B40" s="42" t="s">
        <v>45</v>
      </c>
      <c r="C40" s="32">
        <v>24</v>
      </c>
      <c r="D40" s="29" t="s">
        <v>46</v>
      </c>
      <c r="E40" s="33"/>
      <c r="F40" s="26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3.5" customHeight="1" x14ac:dyDescent="0.25">
      <c r="A41" s="2"/>
      <c r="B41" s="2"/>
      <c r="C41" s="2"/>
      <c r="D41" s="2"/>
      <c r="E41" s="113" t="s">
        <v>47</v>
      </c>
      <c r="F41" s="114"/>
      <c r="G41" s="43">
        <f>SUM(G13:G40)</f>
        <v>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05.95" customHeight="1" x14ac:dyDescent="0.25">
      <c r="A42" s="2"/>
      <c r="B42" s="109" t="s">
        <v>48</v>
      </c>
      <c r="C42" s="109"/>
      <c r="D42" s="109"/>
      <c r="E42" s="109"/>
      <c r="F42" s="109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3.5" customHeight="1" x14ac:dyDescent="0.25">
      <c r="A43" s="2"/>
      <c r="B43" s="44"/>
      <c r="C43" s="44"/>
      <c r="D43" s="44"/>
      <c r="E43" s="44"/>
      <c r="F43" s="4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3.5" customHeight="1" x14ac:dyDescent="0.25">
      <c r="A44" s="2"/>
      <c r="B44" s="2"/>
      <c r="C44" s="2"/>
      <c r="D44" s="2"/>
      <c r="E44" s="2"/>
      <c r="F44" s="102"/>
      <c r="G44" s="10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3.5" customHeight="1" x14ac:dyDescent="0.25">
      <c r="A45" s="2"/>
      <c r="B45" s="45" t="s">
        <v>49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3.5" customHeight="1" x14ac:dyDescent="0.25">
      <c r="A46" s="2"/>
      <c r="B46" s="1" t="s">
        <v>50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3.5" customHeight="1" x14ac:dyDescent="0.25">
      <c r="A47" s="2"/>
      <c r="B47" s="2" t="s">
        <v>51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3.5" customHeight="1" x14ac:dyDescent="0.25">
      <c r="A48" s="2"/>
      <c r="B48" s="2" t="s">
        <v>52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3.5" customHeight="1" x14ac:dyDescent="0.25">
      <c r="A49" s="2"/>
      <c r="B49" s="46" t="s">
        <v>53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3.5" customHeight="1" x14ac:dyDescent="0.25">
      <c r="A50" s="2"/>
      <c r="B50" s="2" t="s">
        <v>54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3.5" customHeight="1" x14ac:dyDescent="0.25">
      <c r="A51" s="2"/>
      <c r="B51" s="2" t="s">
        <v>55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3.5" customHeight="1" x14ac:dyDescent="0.25">
      <c r="A52" s="2"/>
      <c r="B52" s="2" t="s">
        <v>56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3.5" customHeight="1" x14ac:dyDescent="0.25">
      <c r="A53" s="2"/>
      <c r="B53" s="46" t="s">
        <v>57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/>
    <row r="255" spans="1:25" ht="15.75" customHeight="1" x14ac:dyDescent="0.25"/>
    <row r="256" spans="1:25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</sheetData>
  <autoFilter ref="A1:G44"/>
  <mergeCells count="9">
    <mergeCell ref="B42:F42"/>
    <mergeCell ref="B34:F34"/>
    <mergeCell ref="B39:F39"/>
    <mergeCell ref="E41:F41"/>
    <mergeCell ref="B10:F10"/>
    <mergeCell ref="B13:F13"/>
    <mergeCell ref="B21:F21"/>
    <mergeCell ref="B26:F26"/>
    <mergeCell ref="B28:F28"/>
  </mergeCells>
  <dataValidations count="2">
    <dataValidation type="list" allowBlank="1" showInputMessage="1" showErrorMessage="1" sqref="E11:E12">
      <formula1>"ano,ne"</formula1>
    </dataValidation>
    <dataValidation type="list" allowBlank="1" showErrorMessage="1" sqref="E14:E20 E22:E25 E27 E29:E33 E35:E38 E40">
      <formula1>"ano,ne"</formula1>
    </dataValidation>
  </dataValidations>
  <hyperlinks>
    <hyperlink ref="B24" r:id="rId1"/>
  </hyperlinks>
  <pageMargins left="0.25" right="0.25" top="0.75" bottom="0.75" header="0" footer="0"/>
  <pageSetup paperSize="9" fitToHeight="0" orientation="landscape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2"/>
  <sheetViews>
    <sheetView topLeftCell="A10" zoomScale="72" workbookViewId="0">
      <selection activeCell="M8" sqref="M8"/>
    </sheetView>
  </sheetViews>
  <sheetFormatPr defaultColWidth="14.42578125" defaultRowHeight="15" customHeight="1" x14ac:dyDescent="0.25"/>
  <cols>
    <col min="1" max="1" width="38.85546875" customWidth="1"/>
    <col min="2" max="2" width="51.140625" customWidth="1"/>
    <col min="3" max="4" width="14.7109375" customWidth="1"/>
    <col min="5" max="5" width="9.7109375" customWidth="1"/>
    <col min="6" max="6" width="15.28515625" style="107" customWidth="1"/>
    <col min="7" max="7" width="40" customWidth="1"/>
    <col min="9" max="9" width="18.42578125" customWidth="1"/>
  </cols>
  <sheetData>
    <row r="1" spans="1:11" ht="19.5" customHeight="1" x14ac:dyDescent="0.25">
      <c r="A1" s="4" t="s">
        <v>128</v>
      </c>
      <c r="B1" s="47"/>
      <c r="C1" s="48"/>
      <c r="D1" s="48"/>
      <c r="E1" s="49"/>
      <c r="F1" s="48"/>
      <c r="G1" s="48"/>
      <c r="H1" s="50"/>
      <c r="I1" s="50"/>
    </row>
    <row r="2" spans="1:11" s="89" customFormat="1" ht="14.1" customHeight="1" x14ac:dyDescent="0.25">
      <c r="A2" s="4" t="s">
        <v>1</v>
      </c>
      <c r="B2" s="47"/>
      <c r="C2" s="48"/>
      <c r="D2" s="48"/>
      <c r="E2" s="49"/>
      <c r="F2" s="48"/>
      <c r="G2" s="48"/>
      <c r="H2" s="50"/>
      <c r="I2" s="50"/>
    </row>
    <row r="3" spans="1:11" s="89" customFormat="1" ht="14.1" customHeight="1" x14ac:dyDescent="0.25">
      <c r="A3" s="4" t="s">
        <v>134</v>
      </c>
      <c r="B3" s="47"/>
      <c r="C3" s="48"/>
      <c r="D3" s="48"/>
      <c r="E3" s="49"/>
      <c r="F3" s="48"/>
      <c r="G3" s="48"/>
      <c r="H3" s="50"/>
      <c r="I3" s="50"/>
    </row>
    <row r="4" spans="1:11" ht="22.5" customHeight="1" x14ac:dyDescent="0.25">
      <c r="A4" s="1" t="s">
        <v>58</v>
      </c>
      <c r="B4" s="51">
        <f>Telemedicína!C3</f>
        <v>0</v>
      </c>
      <c r="C4" s="48"/>
      <c r="D4" s="48"/>
      <c r="E4" s="49"/>
      <c r="F4" s="48"/>
      <c r="G4" s="48"/>
      <c r="H4" s="50"/>
      <c r="I4" s="50"/>
    </row>
    <row r="5" spans="1:11" ht="22.5" customHeight="1" x14ac:dyDescent="0.25">
      <c r="A5" s="47"/>
      <c r="B5" s="47"/>
      <c r="C5" s="48"/>
      <c r="D5" s="48"/>
      <c r="E5" s="49"/>
      <c r="F5" s="48"/>
      <c r="G5" s="48"/>
      <c r="H5" s="50"/>
      <c r="I5" s="50"/>
    </row>
    <row r="6" spans="1:11" ht="125.25" customHeight="1" x14ac:dyDescent="0.25">
      <c r="A6" s="52" t="s">
        <v>59</v>
      </c>
      <c r="B6" s="52" t="s">
        <v>60</v>
      </c>
      <c r="C6" s="16" t="s">
        <v>9</v>
      </c>
      <c r="D6" s="16" t="s">
        <v>10</v>
      </c>
      <c r="E6" s="18" t="s">
        <v>11</v>
      </c>
      <c r="F6" s="53" t="s">
        <v>61</v>
      </c>
      <c r="G6" s="53" t="s">
        <v>62</v>
      </c>
      <c r="H6" s="54" t="s">
        <v>63</v>
      </c>
      <c r="I6" s="54" t="s">
        <v>64</v>
      </c>
    </row>
    <row r="7" spans="1:11" ht="27" customHeight="1" x14ac:dyDescent="0.25">
      <c r="A7" s="55" t="s">
        <v>65</v>
      </c>
      <c r="B7" s="56" t="s">
        <v>66</v>
      </c>
      <c r="C7" s="58" t="s">
        <v>67</v>
      </c>
      <c r="D7" s="57" t="s">
        <v>17</v>
      </c>
      <c r="E7" s="59"/>
      <c r="F7" s="106"/>
      <c r="G7" s="60"/>
      <c r="H7" s="61" t="s">
        <v>68</v>
      </c>
      <c r="I7" s="62">
        <f t="shared" ref="I7:I21" si="0">IF(F7 = "automatické odesílání dat", 2, 0)</f>
        <v>0</v>
      </c>
    </row>
    <row r="8" spans="1:11" ht="81" customHeight="1" x14ac:dyDescent="0.25">
      <c r="A8" s="55" t="s">
        <v>69</v>
      </c>
      <c r="B8" s="63" t="s">
        <v>70</v>
      </c>
      <c r="C8" s="58" t="s">
        <v>71</v>
      </c>
      <c r="D8" s="57" t="s">
        <v>17</v>
      </c>
      <c r="E8" s="59"/>
      <c r="F8" s="106"/>
      <c r="G8" s="64"/>
      <c r="H8" s="61" t="s">
        <v>68</v>
      </c>
      <c r="I8" s="62">
        <f t="shared" si="0"/>
        <v>0</v>
      </c>
      <c r="K8" s="65"/>
    </row>
    <row r="9" spans="1:11" ht="44.25" customHeight="1" x14ac:dyDescent="0.25">
      <c r="A9" s="55" t="s">
        <v>72</v>
      </c>
      <c r="B9" s="63" t="s">
        <v>73</v>
      </c>
      <c r="C9" s="58" t="s">
        <v>74</v>
      </c>
      <c r="D9" s="57" t="s">
        <v>21</v>
      </c>
      <c r="E9" s="59"/>
      <c r="F9" s="106"/>
      <c r="G9" s="60"/>
      <c r="H9" s="61">
        <f t="shared" ref="H9:H12" si="1">COUNTIF(E9,"ano")</f>
        <v>0</v>
      </c>
      <c r="I9" s="62">
        <f t="shared" si="0"/>
        <v>0</v>
      </c>
    </row>
    <row r="10" spans="1:11" ht="14.25" customHeight="1" x14ac:dyDescent="0.25">
      <c r="A10" s="55" t="s">
        <v>72</v>
      </c>
      <c r="B10" s="66" t="s">
        <v>75</v>
      </c>
      <c r="C10" s="67" t="s">
        <v>76</v>
      </c>
      <c r="D10" s="62" t="s">
        <v>21</v>
      </c>
      <c r="E10" s="59"/>
      <c r="F10" s="106"/>
      <c r="G10" s="60"/>
      <c r="H10" s="61">
        <f t="shared" si="1"/>
        <v>0</v>
      </c>
      <c r="I10" s="62">
        <f t="shared" si="0"/>
        <v>0</v>
      </c>
    </row>
    <row r="11" spans="1:11" ht="14.25" customHeight="1" x14ac:dyDescent="0.25">
      <c r="A11" s="55" t="s">
        <v>77</v>
      </c>
      <c r="B11" s="68" t="s">
        <v>78</v>
      </c>
      <c r="C11" s="58" t="s">
        <v>79</v>
      </c>
      <c r="D11" s="57" t="s">
        <v>21</v>
      </c>
      <c r="E11" s="59"/>
      <c r="F11" s="106"/>
      <c r="G11" s="60"/>
      <c r="H11" s="61">
        <f t="shared" si="1"/>
        <v>0</v>
      </c>
      <c r="I11" s="62">
        <f t="shared" si="0"/>
        <v>0</v>
      </c>
    </row>
    <row r="12" spans="1:11" ht="51" customHeight="1" x14ac:dyDescent="0.25">
      <c r="A12" s="55" t="s">
        <v>80</v>
      </c>
      <c r="B12" s="63" t="s">
        <v>73</v>
      </c>
      <c r="C12" s="58" t="s">
        <v>81</v>
      </c>
      <c r="D12" s="57" t="s">
        <v>21</v>
      </c>
      <c r="E12" s="59"/>
      <c r="F12" s="106"/>
      <c r="G12" s="60"/>
      <c r="H12" s="61">
        <f t="shared" si="1"/>
        <v>0</v>
      </c>
      <c r="I12" s="62">
        <f t="shared" si="0"/>
        <v>0</v>
      </c>
    </row>
    <row r="13" spans="1:11" ht="14.25" customHeight="1" x14ac:dyDescent="0.25">
      <c r="A13" s="55" t="s">
        <v>82</v>
      </c>
      <c r="B13" s="56" t="s">
        <v>83</v>
      </c>
      <c r="C13" s="58" t="s">
        <v>84</v>
      </c>
      <c r="D13" s="57" t="s">
        <v>17</v>
      </c>
      <c r="E13" s="59"/>
      <c r="F13" s="106"/>
      <c r="G13" s="60"/>
      <c r="H13" s="61" t="s">
        <v>68</v>
      </c>
      <c r="I13" s="62">
        <f t="shared" si="0"/>
        <v>0</v>
      </c>
    </row>
    <row r="14" spans="1:11" ht="14.25" customHeight="1" x14ac:dyDescent="0.25">
      <c r="A14" s="55" t="s">
        <v>85</v>
      </c>
      <c r="B14" s="56" t="s">
        <v>86</v>
      </c>
      <c r="C14" s="58" t="s">
        <v>87</v>
      </c>
      <c r="D14" s="57" t="s">
        <v>17</v>
      </c>
      <c r="E14" s="59"/>
      <c r="F14" s="106"/>
      <c r="G14" s="60"/>
      <c r="H14" s="61" t="s">
        <v>68</v>
      </c>
      <c r="I14" s="62">
        <f t="shared" si="0"/>
        <v>0</v>
      </c>
    </row>
    <row r="15" spans="1:11" ht="14.25" customHeight="1" x14ac:dyDescent="0.25">
      <c r="A15" s="55" t="s">
        <v>88</v>
      </c>
      <c r="B15" s="56" t="s">
        <v>89</v>
      </c>
      <c r="C15" s="58" t="s">
        <v>90</v>
      </c>
      <c r="D15" s="57" t="s">
        <v>17</v>
      </c>
      <c r="E15" s="59"/>
      <c r="F15" s="106"/>
      <c r="G15" s="60"/>
      <c r="H15" s="61" t="s">
        <v>68</v>
      </c>
      <c r="I15" s="62">
        <f t="shared" si="0"/>
        <v>0</v>
      </c>
    </row>
    <row r="16" spans="1:11" ht="14.25" customHeight="1" x14ac:dyDescent="0.25">
      <c r="A16" s="55" t="s">
        <v>91</v>
      </c>
      <c r="B16" s="63" t="s">
        <v>92</v>
      </c>
      <c r="C16" s="58" t="s">
        <v>93</v>
      </c>
      <c r="D16" s="57" t="s">
        <v>17</v>
      </c>
      <c r="E16" s="59"/>
      <c r="F16" s="106"/>
      <c r="G16" s="60"/>
      <c r="H16" s="61" t="s">
        <v>68</v>
      </c>
      <c r="I16" s="62">
        <f t="shared" si="0"/>
        <v>0</v>
      </c>
    </row>
    <row r="17" spans="1:9" ht="33" customHeight="1" x14ac:dyDescent="0.25">
      <c r="A17" s="55" t="s">
        <v>94</v>
      </c>
      <c r="B17" s="63" t="s">
        <v>95</v>
      </c>
      <c r="C17" s="58" t="s">
        <v>96</v>
      </c>
      <c r="D17" s="57" t="s">
        <v>17</v>
      </c>
      <c r="E17" s="59"/>
      <c r="F17" s="106"/>
      <c r="G17" s="60"/>
      <c r="H17" s="61" t="s">
        <v>68</v>
      </c>
      <c r="I17" s="62">
        <f t="shared" si="0"/>
        <v>0</v>
      </c>
    </row>
    <row r="18" spans="1:9" ht="33.75" customHeight="1" x14ac:dyDescent="0.25">
      <c r="A18" s="55" t="s">
        <v>97</v>
      </c>
      <c r="B18" s="63" t="s">
        <v>98</v>
      </c>
      <c r="C18" s="58" t="s">
        <v>99</v>
      </c>
      <c r="D18" s="57" t="s">
        <v>17</v>
      </c>
      <c r="E18" s="59"/>
      <c r="F18" s="106"/>
      <c r="G18" s="60"/>
      <c r="H18" s="61" t="s">
        <v>68</v>
      </c>
      <c r="I18" s="62">
        <f t="shared" si="0"/>
        <v>0</v>
      </c>
    </row>
    <row r="19" spans="1:9" ht="28.5" customHeight="1" x14ac:dyDescent="0.25">
      <c r="A19" s="55" t="s">
        <v>100</v>
      </c>
      <c r="B19" s="56" t="s">
        <v>101</v>
      </c>
      <c r="C19" s="58" t="s">
        <v>102</v>
      </c>
      <c r="D19" s="57" t="s">
        <v>17</v>
      </c>
      <c r="E19" s="59"/>
      <c r="F19" s="106"/>
      <c r="G19" s="60"/>
      <c r="H19" s="61" t="s">
        <v>68</v>
      </c>
      <c r="I19" s="62">
        <f t="shared" si="0"/>
        <v>0</v>
      </c>
    </row>
    <row r="20" spans="1:9" ht="14.25" customHeight="1" x14ac:dyDescent="0.25">
      <c r="A20" s="55" t="s">
        <v>103</v>
      </c>
      <c r="B20" s="56" t="s">
        <v>104</v>
      </c>
      <c r="C20" s="58" t="s">
        <v>105</v>
      </c>
      <c r="D20" s="57" t="s">
        <v>21</v>
      </c>
      <c r="E20" s="59"/>
      <c r="F20" s="106"/>
      <c r="G20" s="60"/>
      <c r="H20" s="61">
        <f t="shared" ref="H20:H21" si="2">COUNTIF(E20,"ano")</f>
        <v>0</v>
      </c>
      <c r="I20" s="62">
        <f t="shared" si="0"/>
        <v>0</v>
      </c>
    </row>
    <row r="21" spans="1:9" ht="14.25" customHeight="1" x14ac:dyDescent="0.25">
      <c r="A21" s="55" t="s">
        <v>106</v>
      </c>
      <c r="B21" s="56" t="s">
        <v>104</v>
      </c>
      <c r="C21" s="58" t="s">
        <v>107</v>
      </c>
      <c r="D21" s="57" t="s">
        <v>21</v>
      </c>
      <c r="E21" s="59"/>
      <c r="F21" s="106"/>
      <c r="G21" s="60"/>
      <c r="H21" s="61">
        <f t="shared" si="2"/>
        <v>0</v>
      </c>
      <c r="I21" s="62">
        <f t="shared" si="0"/>
        <v>0</v>
      </c>
    </row>
    <row r="22" spans="1:9" ht="14.25" customHeight="1" x14ac:dyDescent="0.25">
      <c r="A22" s="69"/>
      <c r="G22" s="54" t="s">
        <v>108</v>
      </c>
      <c r="H22" s="54">
        <f t="shared" ref="H22:I22" si="3">SUM(H6:H21)</f>
        <v>0</v>
      </c>
      <c r="I22" s="54">
        <f t="shared" si="3"/>
        <v>0</v>
      </c>
    </row>
    <row r="23" spans="1:9" ht="14.25" customHeight="1" x14ac:dyDescent="0.25">
      <c r="A23" s="69"/>
      <c r="G23" s="65" t="s">
        <v>109</v>
      </c>
      <c r="H23" s="65"/>
      <c r="I23" s="65">
        <f>H22+I22</f>
        <v>0</v>
      </c>
    </row>
    <row r="24" spans="1:9" ht="5.45" customHeight="1" x14ac:dyDescent="0.25">
      <c r="A24" s="69"/>
    </row>
    <row r="25" spans="1:9" ht="115.5" customHeight="1" x14ac:dyDescent="0.25">
      <c r="A25" s="109" t="s">
        <v>48</v>
      </c>
      <c r="B25" s="109"/>
      <c r="C25" s="109"/>
      <c r="D25" s="109"/>
      <c r="E25" s="109"/>
      <c r="F25" s="109"/>
    </row>
    <row r="26" spans="1:9" ht="12" customHeight="1" x14ac:dyDescent="0.25">
      <c r="A26" s="45" t="s">
        <v>49</v>
      </c>
    </row>
    <row r="27" spans="1:9" ht="14.25" customHeight="1" x14ac:dyDescent="0.25">
      <c r="A27" s="1" t="s">
        <v>50</v>
      </c>
    </row>
    <row r="28" spans="1:9" ht="14.25" customHeight="1" x14ac:dyDescent="0.25">
      <c r="A28" s="2" t="s">
        <v>52</v>
      </c>
    </row>
    <row r="29" spans="1:9" ht="14.25" customHeight="1" x14ac:dyDescent="0.25">
      <c r="A29" s="46" t="s">
        <v>53</v>
      </c>
    </row>
    <row r="30" spans="1:9" ht="14.25" customHeight="1" x14ac:dyDescent="0.25">
      <c r="A30" s="2" t="s">
        <v>54</v>
      </c>
    </row>
    <row r="31" spans="1:9" ht="14.25" customHeight="1" x14ac:dyDescent="0.25">
      <c r="A31" s="46" t="s">
        <v>110</v>
      </c>
    </row>
    <row r="32" spans="1:9" ht="14.25" customHeight="1" x14ac:dyDescent="0.25">
      <c r="A32" s="2" t="s">
        <v>56</v>
      </c>
    </row>
    <row r="33" spans="1:1" ht="14.25" customHeight="1" x14ac:dyDescent="0.25">
      <c r="A33" s="46" t="s">
        <v>57</v>
      </c>
    </row>
    <row r="34" spans="1:1" ht="14.25" customHeight="1" x14ac:dyDescent="0.25"/>
    <row r="35" spans="1:1" ht="14.25" customHeight="1" x14ac:dyDescent="0.25"/>
    <row r="36" spans="1:1" ht="14.25" customHeight="1" x14ac:dyDescent="0.25"/>
    <row r="37" spans="1:1" ht="14.25" customHeight="1" x14ac:dyDescent="0.25"/>
    <row r="38" spans="1:1" ht="14.25" customHeight="1" x14ac:dyDescent="0.25"/>
    <row r="39" spans="1:1" ht="14.25" customHeight="1" x14ac:dyDescent="0.25"/>
    <row r="40" spans="1:1" ht="14.25" customHeight="1" x14ac:dyDescent="0.25"/>
    <row r="41" spans="1:1" ht="14.25" customHeight="1" x14ac:dyDescent="0.25"/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autoFilter ref="A6:G23"/>
  <mergeCells count="1">
    <mergeCell ref="A25:F25"/>
  </mergeCells>
  <dataValidations count="2">
    <dataValidation type="list" allowBlank="1" showErrorMessage="1" sqref="E7:E21">
      <formula1>"Ano,Ne"</formula1>
    </dataValidation>
    <dataValidation type="list" allowBlank="1" showErrorMessage="1" sqref="F7:F21">
      <formula1>"automatické odesílání dat,ruční zadávání  a odesílání datdat"</formula1>
    </dataValidation>
  </dataValidation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2"/>
  <sheetViews>
    <sheetView workbookViewId="0">
      <selection activeCell="H16" sqref="H16"/>
    </sheetView>
  </sheetViews>
  <sheetFormatPr defaultColWidth="14.42578125" defaultRowHeight="15" customHeight="1" x14ac:dyDescent="0.25"/>
  <cols>
    <col min="1" max="1" width="53.85546875" customWidth="1"/>
  </cols>
  <sheetData>
    <row r="1" spans="1:4" s="89" customFormat="1" ht="15" customHeight="1" x14ac:dyDescent="0.25">
      <c r="A1" s="4" t="s">
        <v>128</v>
      </c>
    </row>
    <row r="2" spans="1:4" s="89" customFormat="1" ht="15" customHeight="1" x14ac:dyDescent="0.25">
      <c r="A2" s="4" t="s">
        <v>1</v>
      </c>
    </row>
    <row r="3" spans="1:4" x14ac:dyDescent="0.25">
      <c r="A3" s="4" t="s">
        <v>133</v>
      </c>
      <c r="B3" s="65"/>
    </row>
    <row r="4" spans="1:4" x14ac:dyDescent="0.25">
      <c r="A4" s="65"/>
      <c r="B4" s="1"/>
      <c r="C4" s="1"/>
      <c r="D4" s="1"/>
    </row>
    <row r="5" spans="1:4" x14ac:dyDescent="0.25">
      <c r="A5" s="1" t="s">
        <v>58</v>
      </c>
      <c r="B5" s="92" t="str">
        <f>Telemedicína!C5</f>
        <v>Vyplní dodavatel obchodní název</v>
      </c>
      <c r="C5" s="90"/>
      <c r="D5" s="91"/>
    </row>
    <row r="6" spans="1:4" x14ac:dyDescent="0.25">
      <c r="A6" s="47"/>
      <c r="B6" s="70"/>
      <c r="C6" s="70"/>
      <c r="D6" s="70"/>
    </row>
    <row r="7" spans="1:4" x14ac:dyDescent="0.25">
      <c r="A7" s="71" t="s">
        <v>59</v>
      </c>
      <c r="B7" s="72" t="s">
        <v>111</v>
      </c>
      <c r="C7" s="72" t="s">
        <v>112</v>
      </c>
      <c r="D7" s="72" t="s">
        <v>113</v>
      </c>
    </row>
    <row r="8" spans="1:4" x14ac:dyDescent="0.25">
      <c r="A8" s="73" t="s">
        <v>65</v>
      </c>
      <c r="B8" s="74"/>
      <c r="C8" s="75"/>
      <c r="D8" s="76"/>
    </row>
    <row r="9" spans="1:4" x14ac:dyDescent="0.25">
      <c r="A9" s="73" t="s">
        <v>69</v>
      </c>
      <c r="B9" s="76"/>
      <c r="C9" s="75"/>
      <c r="D9" s="76"/>
    </row>
    <row r="10" spans="1:4" x14ac:dyDescent="0.25">
      <c r="A10" s="73" t="s">
        <v>114</v>
      </c>
      <c r="B10" s="75"/>
      <c r="C10" s="76"/>
      <c r="D10" s="76"/>
    </row>
    <row r="11" spans="1:4" x14ac:dyDescent="0.25">
      <c r="A11" s="73" t="s">
        <v>115</v>
      </c>
      <c r="B11" s="76"/>
      <c r="C11" s="76"/>
      <c r="D11" s="76"/>
    </row>
    <row r="12" spans="1:4" x14ac:dyDescent="0.25">
      <c r="A12" s="73" t="s">
        <v>77</v>
      </c>
      <c r="B12" s="76"/>
      <c r="C12" s="75"/>
      <c r="D12" s="76"/>
    </row>
    <row r="13" spans="1:4" x14ac:dyDescent="0.25">
      <c r="A13" s="73" t="s">
        <v>80</v>
      </c>
      <c r="B13" s="76"/>
      <c r="C13" s="75"/>
      <c r="D13" s="76"/>
    </row>
    <row r="14" spans="1:4" x14ac:dyDescent="0.25">
      <c r="A14" s="73" t="s">
        <v>82</v>
      </c>
      <c r="B14" s="76"/>
      <c r="C14" s="76"/>
      <c r="D14" s="76"/>
    </row>
    <row r="15" spans="1:4" x14ac:dyDescent="0.25">
      <c r="A15" s="73" t="s">
        <v>85</v>
      </c>
      <c r="B15" s="76"/>
      <c r="C15" s="76"/>
      <c r="D15" s="76"/>
    </row>
    <row r="16" spans="1:4" x14ac:dyDescent="0.25">
      <c r="A16" s="73" t="s">
        <v>88</v>
      </c>
      <c r="B16" s="76"/>
      <c r="C16" s="75"/>
      <c r="D16" s="76"/>
    </row>
    <row r="17" spans="1:5" x14ac:dyDescent="0.25">
      <c r="A17" s="73" t="s">
        <v>91</v>
      </c>
      <c r="B17" s="76"/>
      <c r="C17" s="76"/>
      <c r="D17" s="76"/>
    </row>
    <row r="18" spans="1:5" x14ac:dyDescent="0.25">
      <c r="A18" s="73" t="s">
        <v>94</v>
      </c>
      <c r="B18" s="76"/>
      <c r="C18" s="76"/>
      <c r="D18" s="76"/>
    </row>
    <row r="19" spans="1:5" x14ac:dyDescent="0.25">
      <c r="A19" s="73" t="s">
        <v>97</v>
      </c>
      <c r="B19" s="76"/>
      <c r="C19" s="76"/>
      <c r="D19" s="76"/>
    </row>
    <row r="20" spans="1:5" x14ac:dyDescent="0.25">
      <c r="A20" s="73" t="s">
        <v>100</v>
      </c>
      <c r="B20" s="75"/>
      <c r="C20" s="76"/>
      <c r="D20" s="76"/>
    </row>
    <row r="21" spans="1:5" x14ac:dyDescent="0.25">
      <c r="A21" s="73" t="s">
        <v>103</v>
      </c>
      <c r="B21" s="75"/>
      <c r="C21" s="76"/>
      <c r="D21" s="76"/>
    </row>
    <row r="22" spans="1:5" x14ac:dyDescent="0.25">
      <c r="A22" s="93" t="s">
        <v>106</v>
      </c>
      <c r="B22" s="75"/>
      <c r="C22" s="76"/>
      <c r="D22" s="76"/>
    </row>
    <row r="23" spans="1:5" ht="26.45" customHeight="1" x14ac:dyDescent="0.25">
      <c r="A23" s="95" t="s">
        <v>116</v>
      </c>
      <c r="B23" s="76"/>
      <c r="C23" s="76"/>
      <c r="D23" s="76"/>
    </row>
    <row r="24" spans="1:5" x14ac:dyDescent="0.25">
      <c r="A24" s="95" t="s">
        <v>138</v>
      </c>
      <c r="B24" s="62">
        <f t="shared" ref="B24:D24" si="0">SUM(B7:B22)</f>
        <v>0</v>
      </c>
      <c r="C24" s="62">
        <f t="shared" si="0"/>
        <v>0</v>
      </c>
      <c r="D24" s="62">
        <f t="shared" si="0"/>
        <v>0</v>
      </c>
    </row>
    <row r="25" spans="1:5" x14ac:dyDescent="0.25">
      <c r="A25" s="95" t="s">
        <v>117</v>
      </c>
      <c r="B25" s="62">
        <f t="shared" ref="B25:D25" si="1">IF(B24=3,2, IF(B24=4,4, IF(B24=5,6, IF(B24=6,8, IF(B24&gt;6,10, IF(B24&lt;3,0))))))</f>
        <v>0</v>
      </c>
      <c r="C25" s="62">
        <f t="shared" si="1"/>
        <v>0</v>
      </c>
      <c r="D25" s="62">
        <f t="shared" si="1"/>
        <v>0</v>
      </c>
    </row>
    <row r="26" spans="1:5" x14ac:dyDescent="0.25">
      <c r="A26" s="94" t="s">
        <v>118</v>
      </c>
      <c r="D26" s="77">
        <f>B25+C25+D25</f>
        <v>0</v>
      </c>
    </row>
    <row r="28" spans="1:5" x14ac:dyDescent="0.25">
      <c r="A28" s="45" t="s">
        <v>49</v>
      </c>
    </row>
    <row r="29" spans="1:5" x14ac:dyDescent="0.25">
      <c r="A29" s="1" t="s">
        <v>50</v>
      </c>
    </row>
    <row r="30" spans="1:5" ht="14.45" customHeight="1" x14ac:dyDescent="0.25">
      <c r="A30" s="2" t="s">
        <v>119</v>
      </c>
      <c r="B30" s="2"/>
      <c r="C30" s="2"/>
      <c r="D30" s="2"/>
      <c r="E30" s="2"/>
    </row>
    <row r="31" spans="1:5" ht="14.45" customHeight="1" x14ac:dyDescent="0.25">
      <c r="A31" s="104" t="s">
        <v>137</v>
      </c>
      <c r="B31" s="2"/>
      <c r="C31" s="2"/>
      <c r="D31" s="2"/>
      <c r="E31" s="2"/>
    </row>
    <row r="32" spans="1:5" ht="14.45" customHeight="1" x14ac:dyDescent="0.25">
      <c r="A32" s="2" t="s">
        <v>120</v>
      </c>
      <c r="B32" s="2"/>
      <c r="C32" s="2"/>
      <c r="D32" s="2"/>
      <c r="E32" s="2"/>
    </row>
  </sheetData>
  <dataValidations count="1">
    <dataValidation type="list" allowBlank="1" showErrorMessage="1" sqref="B8:D22">
      <formula1>"1,0"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3"/>
  <sheetViews>
    <sheetView workbookViewId="0">
      <selection activeCell="H13" sqref="H13"/>
    </sheetView>
  </sheetViews>
  <sheetFormatPr defaultColWidth="14.42578125" defaultRowHeight="15" customHeight="1" x14ac:dyDescent="0.25"/>
  <cols>
    <col min="1" max="1" width="5.85546875" customWidth="1"/>
    <col min="2" max="2" width="53.5703125" customWidth="1"/>
    <col min="3" max="4" width="15.85546875" customWidth="1"/>
  </cols>
  <sheetData>
    <row r="1" spans="1:5" x14ac:dyDescent="0.25">
      <c r="A1" s="4" t="s">
        <v>128</v>
      </c>
      <c r="B1" s="4" t="s">
        <v>129</v>
      </c>
      <c r="C1" s="65"/>
      <c r="D1" s="65"/>
    </row>
    <row r="2" spans="1:5" s="89" customFormat="1" x14ac:dyDescent="0.25">
      <c r="A2" s="4" t="s">
        <v>1</v>
      </c>
      <c r="B2" s="4"/>
      <c r="C2" s="65"/>
      <c r="D2" s="65"/>
    </row>
    <row r="3" spans="1:5" x14ac:dyDescent="0.25">
      <c r="A3" s="100" t="s">
        <v>135</v>
      </c>
      <c r="B3" s="4"/>
      <c r="C3" s="65"/>
      <c r="D3" s="65"/>
    </row>
    <row r="4" spans="1:5" x14ac:dyDescent="0.25">
      <c r="A4" s="4"/>
      <c r="C4" s="1"/>
      <c r="D4" s="1"/>
    </row>
    <row r="5" spans="1:5" x14ac:dyDescent="0.25">
      <c r="A5" s="1"/>
      <c r="B5" s="1" t="s">
        <v>58</v>
      </c>
      <c r="C5" s="97" t="str">
        <f>Telemedicína!C5</f>
        <v>Vyplní dodavatel obchodní název</v>
      </c>
    </row>
    <row r="6" spans="1:5" x14ac:dyDescent="0.25">
      <c r="A6" s="1"/>
      <c r="B6" s="1"/>
      <c r="C6" s="96"/>
      <c r="D6" s="98"/>
    </row>
    <row r="7" spans="1:5" x14ac:dyDescent="0.25">
      <c r="A7" s="47"/>
      <c r="B7" s="2" t="s">
        <v>130</v>
      </c>
      <c r="C7" s="70"/>
      <c r="D7" s="70"/>
    </row>
    <row r="8" spans="1:5" x14ac:dyDescent="0.25">
      <c r="A8" s="47"/>
      <c r="B8" s="99" t="s">
        <v>139</v>
      </c>
      <c r="C8" s="70"/>
      <c r="D8" s="70"/>
    </row>
    <row r="10" spans="1:5" x14ac:dyDescent="0.25">
      <c r="A10" s="45"/>
      <c r="B10" s="45" t="s">
        <v>49</v>
      </c>
    </row>
    <row r="11" spans="1:5" x14ac:dyDescent="0.25">
      <c r="A11" s="78"/>
      <c r="B11" s="105" t="s">
        <v>50</v>
      </c>
      <c r="C11" s="2"/>
      <c r="D11" s="2"/>
      <c r="E11" s="2"/>
    </row>
    <row r="12" spans="1:5" ht="15" customHeight="1" x14ac:dyDescent="0.25">
      <c r="B12" s="2" t="s">
        <v>132</v>
      </c>
      <c r="C12" s="2"/>
      <c r="D12" s="2"/>
      <c r="E12" s="2"/>
    </row>
    <row r="13" spans="1:5" ht="15" customHeight="1" x14ac:dyDescent="0.25">
      <c r="B13" s="2" t="s">
        <v>131</v>
      </c>
      <c r="C13" s="2"/>
      <c r="D13" s="2"/>
      <c r="E13" s="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workbookViewId="0">
      <selection activeCell="G10" sqref="G10"/>
    </sheetView>
  </sheetViews>
  <sheetFormatPr defaultColWidth="14.42578125" defaultRowHeight="15" customHeight="1" x14ac:dyDescent="0.25"/>
  <cols>
    <col min="1" max="1" width="22.5703125" customWidth="1"/>
    <col min="2" max="2" width="24" customWidth="1"/>
    <col min="3" max="3" width="22.42578125" customWidth="1"/>
    <col min="4" max="23" width="21" customWidth="1"/>
  </cols>
  <sheetData>
    <row r="1" spans="1:26" ht="13.5" customHeight="1" x14ac:dyDescent="0.25">
      <c r="A1" s="4" t="s">
        <v>128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89" customFormat="1" ht="13.5" customHeight="1" x14ac:dyDescent="0.2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01" t="s">
        <v>136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1" t="s">
        <v>58</v>
      </c>
      <c r="B5" s="51" t="str">
        <f>Telemedicína!C5</f>
        <v>Vyplní dodavatel obchodní název</v>
      </c>
      <c r="C5" s="79"/>
      <c r="D5" s="8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5">
      <c r="A7" s="81" t="s">
        <v>122</v>
      </c>
      <c r="B7" s="82" t="s">
        <v>123</v>
      </c>
      <c r="C7" s="83" t="s">
        <v>124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84" t="s">
        <v>13</v>
      </c>
      <c r="B8" s="85">
        <f>Telemedicína!G41</f>
        <v>0</v>
      </c>
      <c r="C8" s="86">
        <f>B8/(9/100)</f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5">
      <c r="A9" s="84" t="s">
        <v>125</v>
      </c>
      <c r="B9" s="85">
        <f>Přístroje!I23</f>
        <v>0</v>
      </c>
      <c r="C9" s="86">
        <f>B9/(36/100)</f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81" t="s">
        <v>122</v>
      </c>
      <c r="B11" s="83" t="s">
        <v>124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87" t="s">
        <v>126</v>
      </c>
      <c r="B12" s="86">
        <f>'Matice přístrojů'!D26</f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5">
      <c r="A14" s="81" t="s">
        <v>122</v>
      </c>
      <c r="B14" s="83" t="s">
        <v>124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87" t="s">
        <v>121</v>
      </c>
      <c r="B15" s="86">
        <f>IF(KPI!B8="ANO",10,0)</f>
        <v>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88" t="s">
        <v>127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Telemedicína</vt:lpstr>
      <vt:lpstr>Přístroje</vt:lpstr>
      <vt:lpstr>Matice přístrojů</vt:lpstr>
      <vt:lpstr>KPI</vt:lpstr>
      <vt:lpstr>Body_R</vt:lpstr>
      <vt:lpstr>Telemedicína!P1_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JK</cp:lastModifiedBy>
  <dcterms:modified xsi:type="dcterms:W3CDTF">2024-07-24T14:48:05Z</dcterms:modified>
</cp:coreProperties>
</file>