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filterPrivacy="1" defaultThemeVersion="166925"/>
  <xr:revisionPtr revIDLastSave="0" documentId="13_ncr:1_{FF2C759A-C0B9-444E-BF6C-5C2DA3764974}" xr6:coauthVersionLast="47" xr6:coauthVersionMax="47" xr10:uidLastSave="{00000000-0000-0000-0000-000000000000}"/>
  <workbookProtection workbookAlgorithmName="SHA-512" workbookHashValue="OlMh+Z4xvjdptSmV1iGiI3E+p8Z4FHcm1h6lJ8vZL9wQmlmNPaGSTwTd+JKNqj6CNBuakzLvi2jVLsFMu+zCdQ==" workbookSaltValue="u/SZyqeHS59ltTyi0lUE5w==" workbookSpinCount="100000" lockStructure="1"/>
  <bookViews>
    <workbookView xWindow="-120" yWindow="-120" windowWidth="29040" windowHeight="15990" xr2:uid="{00000000-000D-0000-FFFF-FFFF00000000}"/>
  </bookViews>
  <sheets>
    <sheet name="Nabídková cena " sheetId="2" r:id="rId1"/>
  </sheets>
  <definedNames>
    <definedName name="_xlnm.Print_Area" localSheetId="0">'Nabídková cena '!$A$1:$H$29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2" l="1"/>
  <c r="D30" i="2"/>
  <c r="F30" i="2" s="1"/>
  <c r="G30" i="2" l="1"/>
  <c r="F31" i="2"/>
  <c r="D31" i="2"/>
  <c r="F43" i="2"/>
  <c r="H43" i="2" s="1"/>
  <c r="I43" i="2" s="1"/>
  <c r="F42" i="2"/>
  <c r="H42" i="2" s="1"/>
  <c r="I42" i="2" s="1"/>
  <c r="F41" i="2"/>
  <c r="H41" i="2" s="1"/>
  <c r="I41" i="2" s="1"/>
  <c r="F40" i="2"/>
  <c r="F39" i="2"/>
  <c r="F38" i="2"/>
  <c r="H38" i="2" s="1"/>
  <c r="I38" i="2" s="1"/>
  <c r="F37" i="2"/>
  <c r="H37" i="2" s="1"/>
  <c r="I37" i="2" s="1"/>
  <c r="F36" i="2"/>
  <c r="H36" i="2" s="1"/>
  <c r="I36" i="2" s="1"/>
  <c r="F35" i="2"/>
  <c r="F28" i="2"/>
  <c r="G28" i="2" s="1"/>
  <c r="F27" i="2"/>
  <c r="G27" i="2" s="1"/>
  <c r="F26" i="2"/>
  <c r="G26" i="2" s="1"/>
  <c r="F25" i="2"/>
  <c r="G25" i="2" s="1"/>
  <c r="F24" i="2"/>
  <c r="G24" i="2" s="1"/>
  <c r="F23" i="2"/>
  <c r="G23" i="2" s="1"/>
  <c r="F22" i="2"/>
  <c r="G22" i="2" s="1"/>
  <c r="F21" i="2"/>
  <c r="G21" i="2" s="1"/>
  <c r="F20" i="2"/>
  <c r="G20" i="2" s="1"/>
  <c r="F45" i="2" l="1"/>
  <c r="H39" i="2"/>
  <c r="I39" i="2" s="1"/>
  <c r="H40" i="2"/>
  <c r="I40" i="2" s="1"/>
  <c r="H35" i="2"/>
  <c r="I35" i="2" s="1"/>
  <c r="F14" i="2"/>
  <c r="G14" i="2" s="1"/>
  <c r="F13" i="2"/>
  <c r="G13" i="2" s="1"/>
  <c r="F12" i="2"/>
  <c r="G12" i="2" s="1"/>
  <c r="F11" i="2"/>
  <c r="G11" i="2" s="1"/>
  <c r="F9" i="2"/>
  <c r="G9" i="2" s="1"/>
  <c r="F8" i="2"/>
  <c r="G8" i="2" s="1"/>
  <c r="H45" i="2" l="1"/>
  <c r="I45" i="2" s="1"/>
  <c r="F46" i="2"/>
  <c r="F15" i="2"/>
  <c r="G15" i="2" s="1"/>
  <c r="F10" i="2"/>
  <c r="G10" i="2" s="1"/>
  <c r="H46" i="2" l="1"/>
  <c r="I46" i="2"/>
  <c r="D16" i="2"/>
  <c r="D51" i="2" s="1"/>
  <c r="G7" i="2" l="1"/>
  <c r="G16" i="2" s="1"/>
  <c r="F16" i="2"/>
  <c r="F51" i="2" l="1"/>
  <c r="G31" i="2"/>
  <c r="G51" i="2" s="1"/>
</calcChain>
</file>

<file path=xl/sharedStrings.xml><?xml version="1.0" encoding="utf-8"?>
<sst xmlns="http://schemas.openxmlformats.org/spreadsheetml/2006/main" count="63" uniqueCount="37">
  <si>
    <t>Id</t>
  </si>
  <si>
    <t>Dílčí plnění Dodavatele</t>
  </si>
  <si>
    <t>Cena bez DPH [Kč]</t>
  </si>
  <si>
    <t>DPH [%]</t>
  </si>
  <si>
    <t>DPH [Kč]</t>
  </si>
  <si>
    <t>Cena včetně DPH [Kč]</t>
  </si>
  <si>
    <t>Dílčí  nabídková cena Fáze A</t>
  </si>
  <si>
    <t>Dodavatel vyplní pouze žlutě označená pole.</t>
  </si>
  <si>
    <r>
      <t>(1)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Položky nabídkové ceny  pro Fázi A – dodání, instalace a implementace technologií</t>
    </r>
  </si>
  <si>
    <t>Centrální firewally</t>
  </si>
  <si>
    <t>Centrální sběr a management logů</t>
  </si>
  <si>
    <t xml:space="preserve">Zavedení segmentace sítě </t>
  </si>
  <si>
    <t>DLP</t>
  </si>
  <si>
    <t>Úložiště pro PACS a NIS data formou NAS a S3</t>
  </si>
  <si>
    <t>Infrastruktura pro zálohování a rychlou obnovu</t>
  </si>
  <si>
    <t>Zvýšení dostupnosti záložního datového centra a lokální sítě</t>
  </si>
  <si>
    <t>Ochrana operačních systémů a mobilních platforem</t>
  </si>
  <si>
    <t>Přihlašování k počítačům a aplikacím v rámci klinických a THP provozů</t>
  </si>
  <si>
    <t xml:space="preserve">Celková nabídková cena </t>
  </si>
  <si>
    <t>Cena za 1 hodinu bez DPH [Kč]</t>
  </si>
  <si>
    <t>*) modelový příklad pro výpočet hodnotícího kriteria</t>
  </si>
  <si>
    <t xml:space="preserve">Servisní (technická) podpora individuálně objednaných služeb (po dobu 60 měsíců) </t>
  </si>
  <si>
    <t>Počet hodin vyžádaných služeb (12 měsíců)*</t>
  </si>
  <si>
    <t>Limity nabídkové ceny v Kč bez DPH</t>
  </si>
  <si>
    <t>Dodavatel je povinen respektovat limit výše dílčích částí nabídkové ceny tak, jak jsou uvedeny v tabulce</t>
  </si>
  <si>
    <t>Pokyny:</t>
  </si>
  <si>
    <t>Infrastruktura pro zálohování a rychlou obnovu (včetně podpory Veeam a VMware)</t>
  </si>
  <si>
    <t>Zavedení segmentace sítě (včetně podpory síťových prvků)</t>
  </si>
  <si>
    <t>Zvýšení dostupnosti záložního datového centra a lokální sítě (včetně podpory síťových prvků)</t>
  </si>
  <si>
    <t xml:space="preserve">Servisní a provozní podpora  (po dobu 60 měsíců) </t>
  </si>
  <si>
    <t>(3)    Položky nabídkové ceny pro Fázi B - provozní fáze - Servisní (technická) podpora individuálně objednaných služeb - hodinová sazba</t>
  </si>
  <si>
    <t xml:space="preserve">Dílčí nabídková cena Fáze B - Servisní (technická) podpora individuálně objednaných služeb (po dobu 60 měsíců) </t>
  </si>
  <si>
    <t xml:space="preserve">Dílčí nabídková cena Fáze B - servisní  a provozní podpora (po dobu 60 měsíců) </t>
  </si>
  <si>
    <t>cena za 12 měs v Kč bez DPH</t>
  </si>
  <si>
    <t>(2)    Položky nabídkové ceny pro Fázi B - provozní fáze - Servisní a provozní podpora po dobu 60 měsíců</t>
  </si>
  <si>
    <r>
      <t>(4)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Celková nabídková cena</t>
    </r>
  </si>
  <si>
    <t xml:space="preserve">Příloha č. 3.c. Kalkulace nabídkové ceny pro Projekt  Kybernetická bezpečnost Nemocnice Pelhřimov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</si>
</sst>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0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 applyProtection="1">
      <alignment horizontal="center"/>
      <protection hidden="1"/>
    </xf>
    <xf numFmtId="0" fontId="0" fillId="0" borderId="0" xfId="0" applyProtection="1">
      <protection hidden="1"/>
    </xf>
    <xf numFmtId="4" fontId="8" fillId="0" borderId="1" xfId="0" applyNumberFormat="1" applyFont="1" applyBorder="1" applyAlignment="1" applyProtection="1">
      <alignment horizontal="center" vertical="center"/>
      <protection hidden="1"/>
    </xf>
    <xf numFmtId="9" fontId="8" fillId="0" borderId="1" xfId="0" applyNumberFormat="1" applyFont="1" applyBorder="1" applyAlignment="1" applyProtection="1">
      <alignment horizontal="center" vertical="center"/>
      <protection hidden="1"/>
    </xf>
    <xf numFmtId="4" fontId="8" fillId="0" borderId="1" xfId="0" applyNumberFormat="1" applyFont="1" applyBorder="1" applyAlignment="1" applyProtection="1">
      <alignment horizontal="right" vertical="center" wrapText="1"/>
      <protection hidden="1"/>
    </xf>
    <xf numFmtId="0" fontId="0" fillId="0" borderId="1" xfId="0" applyBorder="1" applyProtection="1">
      <protection hidden="1"/>
    </xf>
    <xf numFmtId="0" fontId="15" fillId="0" borderId="0" xfId="0" applyFont="1" applyAlignment="1" applyProtection="1">
      <alignment horizontal="justify" vertical="center" wrapText="1"/>
      <protection hidden="1"/>
    </xf>
    <xf numFmtId="0" fontId="10" fillId="0" borderId="0" xfId="0" applyFont="1" applyAlignment="1" applyProtection="1">
      <alignment horizontal="center"/>
      <protection hidden="1"/>
    </xf>
    <xf numFmtId="0" fontId="10" fillId="0" borderId="0" xfId="0" applyFont="1" applyProtection="1">
      <protection hidden="1"/>
    </xf>
    <xf numFmtId="0" fontId="18" fillId="0" borderId="0" xfId="0" applyFont="1" applyProtection="1">
      <protection hidden="1"/>
    </xf>
    <xf numFmtId="0" fontId="16" fillId="0" borderId="0" xfId="0" applyFont="1" applyProtection="1">
      <protection hidden="1"/>
    </xf>
    <xf numFmtId="0" fontId="8" fillId="0" borderId="1" xfId="0" applyFont="1" applyBorder="1" applyAlignment="1" applyProtection="1">
      <alignment horizontal="justify" vertical="center" wrapText="1"/>
      <protection hidden="1"/>
    </xf>
    <xf numFmtId="4" fontId="8" fillId="4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justify" vertical="center" wrapText="1"/>
      <protection hidden="1"/>
    </xf>
    <xf numFmtId="0" fontId="6" fillId="0" borderId="1" xfId="0" applyFont="1" applyBorder="1" applyAlignment="1" applyProtection="1">
      <alignment horizontal="justify" vertical="center" wrapText="1"/>
      <protection hidden="1"/>
    </xf>
    <xf numFmtId="0" fontId="9" fillId="0" borderId="3" xfId="0" applyFont="1" applyBorder="1" applyAlignment="1" applyProtection="1">
      <alignment horizontal="center" vertical="center" wrapText="1"/>
      <protection hidden="1"/>
    </xf>
    <xf numFmtId="0" fontId="8" fillId="0" borderId="3" xfId="0" applyFont="1" applyBorder="1" applyAlignment="1" applyProtection="1">
      <alignment horizontal="justify" vertical="center" wrapText="1"/>
      <protection hidden="1"/>
    </xf>
    <xf numFmtId="0" fontId="0" fillId="0" borderId="6" xfId="0" applyBorder="1" applyProtection="1">
      <protection hidden="1"/>
    </xf>
    <xf numFmtId="0" fontId="9" fillId="0" borderId="7" xfId="0" applyFont="1" applyBorder="1" applyAlignment="1" applyProtection="1">
      <alignment horizontal="center" vertical="center" wrapText="1"/>
      <protection hidden="1"/>
    </xf>
    <xf numFmtId="0" fontId="0" fillId="0" borderId="8" xfId="0" applyBorder="1" applyProtection="1">
      <protection hidden="1"/>
    </xf>
    <xf numFmtId="0" fontId="0" fillId="0" borderId="9" xfId="0" applyBorder="1" applyProtection="1">
      <protection hidden="1"/>
    </xf>
    <xf numFmtId="0" fontId="9" fillId="2" borderId="10" xfId="0" applyFont="1" applyFill="1" applyBorder="1" applyAlignment="1" applyProtection="1">
      <alignment horizontal="center" vertical="center" wrapText="1"/>
      <protection hidden="1"/>
    </xf>
    <xf numFmtId="0" fontId="9" fillId="2" borderId="11" xfId="0" applyFont="1" applyFill="1" applyBorder="1" applyAlignment="1" applyProtection="1">
      <alignment horizontal="justify" vertical="center" wrapText="1"/>
      <protection hidden="1"/>
    </xf>
    <xf numFmtId="4" fontId="9" fillId="2" borderId="11" xfId="0" applyNumberFormat="1" applyFont="1" applyFill="1" applyBorder="1" applyAlignment="1" applyProtection="1">
      <alignment horizontal="right" vertical="center"/>
      <protection hidden="1"/>
    </xf>
    <xf numFmtId="9" fontId="9" fillId="2" borderId="11" xfId="0" applyNumberFormat="1" applyFont="1" applyFill="1" applyBorder="1" applyAlignment="1" applyProtection="1">
      <alignment horizontal="center" vertical="center"/>
      <protection hidden="1"/>
    </xf>
    <xf numFmtId="4" fontId="9" fillId="2" borderId="11" xfId="0" applyNumberFormat="1" applyFont="1" applyFill="1" applyBorder="1" applyAlignment="1" applyProtection="1">
      <alignment horizontal="right" vertical="center" wrapText="1"/>
      <protection hidden="1"/>
    </xf>
    <xf numFmtId="4" fontId="17" fillId="2" borderId="12" xfId="0" applyNumberFormat="1" applyFont="1" applyFill="1" applyBorder="1" applyAlignment="1" applyProtection="1">
      <alignment horizontal="right" vertical="center"/>
      <protection hidden="1"/>
    </xf>
    <xf numFmtId="4" fontId="0" fillId="0" borderId="0" xfId="0" applyNumberFormat="1" applyProtection="1">
      <protection hidden="1"/>
    </xf>
    <xf numFmtId="0" fontId="0" fillId="0" borderId="15" xfId="0" applyBorder="1" applyProtection="1">
      <protection hidden="1"/>
    </xf>
    <xf numFmtId="0" fontId="12" fillId="4" borderId="7" xfId="0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left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 wrapText="1"/>
      <protection hidden="1"/>
    </xf>
    <xf numFmtId="0" fontId="12" fillId="4" borderId="16" xfId="0" applyFont="1" applyFill="1" applyBorder="1" applyAlignment="1" applyProtection="1">
      <alignment horizontal="center" vertical="center" wrapText="1"/>
      <protection hidden="1"/>
    </xf>
    <xf numFmtId="0" fontId="0" fillId="0" borderId="16" xfId="0" applyBorder="1" applyProtection="1">
      <protection hidden="1"/>
    </xf>
    <xf numFmtId="0" fontId="0" fillId="0" borderId="7" xfId="0" applyBorder="1" applyAlignment="1" applyProtection="1">
      <alignment horizontal="center"/>
      <protection hidden="1"/>
    </xf>
    <xf numFmtId="4" fontId="17" fillId="2" borderId="12" xfId="0" applyNumberFormat="1" applyFont="1" applyFill="1" applyBorder="1" applyAlignment="1" applyProtection="1">
      <alignment horizontal="right" vertical="center" wrapText="1"/>
      <protection hidden="1"/>
    </xf>
    <xf numFmtId="0" fontId="5" fillId="0" borderId="17" xfId="0" applyFont="1" applyBorder="1" applyAlignment="1" applyProtection="1">
      <alignment horizontal="left" vertical="center"/>
      <protection hidden="1"/>
    </xf>
    <xf numFmtId="0" fontId="8" fillId="0" borderId="3" xfId="0" applyFont="1" applyBorder="1" applyAlignment="1" applyProtection="1">
      <alignment horizontal="left" vertical="center"/>
      <protection hidden="1"/>
    </xf>
    <xf numFmtId="0" fontId="12" fillId="4" borderId="3" xfId="0" applyFont="1" applyFill="1" applyBorder="1" applyAlignment="1" applyProtection="1">
      <alignment horizontal="center" vertical="center" wrapText="1"/>
      <protection hidden="1"/>
    </xf>
    <xf numFmtId="0" fontId="12" fillId="4" borderId="9" xfId="0" applyFont="1" applyFill="1" applyBorder="1" applyAlignment="1" applyProtection="1">
      <alignment horizontal="center" vertical="center" wrapText="1"/>
      <protection hidden="1"/>
    </xf>
    <xf numFmtId="0" fontId="0" fillId="0" borderId="20" xfId="0" applyBorder="1" applyProtection="1">
      <protection hidden="1"/>
    </xf>
    <xf numFmtId="4" fontId="8" fillId="4" borderId="3" xfId="0" applyNumberFormat="1" applyFont="1" applyFill="1" applyBorder="1" applyAlignment="1" applyProtection="1">
      <alignment horizontal="center" vertical="center" wrapText="1"/>
      <protection hidden="1"/>
    </xf>
    <xf numFmtId="4" fontId="8" fillId="0" borderId="3" xfId="0" applyNumberFormat="1" applyFont="1" applyBorder="1" applyAlignment="1" applyProtection="1">
      <alignment horizontal="center" vertical="center"/>
      <protection hidden="1"/>
    </xf>
    <xf numFmtId="9" fontId="8" fillId="0" borderId="3" xfId="0" applyNumberFormat="1" applyFont="1" applyBorder="1" applyAlignment="1" applyProtection="1">
      <alignment horizontal="center" vertical="center"/>
      <protection hidden="1"/>
    </xf>
    <xf numFmtId="4" fontId="8" fillId="0" borderId="3" xfId="0" applyNumberFormat="1" applyFont="1" applyBorder="1" applyAlignment="1" applyProtection="1">
      <alignment horizontal="right" vertical="center" wrapText="1"/>
      <protection hidden="1"/>
    </xf>
    <xf numFmtId="0" fontId="0" fillId="0" borderId="19" xfId="0" applyBorder="1" applyProtection="1">
      <protection hidden="1"/>
    </xf>
    <xf numFmtId="0" fontId="9" fillId="0" borderId="17" xfId="0" applyFont="1" applyBorder="1" applyAlignment="1" applyProtection="1">
      <alignment horizontal="center" vertical="center" wrapText="1"/>
      <protection hidden="1"/>
    </xf>
    <xf numFmtId="0" fontId="0" fillId="0" borderId="21" xfId="0" applyBorder="1" applyAlignment="1" applyProtection="1">
      <alignment horizontal="center"/>
      <protection hidden="1"/>
    </xf>
    <xf numFmtId="4" fontId="9" fillId="2" borderId="11" xfId="0" applyNumberFormat="1" applyFont="1" applyFill="1" applyBorder="1" applyAlignment="1" applyProtection="1">
      <alignment horizontal="center" vertical="center"/>
      <protection hidden="1"/>
    </xf>
    <xf numFmtId="4" fontId="8" fillId="3" borderId="1" xfId="0" applyNumberFormat="1" applyFont="1" applyFill="1" applyBorder="1" applyAlignment="1" applyProtection="1">
      <alignment horizontal="right" vertical="center" wrapText="1"/>
      <protection locked="0"/>
    </xf>
    <xf numFmtId="4" fontId="8" fillId="3" borderId="3" xfId="0" applyNumberFormat="1" applyFont="1" applyFill="1" applyBorder="1" applyAlignment="1" applyProtection="1">
      <alignment horizontal="right" vertical="center" wrapText="1"/>
      <protection locked="0"/>
    </xf>
    <xf numFmtId="0" fontId="19" fillId="2" borderId="22" xfId="0" applyFont="1" applyFill="1" applyBorder="1" applyAlignment="1" applyProtection="1">
      <alignment horizontal="center" vertical="center" wrapText="1"/>
      <protection hidden="1"/>
    </xf>
    <xf numFmtId="0" fontId="19" fillId="2" borderId="23" xfId="0" applyFont="1" applyFill="1" applyBorder="1" applyAlignment="1" applyProtection="1">
      <alignment horizontal="justify" vertical="center" wrapText="1"/>
      <protection hidden="1"/>
    </xf>
    <xf numFmtId="4" fontId="19" fillId="2" borderId="23" xfId="0" applyNumberFormat="1" applyFont="1" applyFill="1" applyBorder="1" applyAlignment="1" applyProtection="1">
      <alignment horizontal="right" vertical="center" wrapText="1"/>
      <protection hidden="1"/>
    </xf>
    <xf numFmtId="9" fontId="19" fillId="2" borderId="23" xfId="0" applyNumberFormat="1" applyFont="1" applyFill="1" applyBorder="1" applyAlignment="1" applyProtection="1">
      <alignment horizontal="center" vertical="center"/>
      <protection hidden="1"/>
    </xf>
    <xf numFmtId="164" fontId="19" fillId="2" borderId="24" xfId="0" applyNumberFormat="1" applyFont="1" applyFill="1" applyBorder="1" applyAlignment="1" applyProtection="1">
      <alignment horizontal="right" vertical="center" wrapText="1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4" fontId="3" fillId="3" borderId="1" xfId="0" applyNumberFormat="1" applyFont="1" applyFill="1" applyBorder="1" applyAlignment="1" applyProtection="1">
      <alignment horizontal="right" vertical="center" wrapText="1"/>
      <protection locked="0"/>
    </xf>
    <xf numFmtId="4" fontId="2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13" xfId="0" applyFont="1" applyBorder="1" applyAlignment="1" applyProtection="1">
      <alignment horizontal="left" vertical="center"/>
      <protection hidden="1"/>
    </xf>
    <xf numFmtId="0" fontId="8" fillId="0" borderId="14" xfId="0" applyFont="1" applyBorder="1" applyAlignment="1" applyProtection="1">
      <alignment horizontal="left" vertical="center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left" vertical="center"/>
      <protection hidden="1"/>
    </xf>
    <xf numFmtId="0" fontId="4" fillId="0" borderId="18" xfId="0" applyFont="1" applyBorder="1" applyAlignment="1" applyProtection="1">
      <alignment horizontal="left" vertical="center"/>
      <protection hidden="1"/>
    </xf>
    <xf numFmtId="0" fontId="8" fillId="0" borderId="19" xfId="0" applyFont="1" applyBorder="1" applyAlignment="1" applyProtection="1">
      <alignment horizontal="left" vertical="center"/>
      <protection hidden="1"/>
    </xf>
    <xf numFmtId="0" fontId="13" fillId="0" borderId="2" xfId="0" applyFont="1" applyBorder="1" applyAlignment="1" applyProtection="1">
      <alignment horizontal="left"/>
      <protection hidden="1"/>
    </xf>
    <xf numFmtId="0" fontId="14" fillId="0" borderId="2" xfId="0" applyFont="1" applyBorder="1" applyAlignment="1" applyProtection="1">
      <alignment horizontal="left"/>
      <protection hidden="1"/>
    </xf>
    <xf numFmtId="0" fontId="0" fillId="0" borderId="19" xfId="0" applyBorder="1" applyProtection="1">
      <protection hidden="1"/>
    </xf>
    <xf numFmtId="4" fontId="8" fillId="4" borderId="4" xfId="0" applyNumberFormat="1" applyFont="1" applyFill="1" applyBorder="1" applyAlignment="1" applyProtection="1">
      <alignment horizontal="center" vertical="center" wrapText="1"/>
      <protection hidden="1"/>
    </xf>
    <xf numFmtId="4" fontId="8" fillId="4" borderId="5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55"/>
  <sheetViews>
    <sheetView tabSelected="1" zoomScale="85" zoomScaleNormal="85" workbookViewId="0">
      <selection activeCell="E36" sqref="E36:E39"/>
    </sheetView>
  </sheetViews>
  <sheetFormatPr defaultRowHeight="12.75" x14ac:dyDescent="0.2"/>
  <cols>
    <col min="1" max="1" width="3.42578125" style="2" customWidth="1"/>
    <col min="2" max="2" width="5.140625" style="1" customWidth="1"/>
    <col min="3" max="3" width="68.42578125" style="2" customWidth="1"/>
    <col min="4" max="4" width="20" style="2" bestFit="1" customWidth="1"/>
    <col min="5" max="5" width="9.5703125" style="2" customWidth="1"/>
    <col min="6" max="6" width="18.42578125" style="2" bestFit="1" customWidth="1"/>
    <col min="7" max="7" width="23.85546875" style="2" bestFit="1" customWidth="1"/>
    <col min="8" max="8" width="15.140625" style="2" customWidth="1"/>
    <col min="9" max="9" width="14.42578125" style="2" customWidth="1"/>
    <col min="10" max="10" width="17.85546875" style="2" customWidth="1"/>
    <col min="11" max="16384" width="9.140625" style="2"/>
  </cols>
  <sheetData>
    <row r="1" spans="2:8" ht="8.1" customHeight="1" x14ac:dyDescent="0.2">
      <c r="B1" s="9"/>
      <c r="C1" s="9"/>
      <c r="D1" s="9"/>
      <c r="E1" s="9"/>
      <c r="F1" s="9"/>
      <c r="G1" s="9"/>
    </row>
    <row r="2" spans="2:8" ht="26.1" customHeight="1" x14ac:dyDescent="0.25">
      <c r="B2" s="66" t="s">
        <v>36</v>
      </c>
      <c r="C2" s="67"/>
      <c r="D2" s="67"/>
      <c r="E2" s="67"/>
      <c r="F2" s="67"/>
      <c r="G2" s="67"/>
    </row>
    <row r="3" spans="2:8" x14ac:dyDescent="0.2">
      <c r="B3" s="9"/>
      <c r="C3" s="9"/>
      <c r="D3" s="9"/>
      <c r="E3" s="9"/>
      <c r="F3" s="9"/>
      <c r="G3" s="9"/>
    </row>
    <row r="4" spans="2:8" ht="13.5" thickBot="1" x14ac:dyDescent="0.25">
      <c r="B4" s="9"/>
      <c r="C4" s="9"/>
      <c r="D4" s="9"/>
      <c r="E4" s="9"/>
      <c r="F4" s="9"/>
      <c r="G4" s="9"/>
    </row>
    <row r="5" spans="2:8" ht="23.1" customHeight="1" thickTop="1" x14ac:dyDescent="0.2">
      <c r="B5" s="60" t="s">
        <v>8</v>
      </c>
      <c r="C5" s="61"/>
      <c r="D5" s="61"/>
      <c r="E5" s="61"/>
      <c r="F5" s="61"/>
      <c r="G5" s="61"/>
      <c r="H5" s="29"/>
    </row>
    <row r="6" spans="2:8" ht="45" x14ac:dyDescent="0.2">
      <c r="B6" s="30" t="s">
        <v>0</v>
      </c>
      <c r="C6" s="31" t="s">
        <v>1</v>
      </c>
      <c r="D6" s="32" t="s">
        <v>2</v>
      </c>
      <c r="E6" s="32" t="s">
        <v>3</v>
      </c>
      <c r="F6" s="32" t="s">
        <v>4</v>
      </c>
      <c r="G6" s="32" t="s">
        <v>5</v>
      </c>
      <c r="H6" s="33" t="s">
        <v>23</v>
      </c>
    </row>
    <row r="7" spans="2:8" ht="15" x14ac:dyDescent="0.2">
      <c r="B7" s="19">
        <v>1</v>
      </c>
      <c r="C7" s="12" t="s">
        <v>9</v>
      </c>
      <c r="D7" s="50"/>
      <c r="E7" s="4">
        <v>0.21</v>
      </c>
      <c r="F7" s="5">
        <f t="shared" ref="F7:F15" si="0">E7*D7</f>
        <v>0</v>
      </c>
      <c r="G7" s="5">
        <f t="shared" ref="G7:G15" si="1">F7+D7</f>
        <v>0</v>
      </c>
      <c r="H7" s="34"/>
    </row>
    <row r="8" spans="2:8" ht="15" x14ac:dyDescent="0.2">
      <c r="B8" s="19">
        <v>2</v>
      </c>
      <c r="C8" s="12" t="s">
        <v>10</v>
      </c>
      <c r="D8" s="50"/>
      <c r="E8" s="4">
        <v>0.21</v>
      </c>
      <c r="F8" s="5">
        <f t="shared" si="0"/>
        <v>0</v>
      </c>
      <c r="G8" s="5">
        <f t="shared" si="1"/>
        <v>0</v>
      </c>
      <c r="H8" s="34"/>
    </row>
    <row r="9" spans="2:8" ht="15" x14ac:dyDescent="0.2">
      <c r="B9" s="19">
        <v>3</v>
      </c>
      <c r="C9" s="12" t="s">
        <v>11</v>
      </c>
      <c r="D9" s="50"/>
      <c r="E9" s="4">
        <v>0.21</v>
      </c>
      <c r="F9" s="5">
        <f t="shared" si="0"/>
        <v>0</v>
      </c>
      <c r="G9" s="5">
        <f t="shared" si="1"/>
        <v>0</v>
      </c>
      <c r="H9" s="34"/>
    </row>
    <row r="10" spans="2:8" ht="15" x14ac:dyDescent="0.2">
      <c r="B10" s="19">
        <v>4</v>
      </c>
      <c r="C10" s="12" t="s">
        <v>12</v>
      </c>
      <c r="D10" s="50"/>
      <c r="E10" s="4">
        <v>0.21</v>
      </c>
      <c r="F10" s="5">
        <f t="shared" si="0"/>
        <v>0</v>
      </c>
      <c r="G10" s="5">
        <f t="shared" si="1"/>
        <v>0</v>
      </c>
      <c r="H10" s="34"/>
    </row>
    <row r="11" spans="2:8" ht="15" x14ac:dyDescent="0.2">
      <c r="B11" s="19">
        <v>5</v>
      </c>
      <c r="C11" s="12" t="s">
        <v>13</v>
      </c>
      <c r="D11" s="58"/>
      <c r="E11" s="4">
        <v>0.21</v>
      </c>
      <c r="F11" s="5">
        <f t="shared" si="0"/>
        <v>0</v>
      </c>
      <c r="G11" s="5">
        <f t="shared" si="1"/>
        <v>0</v>
      </c>
      <c r="H11" s="34"/>
    </row>
    <row r="12" spans="2:8" ht="15" x14ac:dyDescent="0.2">
      <c r="B12" s="19">
        <v>6</v>
      </c>
      <c r="C12" s="12" t="s">
        <v>14</v>
      </c>
      <c r="D12" s="50"/>
      <c r="E12" s="4">
        <v>0.21</v>
      </c>
      <c r="F12" s="5">
        <f t="shared" si="0"/>
        <v>0</v>
      </c>
      <c r="G12" s="5">
        <f t="shared" si="1"/>
        <v>0</v>
      </c>
      <c r="H12" s="34"/>
    </row>
    <row r="13" spans="2:8" ht="15" x14ac:dyDescent="0.2">
      <c r="B13" s="19">
        <v>7</v>
      </c>
      <c r="C13" s="12" t="s">
        <v>15</v>
      </c>
      <c r="D13" s="50"/>
      <c r="E13" s="4">
        <v>0.21</v>
      </c>
      <c r="F13" s="5">
        <f t="shared" si="0"/>
        <v>0</v>
      </c>
      <c r="G13" s="5">
        <f t="shared" si="1"/>
        <v>0</v>
      </c>
      <c r="H13" s="34"/>
    </row>
    <row r="14" spans="2:8" ht="15" x14ac:dyDescent="0.2">
      <c r="B14" s="19">
        <v>8</v>
      </c>
      <c r="C14" s="12" t="s">
        <v>16</v>
      </c>
      <c r="D14" s="50"/>
      <c r="E14" s="4">
        <v>0.21</v>
      </c>
      <c r="F14" s="5">
        <f t="shared" si="0"/>
        <v>0</v>
      </c>
      <c r="G14" s="5">
        <f t="shared" si="1"/>
        <v>0</v>
      </c>
      <c r="H14" s="34"/>
    </row>
    <row r="15" spans="2:8" ht="15" x14ac:dyDescent="0.2">
      <c r="B15" s="19">
        <v>9</v>
      </c>
      <c r="C15" s="12" t="s">
        <v>17</v>
      </c>
      <c r="D15" s="50"/>
      <c r="E15" s="4">
        <v>0.21</v>
      </c>
      <c r="F15" s="5">
        <f t="shared" si="0"/>
        <v>0</v>
      </c>
      <c r="G15" s="5">
        <f t="shared" si="1"/>
        <v>0</v>
      </c>
      <c r="H15" s="34"/>
    </row>
    <row r="16" spans="2:8" ht="15.75" thickBot="1" x14ac:dyDescent="0.25">
      <c r="B16" s="22">
        <v>10</v>
      </c>
      <c r="C16" s="23" t="s">
        <v>6</v>
      </c>
      <c r="D16" s="24">
        <f>SUM(D7:D15)</f>
        <v>0</v>
      </c>
      <c r="E16" s="25">
        <v>0.21</v>
      </c>
      <c r="F16" s="26">
        <f>SUM(F7:F15)</f>
        <v>0</v>
      </c>
      <c r="G16" s="24">
        <f>SUM(G7:G15)</f>
        <v>0</v>
      </c>
      <c r="H16" s="27">
        <v>35500000</v>
      </c>
    </row>
    <row r="17" spans="2:8" ht="14.25" thickTop="1" thickBot="1" x14ac:dyDescent="0.25"/>
    <row r="18" spans="2:8" ht="23.1" customHeight="1" thickTop="1" x14ac:dyDescent="0.2">
      <c r="B18" s="64" t="s">
        <v>34</v>
      </c>
      <c r="C18" s="65"/>
      <c r="D18" s="65"/>
      <c r="E18" s="65"/>
      <c r="F18" s="65"/>
      <c r="G18" s="65"/>
      <c r="H18" s="41"/>
    </row>
    <row r="19" spans="2:8" ht="49.5" customHeight="1" x14ac:dyDescent="0.2">
      <c r="B19" s="37"/>
      <c r="C19" s="38"/>
      <c r="D19" s="16" t="s">
        <v>33</v>
      </c>
      <c r="E19" s="39" t="s">
        <v>3</v>
      </c>
      <c r="F19" s="39" t="s">
        <v>4</v>
      </c>
      <c r="G19" s="39" t="s">
        <v>5</v>
      </c>
      <c r="H19" s="40" t="s">
        <v>23</v>
      </c>
    </row>
    <row r="20" spans="2:8" ht="15" x14ac:dyDescent="0.2">
      <c r="B20" s="19">
        <v>11</v>
      </c>
      <c r="C20" s="12" t="s">
        <v>9</v>
      </c>
      <c r="D20" s="50"/>
      <c r="E20" s="4">
        <v>0.21</v>
      </c>
      <c r="F20" s="5">
        <f t="shared" ref="F20:F30" si="2">E20*D20</f>
        <v>0</v>
      </c>
      <c r="G20" s="5">
        <f t="shared" ref="G20:G28" si="3">F20+D20</f>
        <v>0</v>
      </c>
      <c r="H20" s="34"/>
    </row>
    <row r="21" spans="2:8" ht="15" x14ac:dyDescent="0.2">
      <c r="B21" s="19">
        <v>12</v>
      </c>
      <c r="C21" s="12" t="s">
        <v>10</v>
      </c>
      <c r="D21" s="50"/>
      <c r="E21" s="4">
        <v>0.21</v>
      </c>
      <c r="F21" s="5">
        <f t="shared" si="2"/>
        <v>0</v>
      </c>
      <c r="G21" s="5">
        <f t="shared" si="3"/>
        <v>0</v>
      </c>
      <c r="H21" s="34"/>
    </row>
    <row r="22" spans="2:8" ht="15" x14ac:dyDescent="0.2">
      <c r="B22" s="19">
        <v>13</v>
      </c>
      <c r="C22" s="15" t="s">
        <v>27</v>
      </c>
      <c r="D22" s="50"/>
      <c r="E22" s="4">
        <v>0.21</v>
      </c>
      <c r="F22" s="5">
        <f t="shared" si="2"/>
        <v>0</v>
      </c>
      <c r="G22" s="5">
        <f t="shared" si="3"/>
        <v>0</v>
      </c>
      <c r="H22" s="34"/>
    </row>
    <row r="23" spans="2:8" ht="15" x14ac:dyDescent="0.2">
      <c r="B23" s="19">
        <v>14</v>
      </c>
      <c r="C23" s="12" t="s">
        <v>12</v>
      </c>
      <c r="D23" s="50"/>
      <c r="E23" s="4">
        <v>0.21</v>
      </c>
      <c r="F23" s="5">
        <f t="shared" si="2"/>
        <v>0</v>
      </c>
      <c r="G23" s="5">
        <f t="shared" si="3"/>
        <v>0</v>
      </c>
      <c r="H23" s="34"/>
    </row>
    <row r="24" spans="2:8" ht="15" x14ac:dyDescent="0.2">
      <c r="B24" s="19">
        <v>15</v>
      </c>
      <c r="C24" s="12" t="s">
        <v>13</v>
      </c>
      <c r="D24" s="50"/>
      <c r="E24" s="4">
        <v>0.21</v>
      </c>
      <c r="F24" s="5">
        <f t="shared" si="2"/>
        <v>0</v>
      </c>
      <c r="G24" s="5">
        <f t="shared" si="3"/>
        <v>0</v>
      </c>
      <c r="H24" s="34"/>
    </row>
    <row r="25" spans="2:8" ht="30" x14ac:dyDescent="0.2">
      <c r="B25" s="19">
        <v>16</v>
      </c>
      <c r="C25" s="15" t="s">
        <v>26</v>
      </c>
      <c r="D25" s="50"/>
      <c r="E25" s="4">
        <v>0.21</v>
      </c>
      <c r="F25" s="5">
        <f t="shared" si="2"/>
        <v>0</v>
      </c>
      <c r="G25" s="5">
        <f t="shared" si="3"/>
        <v>0</v>
      </c>
      <c r="H25" s="34"/>
    </row>
    <row r="26" spans="2:8" ht="30" x14ac:dyDescent="0.2">
      <c r="B26" s="19">
        <v>17</v>
      </c>
      <c r="C26" s="15" t="s">
        <v>28</v>
      </c>
      <c r="D26" s="59"/>
      <c r="E26" s="4">
        <v>0.21</v>
      </c>
      <c r="F26" s="5">
        <f t="shared" si="2"/>
        <v>0</v>
      </c>
      <c r="G26" s="5">
        <f t="shared" si="3"/>
        <v>0</v>
      </c>
      <c r="H26" s="34"/>
    </row>
    <row r="27" spans="2:8" ht="22.35" customHeight="1" x14ac:dyDescent="0.2">
      <c r="B27" s="19">
        <v>18</v>
      </c>
      <c r="C27" s="12" t="s">
        <v>16</v>
      </c>
      <c r="D27" s="50"/>
      <c r="E27" s="4">
        <v>0.21</v>
      </c>
      <c r="F27" s="5">
        <f t="shared" si="2"/>
        <v>0</v>
      </c>
      <c r="G27" s="5">
        <f t="shared" si="3"/>
        <v>0</v>
      </c>
      <c r="H27" s="34"/>
    </row>
    <row r="28" spans="2:8" ht="15" x14ac:dyDescent="0.2">
      <c r="B28" s="19">
        <v>20</v>
      </c>
      <c r="C28" s="12" t="s">
        <v>17</v>
      </c>
      <c r="D28" s="50"/>
      <c r="E28" s="4">
        <v>0.21</v>
      </c>
      <c r="F28" s="5">
        <f t="shared" si="2"/>
        <v>0</v>
      </c>
      <c r="G28" s="5">
        <f t="shared" si="3"/>
        <v>0</v>
      </c>
      <c r="H28" s="34"/>
    </row>
    <row r="29" spans="2:8" x14ac:dyDescent="0.2">
      <c r="B29" s="35"/>
      <c r="C29" s="6"/>
      <c r="D29" s="6"/>
      <c r="E29" s="6"/>
      <c r="F29" s="6"/>
      <c r="G29" s="6"/>
      <c r="H29" s="34"/>
    </row>
    <row r="30" spans="2:8" ht="15" hidden="1" x14ac:dyDescent="0.2">
      <c r="B30" s="19">
        <v>21</v>
      </c>
      <c r="C30" s="14" t="s">
        <v>29</v>
      </c>
      <c r="D30" s="5">
        <f>5*SUM(D20:D28)</f>
        <v>0</v>
      </c>
      <c r="E30" s="4">
        <v>0.21</v>
      </c>
      <c r="F30" s="5">
        <f t="shared" si="2"/>
        <v>0</v>
      </c>
      <c r="G30" s="5">
        <f>SUM(D30+F30)</f>
        <v>0</v>
      </c>
      <c r="H30" s="34"/>
    </row>
    <row r="31" spans="2:8" ht="30.75" thickBot="1" x14ac:dyDescent="0.25">
      <c r="B31" s="22">
        <v>21</v>
      </c>
      <c r="C31" s="23" t="s">
        <v>32</v>
      </c>
      <c r="D31" s="26">
        <f>D30</f>
        <v>0</v>
      </c>
      <c r="E31" s="25">
        <v>0.21</v>
      </c>
      <c r="F31" s="26">
        <f>F30</f>
        <v>0</v>
      </c>
      <c r="G31" s="26">
        <f>G30</f>
        <v>0</v>
      </c>
      <c r="H31" s="36">
        <v>5000000</v>
      </c>
    </row>
    <row r="32" spans="2:8" ht="14.25" thickTop="1" thickBot="1" x14ac:dyDescent="0.25"/>
    <row r="33" spans="2:10" ht="23.1" customHeight="1" thickTop="1" x14ac:dyDescent="0.2">
      <c r="B33" s="64" t="s">
        <v>30</v>
      </c>
      <c r="C33" s="65"/>
      <c r="D33" s="65"/>
      <c r="E33" s="65"/>
      <c r="F33" s="65"/>
      <c r="G33" s="65"/>
      <c r="H33" s="68"/>
      <c r="I33" s="46"/>
      <c r="J33" s="41"/>
    </row>
    <row r="34" spans="2:10" ht="57.75" customHeight="1" x14ac:dyDescent="0.2">
      <c r="B34" s="30" t="s">
        <v>0</v>
      </c>
      <c r="C34" s="31" t="s">
        <v>1</v>
      </c>
      <c r="D34" s="32" t="s">
        <v>22</v>
      </c>
      <c r="E34" s="32" t="s">
        <v>19</v>
      </c>
      <c r="F34" s="32" t="s">
        <v>2</v>
      </c>
      <c r="G34" s="32" t="s">
        <v>3</v>
      </c>
      <c r="H34" s="32" t="s">
        <v>4</v>
      </c>
      <c r="I34" s="32" t="s">
        <v>5</v>
      </c>
      <c r="J34" s="33" t="s">
        <v>23</v>
      </c>
    </row>
    <row r="35" spans="2:10" ht="15" x14ac:dyDescent="0.2">
      <c r="B35" s="47">
        <v>22</v>
      </c>
      <c r="C35" s="17" t="s">
        <v>9</v>
      </c>
      <c r="D35" s="42">
        <v>150</v>
      </c>
      <c r="E35" s="51"/>
      <c r="F35" s="43">
        <f>E35*D35</f>
        <v>0</v>
      </c>
      <c r="G35" s="44">
        <v>0.21</v>
      </c>
      <c r="H35" s="45">
        <f>F35*G35</f>
        <v>0</v>
      </c>
      <c r="I35" s="45">
        <f>F35+H35</f>
        <v>0</v>
      </c>
      <c r="J35" s="20"/>
    </row>
    <row r="36" spans="2:10" ht="15" x14ac:dyDescent="0.2">
      <c r="B36" s="19">
        <v>23</v>
      </c>
      <c r="C36" s="12" t="s">
        <v>10</v>
      </c>
      <c r="D36" s="13">
        <v>25</v>
      </c>
      <c r="E36" s="50"/>
      <c r="F36" s="3">
        <f t="shared" ref="F36:F43" si="4">E36*D36</f>
        <v>0</v>
      </c>
      <c r="G36" s="4">
        <v>0.21</v>
      </c>
      <c r="H36" s="5">
        <f t="shared" ref="H36:H43" si="5">F36*G36</f>
        <v>0</v>
      </c>
      <c r="I36" s="5">
        <f t="shared" ref="I36:I43" si="6">F36+H36</f>
        <v>0</v>
      </c>
      <c r="J36" s="20"/>
    </row>
    <row r="37" spans="2:10" ht="15" x14ac:dyDescent="0.2">
      <c r="B37" s="19">
        <v>24</v>
      </c>
      <c r="C37" s="12" t="s">
        <v>11</v>
      </c>
      <c r="D37" s="13">
        <v>100</v>
      </c>
      <c r="E37" s="50"/>
      <c r="F37" s="3">
        <f t="shared" si="4"/>
        <v>0</v>
      </c>
      <c r="G37" s="4">
        <v>0.21</v>
      </c>
      <c r="H37" s="5">
        <f t="shared" si="5"/>
        <v>0</v>
      </c>
      <c r="I37" s="5">
        <f t="shared" si="6"/>
        <v>0</v>
      </c>
      <c r="J37" s="20"/>
    </row>
    <row r="38" spans="2:10" ht="15" x14ac:dyDescent="0.2">
      <c r="B38" s="19">
        <v>25</v>
      </c>
      <c r="C38" s="12" t="s">
        <v>12</v>
      </c>
      <c r="D38" s="13">
        <v>25</v>
      </c>
      <c r="E38" s="50"/>
      <c r="F38" s="3">
        <f t="shared" si="4"/>
        <v>0</v>
      </c>
      <c r="G38" s="4">
        <v>0.21</v>
      </c>
      <c r="H38" s="5">
        <f t="shared" si="5"/>
        <v>0</v>
      </c>
      <c r="I38" s="5">
        <f t="shared" si="6"/>
        <v>0</v>
      </c>
      <c r="J38" s="20"/>
    </row>
    <row r="39" spans="2:10" ht="15" x14ac:dyDescent="0.2">
      <c r="B39" s="19">
        <v>26</v>
      </c>
      <c r="C39" s="12" t="s">
        <v>13</v>
      </c>
      <c r="D39" s="13">
        <v>50</v>
      </c>
      <c r="E39" s="50"/>
      <c r="F39" s="3">
        <f t="shared" si="4"/>
        <v>0</v>
      </c>
      <c r="G39" s="4">
        <v>0.21</v>
      </c>
      <c r="H39" s="5">
        <f t="shared" si="5"/>
        <v>0</v>
      </c>
      <c r="I39" s="5">
        <f t="shared" si="6"/>
        <v>0</v>
      </c>
      <c r="J39" s="20"/>
    </row>
    <row r="40" spans="2:10" ht="15" x14ac:dyDescent="0.2">
      <c r="B40" s="19">
        <v>27</v>
      </c>
      <c r="C40" s="12" t="s">
        <v>14</v>
      </c>
      <c r="D40" s="13">
        <v>50</v>
      </c>
      <c r="E40" s="50"/>
      <c r="F40" s="3">
        <f t="shared" si="4"/>
        <v>0</v>
      </c>
      <c r="G40" s="4">
        <v>0.21</v>
      </c>
      <c r="H40" s="5">
        <f t="shared" si="5"/>
        <v>0</v>
      </c>
      <c r="I40" s="5">
        <f t="shared" si="6"/>
        <v>0</v>
      </c>
      <c r="J40" s="20"/>
    </row>
    <row r="41" spans="2:10" ht="15" x14ac:dyDescent="0.2">
      <c r="B41" s="19">
        <v>28</v>
      </c>
      <c r="C41" s="12" t="s">
        <v>15</v>
      </c>
      <c r="D41" s="13">
        <v>50</v>
      </c>
      <c r="E41" s="50"/>
      <c r="F41" s="3">
        <f t="shared" si="4"/>
        <v>0</v>
      </c>
      <c r="G41" s="4">
        <v>0.21</v>
      </c>
      <c r="H41" s="5">
        <f t="shared" si="5"/>
        <v>0</v>
      </c>
      <c r="I41" s="5">
        <f t="shared" si="6"/>
        <v>0</v>
      </c>
      <c r="J41" s="20"/>
    </row>
    <row r="42" spans="2:10" ht="22.35" customHeight="1" x14ac:dyDescent="0.2">
      <c r="B42" s="19">
        <v>29</v>
      </c>
      <c r="C42" s="12" t="s">
        <v>16</v>
      </c>
      <c r="D42" s="13">
        <v>100</v>
      </c>
      <c r="E42" s="50"/>
      <c r="F42" s="3">
        <f t="shared" si="4"/>
        <v>0</v>
      </c>
      <c r="G42" s="4">
        <v>0.21</v>
      </c>
      <c r="H42" s="5">
        <f t="shared" si="5"/>
        <v>0</v>
      </c>
      <c r="I42" s="5">
        <f t="shared" si="6"/>
        <v>0</v>
      </c>
      <c r="J42" s="20"/>
    </row>
    <row r="43" spans="2:10" ht="15" x14ac:dyDescent="0.2">
      <c r="B43" s="19">
        <v>30</v>
      </c>
      <c r="C43" s="12" t="s">
        <v>17</v>
      </c>
      <c r="D43" s="13">
        <v>100</v>
      </c>
      <c r="E43" s="50"/>
      <c r="F43" s="3">
        <f t="shared" si="4"/>
        <v>0</v>
      </c>
      <c r="G43" s="4">
        <v>0.21</v>
      </c>
      <c r="H43" s="5">
        <f t="shared" si="5"/>
        <v>0</v>
      </c>
      <c r="I43" s="5">
        <f t="shared" si="6"/>
        <v>0</v>
      </c>
      <c r="J43" s="21"/>
    </row>
    <row r="44" spans="2:10" x14ac:dyDescent="0.2">
      <c r="B44" s="48"/>
      <c r="F44" s="28"/>
      <c r="J44" s="18"/>
    </row>
    <row r="45" spans="2:10" ht="30" hidden="1" x14ac:dyDescent="0.2">
      <c r="B45" s="19">
        <v>21</v>
      </c>
      <c r="C45" s="14" t="s">
        <v>21</v>
      </c>
      <c r="D45" s="69"/>
      <c r="E45" s="70"/>
      <c r="F45" s="3">
        <f>5*SUM(F35:F43)</f>
        <v>0</v>
      </c>
      <c r="G45" s="4">
        <v>0.21</v>
      </c>
      <c r="H45" s="5">
        <f>F45*G45</f>
        <v>0</v>
      </c>
      <c r="I45" s="5">
        <f>SUM(F45+H45)</f>
        <v>0</v>
      </c>
      <c r="J45" s="34"/>
    </row>
    <row r="46" spans="2:10" ht="30.75" thickBot="1" x14ac:dyDescent="0.25">
      <c r="B46" s="22">
        <v>31</v>
      </c>
      <c r="C46" s="23" t="s">
        <v>31</v>
      </c>
      <c r="D46" s="26"/>
      <c r="E46" s="26"/>
      <c r="F46" s="49">
        <f>F45</f>
        <v>0</v>
      </c>
      <c r="G46" s="25">
        <v>0.21</v>
      </c>
      <c r="H46" s="49">
        <f>H45</f>
        <v>0</v>
      </c>
      <c r="I46" s="24">
        <f>I45</f>
        <v>0</v>
      </c>
      <c r="J46" s="36">
        <v>9000000</v>
      </c>
    </row>
    <row r="47" spans="2:10" ht="13.5" thickTop="1" x14ac:dyDescent="0.2">
      <c r="C47" s="7" t="s">
        <v>20</v>
      </c>
    </row>
    <row r="50" spans="2:7" ht="15.75" thickBot="1" x14ac:dyDescent="0.25">
      <c r="B50" s="62" t="s">
        <v>35</v>
      </c>
      <c r="C50" s="63"/>
      <c r="D50" s="63"/>
      <c r="E50" s="63"/>
      <c r="F50" s="63"/>
      <c r="G50" s="63"/>
    </row>
    <row r="51" spans="2:7" ht="22.5" thickTop="1" thickBot="1" x14ac:dyDescent="0.25">
      <c r="B51" s="52">
        <v>32</v>
      </c>
      <c r="C51" s="53" t="s">
        <v>18</v>
      </c>
      <c r="D51" s="54">
        <f>D31+D16+F46</f>
        <v>0</v>
      </c>
      <c r="E51" s="55">
        <v>0.21</v>
      </c>
      <c r="F51" s="54">
        <f>F16+F31+H46</f>
        <v>0</v>
      </c>
      <c r="G51" s="56">
        <f>G31+G16+I46</f>
        <v>0</v>
      </c>
    </row>
    <row r="52" spans="2:7" ht="13.5" thickTop="1" x14ac:dyDescent="0.2">
      <c r="B52" s="8"/>
      <c r="C52" s="9"/>
      <c r="D52" s="9"/>
      <c r="E52" s="9"/>
      <c r="F52" s="9"/>
      <c r="G52" s="9"/>
    </row>
    <row r="53" spans="2:7" ht="15" x14ac:dyDescent="0.25">
      <c r="B53" s="8"/>
      <c r="C53" s="10" t="s">
        <v>25</v>
      </c>
      <c r="D53" s="9"/>
      <c r="E53" s="9"/>
      <c r="F53" s="9"/>
      <c r="G53" s="9"/>
    </row>
    <row r="54" spans="2:7" ht="15" x14ac:dyDescent="0.2">
      <c r="B54" s="8"/>
      <c r="C54" s="57" t="s">
        <v>7</v>
      </c>
      <c r="D54" s="9"/>
      <c r="E54" s="9"/>
      <c r="F54" s="9"/>
      <c r="G54" s="9"/>
    </row>
    <row r="55" spans="2:7" x14ac:dyDescent="0.2">
      <c r="C55" s="11" t="s">
        <v>24</v>
      </c>
    </row>
  </sheetData>
  <sheetProtection algorithmName="SHA-512" hashValue="V9HrKfNPfngcQSeoQUB/k8VcG8I14SGZl6Wo4jHHzqfhNUZuI4uyuMSSBmuiKRNKu1pJt280+y7hlj+wBpzaEQ==" saltValue="uBDuzCqzN25D4Z61C8jD/Q==" spinCount="100000" sheet="1" objects="1" scenarios="1"/>
  <mergeCells count="6">
    <mergeCell ref="B5:G5"/>
    <mergeCell ref="B50:G50"/>
    <mergeCell ref="B18:G18"/>
    <mergeCell ref="B2:G2"/>
    <mergeCell ref="B33:H33"/>
    <mergeCell ref="D45:E45"/>
  </mergeCells>
  <printOptions horizontalCentered="1" verticalCentered="1"/>
  <pageMargins left="0.25" right="0.25" top="0.75" bottom="0.75" header="0.3" footer="0.3"/>
  <pageSetup paperSize="9" scale="88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 </vt:lpstr>
      <vt:lpstr>'Nabídková cena 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2024-03-21T10:01:39Z</dcterms:created>
  <dcterms:modified xsi:type="dcterms:W3CDTF">2024-05-16T09:29:06Z</dcterms:modified>
  <cp:category/>
  <cp:contentStatus/>
</cp:coreProperties>
</file>