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800" sheetId="3" r:id="rId3"/>
  </sheets>
  <definedNames/>
  <calcPr/>
  <webPublishing/>
</workbook>
</file>

<file path=xl/sharedStrings.xml><?xml version="1.0" encoding="utf-8"?>
<sst xmlns="http://schemas.openxmlformats.org/spreadsheetml/2006/main" count="634" uniqueCount="253">
  <si>
    <t>Firma: Krajská správa a údržba silnic Vysočiny, příspěvková organizace</t>
  </si>
  <si>
    <t>Rekapitulace ceny</t>
  </si>
  <si>
    <t>Stavba: 2024 - III/39217 Sedlec ADW - kasárna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</si>
  <si>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</si>
  <si>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</si>
  <si>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</si>
  <si>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</si>
  <si>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</si>
  <si>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</si>
  <si>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</si>
  <si>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</si>
  <si>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</si>
  <si>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</si>
  <si>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</si>
  <si>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</si>
  <si>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</si>
  <si>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III/39217 Sedlec ADW - kasárna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</si>
  <si>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</si>
  <si>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</si>
  <si>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</si>
  <si>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</si>
  <si>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</si>
  <si>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</si>
  <si>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</si>
  <si>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</si>
  <si>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 III/39217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</si>
  <si>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</si>
  <si>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</si>
  <si>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</si>
  <si>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</si>
  <si>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</si>
  <si>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</si>
  <si>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</si>
  <si>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</si>
  <si>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</si>
  <si>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</si>
  <si>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</si>
  <si>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</si>
  <si>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</si>
  <si>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</si>
  <si>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</si>
  <si>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</si>
  <si>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</si>
  <si>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</si>
  <si>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</si>
  <si>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</si>
  <si>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29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</si>
  <si>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</si>
  <si>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</si>
  <si>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</si>
  <si>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</si>
  <si>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</si>
  <si>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</si>
  <si>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čištění příkopů: 816,0*2,0*0,9*0,05*1,8=132,192 [A] 
výkop pro sanaci: (183,6+153,0)*1,8=605,880 [B] 
krajnice: 816,0*2,0*0,4*0,1*0,95*1,8=111,629 [C] 
čela propustků: 1,5*2*1,8=5,400 [D] 
Celkem: A+B+C+D=855,101 [E]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</si>
  <si>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</si>
  <si>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</si>
  <si>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30</t>
  </si>
  <si>
    <t>014121</t>
  </si>
  <si>
    <t>POPLATKY ZA SKLÁDKU TYP S-OO (OSTATNÍ ODPAD)</t>
  </si>
  <si>
    <t>M3</t>
  </si>
  <si>
    <t>propustky - čela</t>
  </si>
  <si>
    <t>2,45=2,450 [A]</t>
  </si>
  <si>
    <t>Položka zahrnuje:  
- veškeré poplatky provozovateli skládky související s uložením odpadu na skládce.  
Položka nezahrnuje:  
- x</t>
  </si>
  <si>
    <t>Zemní práce</t>
  </si>
  <si>
    <t>21</t>
  </si>
  <si>
    <t>18110</t>
  </si>
  <si>
    <t>ÚPRAVA PLÁNĚ SE ZHUTNĚNÍM V HORNINĚ TŘ. I</t>
  </si>
  <si>
    <t>M2</t>
  </si>
  <si>
    <t>sanace vozovky - dno rýhy, předpoklad 50% úseku</t>
  </si>
  <si>
    <t>816,0*1,5*2,0*0,5=1 224,000 [A]</t>
  </si>
  <si>
    <t>Položka zahrnuje:  
- úpravu pláně včetně vyrovnání výškových rozdílů. Míru zhutnění určuje projekt.  
Položka nezahrnuje:  
- x</t>
  </si>
  <si>
    <t>22</t>
  </si>
  <si>
    <t>17310</t>
  </si>
  <si>
    <t>ZEMNÍ KRAJNICE A DOSYPÁVKY SE ZHUTNĚNÍM</t>
  </si>
  <si>
    <t>816,0*2,0*0,4*0,4*0,5=130,560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</si>
  <si>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</si>
  <si>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23</t>
  </si>
  <si>
    <t>129958</t>
  </si>
  <si>
    <t>ČIŠTĚNÍ POTRUBÍ DN DO 600MM</t>
  </si>
  <si>
    <t>M</t>
  </si>
  <si>
    <t>39217-23P: 7,0=7,000 [A] 
39217-24P: 7,0=7,000 [B] 
Celkem: A+B=14,000 [C]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</si>
  <si>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</si>
  <si>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24</t>
  </si>
  <si>
    <t>12931</t>
  </si>
  <si>
    <t>ČIŠTĚNÍ PŘÍKOPŮ OD NÁNOSU DO 0,25M3/M</t>
  </si>
  <si>
    <t>předpoklad 90%</t>
  </si>
  <si>
    <t>816,0*2,0*0,9=1 468,800 [A]</t>
  </si>
  <si>
    <t>25</t>
  </si>
  <si>
    <t>12922</t>
  </si>
  <si>
    <t>ČIŠTĚNÍ KRAJNIC OD NÁNOSU TL. DO 100MM</t>
  </si>
  <si>
    <t>předpoklad 95%</t>
  </si>
  <si>
    <t>816,0*2,0*0,4*0,95=620,160 [A]</t>
  </si>
  <si>
    <t>26</t>
  </si>
  <si>
    <t>122738</t>
  </si>
  <si>
    <t>ODKOPÁVKY A PROKOPÁVKY OBECNÉ TŘ. I, ODVOZ DO 20KM</t>
  </si>
  <si>
    <t>sanace, 50% úseku</t>
  </si>
  <si>
    <t>sanace: 816,0*1,5*2*0,4*0,5=489,600 [A] 
úprava čel propustků 1,5*2=3,000 [B] 
Celkem: A+B=492,600 [C]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</si>
  <si>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</si>
  <si>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27</t>
  </si>
  <si>
    <t>113724</t>
  </si>
  <si>
    <t>FRÉZOVÁNÍ ZPEVNĚNÝCH PLOCH ASFALTOVÝCH, ODVOZ DO 5KM</t>
  </si>
  <si>
    <t>odvoz na středisko Náměšť nad Oslavou</t>
  </si>
  <si>
    <t>(816,0*6,0+20,0+24,0)*0,05-77,52=169,480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</si>
  <si>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</si>
  <si>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28</t>
  </si>
  <si>
    <t>113721</t>
  </si>
  <si>
    <t>FRÉZOVÁNÍ ZPEVNĚNÝCH PLOCH ASFALTOVÝCH, ODVOZ DO 1KM</t>
  </si>
  <si>
    <t>recyklát na zpevnění krajnic: 77,52=77,520 [A]</t>
  </si>
  <si>
    <t>32</t>
  </si>
  <si>
    <t>113131</t>
  </si>
  <si>
    <t>ODSTRANĚNÍ KRYTU ZPEVNĚNÝCH PLOCH S ASFALT POJIVEM, ODVOZ DO 1KM</t>
  </si>
  <si>
    <t>Dočasné odstranění části krytu, materiál bude použit zpět do recyklace za studena</t>
  </si>
  <si>
    <t>nad plochou sanací: 816,0*1,5*2,0*0,2*0,5=244,800 [A]</t>
  </si>
  <si>
    <t>33</t>
  </si>
  <si>
    <t>17120</t>
  </si>
  <si>
    <t>ULOŽENÍ SYPANINY DO NÁSYPŮ A NA SKLÁDKY BEZ ZHUTNĚNÍ</t>
  </si>
  <si>
    <t>vrácení dočasně odstraněného materiálu krytu vozovky pro provedení RS, 200,0 mm (PM a AC)</t>
  </si>
  <si>
    <t>816,0*1,5*2,0*0,2*0,5=244,800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</si>
  <si>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</si>
  <si>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Vodorovné konstrukce</t>
  </si>
  <si>
    <t>18</t>
  </si>
  <si>
    <t>465512</t>
  </si>
  <si>
    <t>DLAŽBY Z LOMOVÉHO KAMENE NA MC</t>
  </si>
  <si>
    <t>Lomový kámentvořící vrstvu kamene tloušťky 100,0 mm a 100,0 mm betonového lože z betonu C 20/25</t>
  </si>
  <si>
    <t>propustek 39217-23P: 5,0*0,2=1,000 [A] 
propustek 39217-24P: 5,0*0,2=1,000 [B] 
Celkem: A+B=2,000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</si>
  <si>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</si>
  <si>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20</t>
  </si>
  <si>
    <t>451312</t>
  </si>
  <si>
    <t>PODKLADNÍ A VÝPLŇOVÉ VRSTVY Z PROSTÉHO BETONU C12/15</t>
  </si>
  <si>
    <t>nátok propustků 39217 23P a 39217 24P</t>
  </si>
  <si>
    <t>lože a zafixování prodloužení trub propustkůl: 1,5*1,2*0,1*2=0,360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</si>
  <si>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</si>
  <si>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Komunikace</t>
  </si>
  <si>
    <t>8</t>
  </si>
  <si>
    <t>58920</t>
  </si>
  <si>
    <t>VÝPLŇ SPAR MODIFIKOVANÝM ASFALTEM</t>
  </si>
  <si>
    <t>6,0+8,0=14,000 [A]</t>
  </si>
  <si>
    <t>Položka zahrnuje:   
- dodávku předepsaného materiálu  
- vyčištění a výplň spar tímto materiálem  
Položka nezahrnuje:  
- x</t>
  </si>
  <si>
    <t>574D56</t>
  </si>
  <si>
    <t>ASFALTOVÝ BETON PRO LOŽNÍ VRSTVY MODIFIK ACL 16+, 16S TL. 60MM</t>
  </si>
  <si>
    <t>(816,0*6,0+20,0)*1,015=4 989,740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</si>
  <si>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</si>
  <si>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</si>
  <si>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</si>
  <si>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ACL 16+ 50/70 průměrná tloušťka vrstvy 40,0 mm na RS</t>
  </si>
  <si>
    <t>(816,0*6,0+20,0)*1,03*0,04=202,539 [A]</t>
  </si>
  <si>
    <t>11</t>
  </si>
  <si>
    <t>574B34</t>
  </si>
  <si>
    <t>ASFALTOVÝ BETON PRO OBRUSNÉ VRSTVY MODIFIK ACO 11+ TL. 40MM</t>
  </si>
  <si>
    <t>(816,0*6,0+20,0+24,0)=4 940,000 [A]</t>
  </si>
  <si>
    <t>12</t>
  </si>
  <si>
    <t>572214</t>
  </si>
  <si>
    <t>SPOJOVACÍ POSTŘIK Z MODIFIK EMULZE DO 0,5KG/M2</t>
  </si>
  <si>
    <t>816,0*6,0+20,0+24,0=4 940,000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</si>
  <si>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</si>
  <si>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13</t>
  </si>
  <si>
    <t>572213</t>
  </si>
  <si>
    <t>SPOJOVACÍ POSTŘIK Z EMULZE DO 0,5KG/M2</t>
  </si>
  <si>
    <t>14</t>
  </si>
  <si>
    <t>56962</t>
  </si>
  <si>
    <t>ZPEVNĚNÍ KRAJNIC Z RECYKLOVANÉHO MATERIÁLU TL DO 100MM</t>
  </si>
  <si>
    <t>Čerpání se souhlasem TDS</t>
  </si>
  <si>
    <t>816,0*0,5*2,0*0,95=775,200 [A]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</si>
  <si>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</si>
  <si>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15</t>
  </si>
  <si>
    <t>567544</t>
  </si>
  <si>
    <t>VRST PRO OBNOVU A OPR RECYK ZA STUD CEM A ASF EM TL DO 200MM</t>
  </si>
  <si>
    <t>(816,0*6,0+20,0)*1,03=5 063,480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</si>
  <si>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</si>
  <si>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16</t>
  </si>
  <si>
    <t>17110</t>
  </si>
  <si>
    <t>ULOŽENÍ SYPANINY DO NÁSYPŮ SE ZHUTNĚNÍM</t>
  </si>
  <si>
    <t>Uložení původního materiálu do stavby, tloušťky 250,0 mm, předpoklad využití 50% vytěženého materiálu</t>
  </si>
  <si>
    <t>sanace - vrácení původního materiálu: 816,0*1,5*2,0*0,5*0,25*0,5=153,000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</si>
  <si>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</si>
  <si>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</t>
  </si>
  <si>
    <t>56333</t>
  </si>
  <si>
    <t>VOZOVKOVÉ VRSTVY ZE ŠTĚRKODRTI TL. DO 150MM</t>
  </si>
  <si>
    <t>čerpání se souhlasem TDS, předpoéklad 50% úseku, ŠD 0/32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</si>
  <si>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</si>
  <si>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31</t>
  </si>
  <si>
    <t>56335</t>
  </si>
  <si>
    <t>VOZOVKOVÉ VRSTVY ZE ŠTĚRKODRTI TL. DO 250MM</t>
  </si>
  <si>
    <t>ŠD 0/63, doplnění vráceného recyklovaného mateiálu</t>
  </si>
  <si>
    <t>sanace: 816,0*1,5*2,0*0,5*0,5=612,000 [A]</t>
  </si>
  <si>
    <t>91</t>
  </si>
  <si>
    <t>Doplňující konstrukce a práce</t>
  </si>
  <si>
    <t>919111</t>
  </si>
  <si>
    <t>ŘEZÁNÍ ASFALTOVÉHO KRYTU VOZOVEK TL DO 50MM</t>
  </si>
  <si>
    <t>napojení na stávající komunikaci: 6,0+8,0=14,000 [A]</t>
  </si>
  <si>
    <t>Položka zahrnuje:  
- řezání vozovkové vrstvy v předepsané tloušťce  
- spotřeba vody  
Položka nezahrnuje:  
- x</t>
  </si>
  <si>
    <t>9185D2</t>
  </si>
  <si>
    <t>ČELA KAMENNÁ PROPUSTU Z TRUB DN DO 600MM</t>
  </si>
  <si>
    <t>KUS</t>
  </si>
  <si>
    <t>39217-23P: 2,0=2,000 [A] 
39217-24P: 2,0=2,000 [B] 
Celkem: A+B=4,000 [C]</t>
  </si>
  <si>
    <t>Položka zahrnuje:    
zdivo z lomového kamen na MC ve tvaru, předepsaným zadávací dokumentací    
vyspárování zdiva MC    
římsu ze železobetonu včetně výztuže, pokud je předepsaná zadávací dokumentací    
Nezahrnuje zábradlí</t>
  </si>
  <si>
    <t>9183D3</t>
  </si>
  <si>
    <t>PROPUSTY Z TRUB DN 600MM PLASTOVÝCH</t>
  </si>
  <si>
    <t>Prodloužení propustku</t>
  </si>
  <si>
    <t>39217-23P: 1,5=1,500 [A] 
39217-24P: 1,5=1,500 [B] 
Celkem: A+B=3,000 [C]</t>
  </si>
  <si>
    <t>Položka zahrnuje:  
- dodání a položení potrubí z trub z dokumentací předepsaného materiálu a předepsaného průměru  
- případné úpravy trub (zkrácení, šikmé seříznutí)  
Položka nezahrnuje:  
- podkladní vrstvy a obetonování</t>
  </si>
  <si>
    <t>915111</t>
  </si>
  <si>
    <t>VODOROVNÉ DOPRAVNÍ ZNAČENÍ BARVOU HLADKÉ - DODÁVKA A POKLÁDKA</t>
  </si>
  <si>
    <t>vodící čáry: 816,0*0,125*2=204,000 [A]</t>
  </si>
  <si>
    <t>Položka zahrnuje:  
- dodání a pokládku nátěrového materiálu  
- předznačení a reflexní úpravu  
Položka nezahrnuje:  
- x  
Způsob měření:  
- měří se pouze natíraná plocha</t>
  </si>
  <si>
    <t>912283</t>
  </si>
  <si>
    <t>SMĚROVÉ SLOUPKY Z PLAST HMOT - DEMONTÁŽ A ODVOZ</t>
  </si>
  <si>
    <t>40,0=40,000 [A]</t>
  </si>
  <si>
    <t>Položka zahrnuje:  
- demontáž stávajícího sloupku  
- jeho odvoz do skladu nebo na skládku  
Položka nezahrnuje:  
- x</t>
  </si>
  <si>
    <t>7</t>
  </si>
  <si>
    <t>91228</t>
  </si>
  <si>
    <t>SMĚROVÉ SLOUPKY Z PLAST HMOT VČETNĚ ODRAZNÉHO PÁSKU</t>
  </si>
  <si>
    <t>Položka zahrnuje:  
- dodání a osazení sloupku včetně nutných zemních prací  
- vnitrostaveništní a mimostaveništní doprava  
- odrazky plastové nebo z retroreflexní fólie  
Položka nezahrnuje:  
- x</t>
  </si>
  <si>
    <t>96</t>
  </si>
  <si>
    <t>Bourání konstrukcí</t>
  </si>
  <si>
    <t>966138</t>
  </si>
  <si>
    <t>BOURÁNÍ KONSTRUKCÍ Z KAMENE NA MC S ODVOZEM DO 20KM</t>
  </si>
  <si>
    <t>Čela propustku, čerpání se souhlasem TDS</t>
  </si>
  <si>
    <t>39217-23P: 0,35*1,75*1,0*2=1,225 [A] 
39217-24P: 0,35*1,75*1,0*2=1,225 [B] 
Celkem: A+B=2,450 [C]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</si>
  <si>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</si>
  <si>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</si>
  <si>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Vedlejší a ostatní náklady</t>
  </si>
  <si>
    <t>02610</t>
  </si>
  <si>
    <t>ZKOUŠENÍ KONSTRUKCÍ A PRACÍ ZKUŠEBNOU ZHOTOVITELE</t>
  </si>
  <si>
    <t>KPL</t>
  </si>
  <si>
    <t>1,0=1,000 [A]</t>
  </si>
  <si>
    <t>Položka zahrnuje:  
- veškeré náklady spojené s objednatelem požadovanými zkouškami  
Položka nezahrnuje:  
- x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</si>
  <si>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</si>
  <si>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</si>
  <si>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</si>
  <si>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02911</t>
  </si>
  <si>
    <t>OSTATNÍ POŽADAVKY - GEODETICKÉ ZAMĚŘENÍ</t>
  </si>
  <si>
    <t>KM</t>
  </si>
  <si>
    <t>Vytýčení sítí na stavbě, jen se souhlasem TDS</t>
  </si>
  <si>
    <t>0,816=0,816 [A]</t>
  </si>
  <si>
    <t>Položka zahrnuje:  
- veškeré náklady spojené s objednatelem požadovanými pracemi  
Položka nezahrnuje:  
- x</t>
  </si>
  <si>
    <t>02944</t>
  </si>
  <si>
    <t>OSTAT POŽADAVKY - DOKUMENTACE SKUTEČ PROVEDENÍ V DIGIT FORMĚ</t>
  </si>
  <si>
    <t>PD skutečného provedení stavby a podklady pro DTM</t>
  </si>
  <si>
    <t>02991</t>
  </si>
  <si>
    <t>OSTATNÍ POŽADAVKY - INFORMAČNÍ TABULE</t>
  </si>
  <si>
    <t>2,5*1,75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</si>
  <si>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</si>
  <si>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03100</t>
  </si>
  <si>
    <t>ZAŘÍZENÍ STAVENIŠTĚ - ZŘÍZENÍ, PROVOZ, DEMONTÁŽ</t>
  </si>
  <si>
    <t>Položka zahrnuje:  
 objednatelem povolené náklady na pořízení (event. pronájem), provozování, udržování a likvidaci zhotovitelova zařízení  
Položka nezahrnuje:  
- x</t>
  </si>
  <si>
    <t>02720</t>
  </si>
  <si>
    <t>POMOC PRÁCE ZŘÍZ NEBO ZAJIŠŤ REGULACI A OCHRANU DOPRAVY</t>
  </si>
  <si>
    <t>KLP</t>
  </si>
  <si>
    <t>zahrnuje veškeré náklady spojené s objednatelem požadovanými zařízeními</t>
  </si>
  <si>
    <t>029112</t>
  </si>
  <si>
    <t>OSTATNÍ POŽADAVKY - GEODETICKÉ ZAMĚŘENÍ - PLOŠNÉ</t>
  </si>
  <si>
    <t>pro realisaci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</si>
</sst>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220</v>
      </c>
      <c s="20" t="s">
        <v>221</v>
      </c>
      <c s="21">
        <f>'SO 800'!I3</f>
      </c>
      <c s="21">
        <f>'SO 800'!O2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0+O8+O17+O58+O67+O112+O137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0+I8+I17+I58+I67+I112+I137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25.5">
      <c r="A9" s="25" t="s">
        <v>45</v>
      </c>
      <c s="29" t="s">
        <v>46</v>
      </c>
      <c s="29" t="s">
        <v>47</v>
      </c>
      <c s="25" t="s">
        <v>48</v>
      </c>
      <c s="30" t="s">
        <v>49</v>
      </c>
      <c s="31" t="s">
        <v>50</v>
      </c>
      <c s="32">
        <v>855.101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48</v>
      </c>
    </row>
    <row r="11" spans="1:5" ht="63.75">
      <c r="A11" s="36" t="s">
        <v>52</v>
      </c>
      <c r="E11" s="37" t="s">
        <v>53</v>
      </c>
    </row>
    <row r="12" spans="1:5" ht="140.25">
      <c r="A12" t="s">
        <v>54</v>
      </c>
      <c r="E12" s="35" t="s">
        <v>55</v>
      </c>
    </row>
    <row r="13" spans="1:16" ht="12.75">
      <c r="A13" s="25" t="s">
        <v>45</v>
      </c>
      <c s="29" t="s">
        <v>56</v>
      </c>
      <c s="29" t="s">
        <v>57</v>
      </c>
      <c s="25" t="s">
        <v>48</v>
      </c>
      <c s="30" t="s">
        <v>58</v>
      </c>
      <c s="31" t="s">
        <v>59</v>
      </c>
      <c s="32">
        <v>2.45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51</v>
      </c>
      <c r="E14" s="35" t="s">
        <v>60</v>
      </c>
    </row>
    <row r="15" spans="1:5" ht="12.75">
      <c r="A15" s="36" t="s">
        <v>52</v>
      </c>
      <c r="E15" s="37" t="s">
        <v>61</v>
      </c>
    </row>
    <row r="16" spans="1:5" ht="51">
      <c r="A16" t="s">
        <v>54</v>
      </c>
      <c r="E16" s="35" t="s">
        <v>62</v>
      </c>
    </row>
    <row r="17" spans="1:18" ht="12.75" customHeight="1">
      <c r="A17" s="6" t="s">
        <v>43</v>
      </c>
      <c s="6"/>
      <c s="39" t="s">
        <v>29</v>
      </c>
      <c s="6"/>
      <c s="27" t="s">
        <v>63</v>
      </c>
      <c s="6"/>
      <c s="6"/>
      <c s="6"/>
      <c s="40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45</v>
      </c>
      <c s="29" t="s">
        <v>64</v>
      </c>
      <c s="29" t="s">
        <v>65</v>
      </c>
      <c s="25" t="s">
        <v>48</v>
      </c>
      <c s="30" t="s">
        <v>66</v>
      </c>
      <c s="31" t="s">
        <v>67</v>
      </c>
      <c s="32">
        <v>1224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51</v>
      </c>
      <c r="E19" s="35" t="s">
        <v>68</v>
      </c>
    </row>
    <row r="20" spans="1:5" ht="12.75">
      <c r="A20" s="36" t="s">
        <v>52</v>
      </c>
      <c r="E20" s="37" t="s">
        <v>69</v>
      </c>
    </row>
    <row r="21" spans="1:5" ht="51">
      <c r="A21" t="s">
        <v>54</v>
      </c>
      <c r="E21" s="35" t="s">
        <v>70</v>
      </c>
    </row>
    <row r="22" spans="1:16" ht="12.75">
      <c r="A22" s="25" t="s">
        <v>45</v>
      </c>
      <c s="29" t="s">
        <v>71</v>
      </c>
      <c s="29" t="s">
        <v>72</v>
      </c>
      <c s="25" t="s">
        <v>48</v>
      </c>
      <c s="30" t="s">
        <v>73</v>
      </c>
      <c s="31" t="s">
        <v>59</v>
      </c>
      <c s="32">
        <v>130.56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51</v>
      </c>
      <c r="E23" s="35" t="s">
        <v>48</v>
      </c>
    </row>
    <row r="24" spans="1:5" ht="12.75">
      <c r="A24" s="36" t="s">
        <v>52</v>
      </c>
      <c r="E24" s="37" t="s">
        <v>74</v>
      </c>
    </row>
    <row r="25" spans="1:5" ht="267.75">
      <c r="A25" t="s">
        <v>54</v>
      </c>
      <c r="E25" s="35" t="s">
        <v>75</v>
      </c>
    </row>
    <row r="26" spans="1:16" ht="12.75">
      <c r="A26" s="25" t="s">
        <v>45</v>
      </c>
      <c s="29" t="s">
        <v>76</v>
      </c>
      <c s="29" t="s">
        <v>77</v>
      </c>
      <c s="25" t="s">
        <v>48</v>
      </c>
      <c s="30" t="s">
        <v>78</v>
      </c>
      <c s="31" t="s">
        <v>79</v>
      </c>
      <c s="32">
        <v>14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51</v>
      </c>
      <c r="E27" s="35" t="s">
        <v>48</v>
      </c>
    </row>
    <row r="28" spans="1:5" ht="38.25">
      <c r="A28" s="36" t="s">
        <v>52</v>
      </c>
      <c r="E28" s="37" t="s">
        <v>80</v>
      </c>
    </row>
    <row r="29" spans="1:5" ht="89.25">
      <c r="A29" t="s">
        <v>54</v>
      </c>
      <c r="E29" s="35" t="s">
        <v>81</v>
      </c>
    </row>
    <row r="30" spans="1:16" ht="12.75">
      <c r="A30" s="25" t="s">
        <v>45</v>
      </c>
      <c s="29" t="s">
        <v>82</v>
      </c>
      <c s="29" t="s">
        <v>83</v>
      </c>
      <c s="25" t="s">
        <v>48</v>
      </c>
      <c s="30" t="s">
        <v>84</v>
      </c>
      <c s="31" t="s">
        <v>79</v>
      </c>
      <c s="32">
        <v>1468.8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51</v>
      </c>
      <c r="E31" s="35" t="s">
        <v>85</v>
      </c>
    </row>
    <row r="32" spans="1:5" ht="12.75">
      <c r="A32" s="36" t="s">
        <v>52</v>
      </c>
      <c r="E32" s="37" t="s">
        <v>86</v>
      </c>
    </row>
    <row r="33" spans="1:5" ht="89.25">
      <c r="A33" t="s">
        <v>54</v>
      </c>
      <c r="E33" s="35" t="s">
        <v>81</v>
      </c>
    </row>
    <row r="34" spans="1:16" ht="12.75">
      <c r="A34" s="25" t="s">
        <v>45</v>
      </c>
      <c s="29" t="s">
        <v>87</v>
      </c>
      <c s="29" t="s">
        <v>88</v>
      </c>
      <c s="25" t="s">
        <v>48</v>
      </c>
      <c s="30" t="s">
        <v>89</v>
      </c>
      <c s="31" t="s">
        <v>67</v>
      </c>
      <c s="32">
        <v>620.16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51</v>
      </c>
      <c r="E35" s="35" t="s">
        <v>90</v>
      </c>
    </row>
    <row r="36" spans="1:5" ht="12.75">
      <c r="A36" s="36" t="s">
        <v>52</v>
      </c>
      <c r="E36" s="37" t="s">
        <v>91</v>
      </c>
    </row>
    <row r="37" spans="1:5" ht="89.25">
      <c r="A37" t="s">
        <v>54</v>
      </c>
      <c r="E37" s="35" t="s">
        <v>81</v>
      </c>
    </row>
    <row r="38" spans="1:16" ht="12.75">
      <c r="A38" s="25" t="s">
        <v>45</v>
      </c>
      <c s="29" t="s">
        <v>92</v>
      </c>
      <c s="29" t="s">
        <v>93</v>
      </c>
      <c s="25" t="s">
        <v>48</v>
      </c>
      <c s="30" t="s">
        <v>94</v>
      </c>
      <c s="31" t="s">
        <v>59</v>
      </c>
      <c s="32">
        <v>492.6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51</v>
      </c>
      <c r="E39" s="35" t="s">
        <v>95</v>
      </c>
    </row>
    <row r="40" spans="1:5" ht="38.25">
      <c r="A40" s="36" t="s">
        <v>52</v>
      </c>
      <c r="E40" s="37" t="s">
        <v>96</v>
      </c>
    </row>
    <row r="41" spans="1:5" ht="395.25">
      <c r="A41" t="s">
        <v>54</v>
      </c>
      <c r="E41" s="35" t="s">
        <v>97</v>
      </c>
    </row>
    <row r="42" spans="1:16" ht="12.75">
      <c r="A42" s="25" t="s">
        <v>45</v>
      </c>
      <c s="29" t="s">
        <v>98</v>
      </c>
      <c s="29" t="s">
        <v>99</v>
      </c>
      <c s="25" t="s">
        <v>48</v>
      </c>
      <c s="30" t="s">
        <v>100</v>
      </c>
      <c s="31" t="s">
        <v>59</v>
      </c>
      <c s="32">
        <v>169.48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51</v>
      </c>
      <c r="E43" s="35" t="s">
        <v>101</v>
      </c>
    </row>
    <row r="44" spans="1:5" ht="12.75">
      <c r="A44" s="36" t="s">
        <v>52</v>
      </c>
      <c r="E44" s="37" t="s">
        <v>102</v>
      </c>
    </row>
    <row r="45" spans="1:5" ht="89.25">
      <c r="A45" t="s">
        <v>54</v>
      </c>
      <c r="E45" s="35" t="s">
        <v>103</v>
      </c>
    </row>
    <row r="46" spans="1:16" ht="12.75">
      <c r="A46" s="25" t="s">
        <v>45</v>
      </c>
      <c s="29" t="s">
        <v>104</v>
      </c>
      <c s="29" t="s">
        <v>105</v>
      </c>
      <c s="25" t="s">
        <v>48</v>
      </c>
      <c s="30" t="s">
        <v>106</v>
      </c>
      <c s="31" t="s">
        <v>59</v>
      </c>
      <c s="32">
        <v>77.52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51</v>
      </c>
      <c r="E47" s="35" t="s">
        <v>48</v>
      </c>
    </row>
    <row r="48" spans="1:5" ht="12.75">
      <c r="A48" s="36" t="s">
        <v>52</v>
      </c>
      <c r="E48" s="37" t="s">
        <v>107</v>
      </c>
    </row>
    <row r="49" spans="1:5" ht="89.25">
      <c r="A49" t="s">
        <v>54</v>
      </c>
      <c r="E49" s="35" t="s">
        <v>103</v>
      </c>
    </row>
    <row r="50" spans="1:16" ht="25.5">
      <c r="A50" s="25" t="s">
        <v>45</v>
      </c>
      <c s="29" t="s">
        <v>108</v>
      </c>
      <c s="29" t="s">
        <v>109</v>
      </c>
      <c s="25" t="s">
        <v>48</v>
      </c>
      <c s="30" t="s">
        <v>110</v>
      </c>
      <c s="31" t="s">
        <v>59</v>
      </c>
      <c s="32">
        <v>244.8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51</v>
      </c>
      <c r="E51" s="35" t="s">
        <v>111</v>
      </c>
    </row>
    <row r="52" spans="1:5" ht="12.75">
      <c r="A52" s="36" t="s">
        <v>52</v>
      </c>
      <c r="E52" s="37" t="s">
        <v>112</v>
      </c>
    </row>
    <row r="53" spans="1:5" ht="89.25">
      <c r="A53" t="s">
        <v>54</v>
      </c>
      <c r="E53" s="35" t="s">
        <v>103</v>
      </c>
    </row>
    <row r="54" spans="1:16" ht="12.75">
      <c r="A54" s="25" t="s">
        <v>45</v>
      </c>
      <c s="29" t="s">
        <v>113</v>
      </c>
      <c s="29" t="s">
        <v>114</v>
      </c>
      <c s="25" t="s">
        <v>48</v>
      </c>
      <c s="30" t="s">
        <v>115</v>
      </c>
      <c s="31" t="s">
        <v>59</v>
      </c>
      <c s="32">
        <v>244.8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51</v>
      </c>
      <c r="E55" s="35" t="s">
        <v>116</v>
      </c>
    </row>
    <row r="56" spans="1:5" ht="12.75">
      <c r="A56" s="36" t="s">
        <v>52</v>
      </c>
      <c r="E56" s="37" t="s">
        <v>117</v>
      </c>
    </row>
    <row r="57" spans="1:5" ht="216.75">
      <c r="A57" t="s">
        <v>54</v>
      </c>
      <c r="E57" s="35" t="s">
        <v>118</v>
      </c>
    </row>
    <row r="58" spans="1:18" ht="12.75" customHeight="1">
      <c r="A58" s="6" t="s">
        <v>43</v>
      </c>
      <c s="6"/>
      <c s="39" t="s">
        <v>33</v>
      </c>
      <c s="6"/>
      <c s="27" t="s">
        <v>119</v>
      </c>
      <c s="6"/>
      <c s="6"/>
      <c s="6"/>
      <c s="40">
        <f>0+Q58</f>
      </c>
      <c r="O58">
        <f>0+R58</f>
      </c>
      <c r="Q58">
        <f>0+I59+I63</f>
      </c>
      <c>
        <f>0+O59+O63</f>
      </c>
    </row>
    <row r="59" spans="1:16" ht="12.75">
      <c r="A59" s="25" t="s">
        <v>45</v>
      </c>
      <c s="29" t="s">
        <v>120</v>
      </c>
      <c s="29" t="s">
        <v>121</v>
      </c>
      <c s="25" t="s">
        <v>48</v>
      </c>
      <c s="30" t="s">
        <v>122</v>
      </c>
      <c s="31" t="s">
        <v>59</v>
      </c>
      <c s="32">
        <v>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51</v>
      </c>
      <c r="E60" s="35" t="s">
        <v>123</v>
      </c>
    </row>
    <row r="61" spans="1:5" ht="38.25">
      <c r="A61" s="36" t="s">
        <v>52</v>
      </c>
      <c r="E61" s="37" t="s">
        <v>124</v>
      </c>
    </row>
    <row r="62" spans="1:5" ht="114.75">
      <c r="A62" t="s">
        <v>54</v>
      </c>
      <c r="E62" s="35" t="s">
        <v>125</v>
      </c>
    </row>
    <row r="63" spans="1:16" ht="12.75">
      <c r="A63" s="25" t="s">
        <v>45</v>
      </c>
      <c s="29" t="s">
        <v>126</v>
      </c>
      <c s="29" t="s">
        <v>127</v>
      </c>
      <c s="25" t="s">
        <v>48</v>
      </c>
      <c s="30" t="s">
        <v>128</v>
      </c>
      <c s="31" t="s">
        <v>59</v>
      </c>
      <c s="32">
        <v>0.36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51</v>
      </c>
      <c r="E64" s="35" t="s">
        <v>129</v>
      </c>
    </row>
    <row r="65" spans="1:5" ht="12.75">
      <c r="A65" s="36" t="s">
        <v>52</v>
      </c>
      <c r="E65" s="37" t="s">
        <v>130</v>
      </c>
    </row>
    <row r="66" spans="1:5" ht="395.25">
      <c r="A66" t="s">
        <v>54</v>
      </c>
      <c r="E66" s="35" t="s">
        <v>131</v>
      </c>
    </row>
    <row r="67" spans="1:18" ht="12.75" customHeight="1">
      <c r="A67" s="6" t="s">
        <v>43</v>
      </c>
      <c s="6"/>
      <c s="39" t="s">
        <v>35</v>
      </c>
      <c s="6"/>
      <c s="27" t="s">
        <v>132</v>
      </c>
      <c s="6"/>
      <c s="6"/>
      <c s="6"/>
      <c s="40">
        <f>0+Q67</f>
      </c>
      <c r="O67">
        <f>0+R67</f>
      </c>
      <c r="Q67">
        <f>0+I68+I72+I76+I80+I84+I88+I92+I96+I100+I104+I108</f>
      </c>
      <c>
        <f>0+O68+O72+O76+O80+O84+O88+O92+O96+O100+O104+O108</f>
      </c>
    </row>
    <row r="68" spans="1:16" ht="12.75">
      <c r="A68" s="25" t="s">
        <v>45</v>
      </c>
      <c s="29" t="s">
        <v>133</v>
      </c>
      <c s="29" t="s">
        <v>134</v>
      </c>
      <c s="25" t="s">
        <v>48</v>
      </c>
      <c s="30" t="s">
        <v>135</v>
      </c>
      <c s="31" t="s">
        <v>79</v>
      </c>
      <c s="32">
        <v>14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51</v>
      </c>
      <c r="E69" s="35" t="s">
        <v>48</v>
      </c>
    </row>
    <row r="70" spans="1:5" ht="12.75">
      <c r="A70" s="36" t="s">
        <v>52</v>
      </c>
      <c r="E70" s="37" t="s">
        <v>136</v>
      </c>
    </row>
    <row r="71" spans="1:5" ht="63.75">
      <c r="A71" t="s">
        <v>54</v>
      </c>
      <c r="E71" s="35" t="s">
        <v>137</v>
      </c>
    </row>
    <row r="72" spans="1:16" ht="12.75">
      <c r="A72" s="25" t="s">
        <v>45</v>
      </c>
      <c s="29" t="s">
        <v>40</v>
      </c>
      <c s="29" t="s">
        <v>138</v>
      </c>
      <c s="25" t="s">
        <v>48</v>
      </c>
      <c s="30" t="s">
        <v>139</v>
      </c>
      <c s="31" t="s">
        <v>67</v>
      </c>
      <c s="32">
        <v>4989.74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51</v>
      </c>
      <c r="E73" s="35" t="s">
        <v>48</v>
      </c>
    </row>
    <row r="74" spans="1:5" ht="12.75">
      <c r="A74" s="36" t="s">
        <v>52</v>
      </c>
      <c r="E74" s="37" t="s">
        <v>140</v>
      </c>
    </row>
    <row r="75" spans="1:5" ht="165.75">
      <c r="A75" t="s">
        <v>54</v>
      </c>
      <c r="E75" s="35" t="s">
        <v>141</v>
      </c>
    </row>
    <row r="76" spans="1:16" ht="12.75">
      <c r="A76" s="25" t="s">
        <v>45</v>
      </c>
      <c s="29" t="s">
        <v>42</v>
      </c>
      <c s="29" t="s">
        <v>142</v>
      </c>
      <c s="25" t="s">
        <v>48</v>
      </c>
      <c s="30" t="s">
        <v>143</v>
      </c>
      <c s="31" t="s">
        <v>59</v>
      </c>
      <c s="32">
        <v>202.539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51</v>
      </c>
      <c r="E77" s="35" t="s">
        <v>144</v>
      </c>
    </row>
    <row r="78" spans="1:5" ht="12.75">
      <c r="A78" s="36" t="s">
        <v>52</v>
      </c>
      <c r="E78" s="37" t="s">
        <v>145</v>
      </c>
    </row>
    <row r="79" spans="1:5" ht="165.75">
      <c r="A79" t="s">
        <v>54</v>
      </c>
      <c r="E79" s="35" t="s">
        <v>141</v>
      </c>
    </row>
    <row r="80" spans="1:16" ht="12.75">
      <c r="A80" s="25" t="s">
        <v>45</v>
      </c>
      <c s="29" t="s">
        <v>146</v>
      </c>
      <c s="29" t="s">
        <v>147</v>
      </c>
      <c s="25" t="s">
        <v>48</v>
      </c>
      <c s="30" t="s">
        <v>148</v>
      </c>
      <c s="31" t="s">
        <v>67</v>
      </c>
      <c s="32">
        <v>4940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51</v>
      </c>
      <c r="E81" s="35" t="s">
        <v>48</v>
      </c>
    </row>
    <row r="82" spans="1:5" ht="12.75">
      <c r="A82" s="36" t="s">
        <v>52</v>
      </c>
      <c r="E82" s="37" t="s">
        <v>149</v>
      </c>
    </row>
    <row r="83" spans="1:5" ht="165.75">
      <c r="A83" t="s">
        <v>54</v>
      </c>
      <c r="E83" s="35" t="s">
        <v>141</v>
      </c>
    </row>
    <row r="84" spans="1:16" ht="12.75">
      <c r="A84" s="25" t="s">
        <v>45</v>
      </c>
      <c s="29" t="s">
        <v>150</v>
      </c>
      <c s="29" t="s">
        <v>151</v>
      </c>
      <c s="25" t="s">
        <v>48</v>
      </c>
      <c s="30" t="s">
        <v>152</v>
      </c>
      <c s="31" t="s">
        <v>67</v>
      </c>
      <c s="32">
        <v>4940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51</v>
      </c>
      <c r="E85" s="35" t="s">
        <v>48</v>
      </c>
    </row>
    <row r="86" spans="1:5" ht="12.75">
      <c r="A86" s="36" t="s">
        <v>52</v>
      </c>
      <c r="E86" s="37" t="s">
        <v>153</v>
      </c>
    </row>
    <row r="87" spans="1:5" ht="89.25">
      <c r="A87" t="s">
        <v>54</v>
      </c>
      <c r="E87" s="35" t="s">
        <v>154</v>
      </c>
    </row>
    <row r="88" spans="1:16" ht="12.75">
      <c r="A88" s="25" t="s">
        <v>45</v>
      </c>
      <c s="29" t="s">
        <v>155</v>
      </c>
      <c s="29" t="s">
        <v>156</v>
      </c>
      <c s="25" t="s">
        <v>48</v>
      </c>
      <c s="30" t="s">
        <v>157</v>
      </c>
      <c s="31" t="s">
        <v>67</v>
      </c>
      <c s="32">
        <v>4989.74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51</v>
      </c>
      <c r="E89" s="35" t="s">
        <v>48</v>
      </c>
    </row>
    <row r="90" spans="1:5" ht="12.75">
      <c r="A90" s="36" t="s">
        <v>52</v>
      </c>
      <c r="E90" s="37" t="s">
        <v>140</v>
      </c>
    </row>
    <row r="91" spans="1:5" ht="89.25">
      <c r="A91" t="s">
        <v>54</v>
      </c>
      <c r="E91" s="35" t="s">
        <v>154</v>
      </c>
    </row>
    <row r="92" spans="1:16" ht="12.75">
      <c r="A92" s="25" t="s">
        <v>45</v>
      </c>
      <c s="29" t="s">
        <v>158</v>
      </c>
      <c s="29" t="s">
        <v>159</v>
      </c>
      <c s="25" t="s">
        <v>48</v>
      </c>
      <c s="30" t="s">
        <v>160</v>
      </c>
      <c s="31" t="s">
        <v>67</v>
      </c>
      <c s="32">
        <v>775.2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51</v>
      </c>
      <c r="E93" s="35" t="s">
        <v>161</v>
      </c>
    </row>
    <row r="94" spans="1:5" ht="12.75">
      <c r="A94" s="36" t="s">
        <v>52</v>
      </c>
      <c r="E94" s="37" t="s">
        <v>162</v>
      </c>
    </row>
    <row r="95" spans="1:5" ht="102">
      <c r="A95" t="s">
        <v>54</v>
      </c>
      <c r="E95" s="35" t="s">
        <v>163</v>
      </c>
    </row>
    <row r="96" spans="1:16" ht="12.75">
      <c r="A96" s="25" t="s">
        <v>45</v>
      </c>
      <c s="29" t="s">
        <v>164</v>
      </c>
      <c s="29" t="s">
        <v>165</v>
      </c>
      <c s="25" t="s">
        <v>48</v>
      </c>
      <c s="30" t="s">
        <v>166</v>
      </c>
      <c s="31" t="s">
        <v>67</v>
      </c>
      <c s="32">
        <v>5063.48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51</v>
      </c>
      <c r="E97" s="35" t="s">
        <v>48</v>
      </c>
    </row>
    <row r="98" spans="1:5" ht="12.75">
      <c r="A98" s="36" t="s">
        <v>52</v>
      </c>
      <c r="E98" s="37" t="s">
        <v>167</v>
      </c>
    </row>
    <row r="99" spans="1:5" ht="102">
      <c r="A99" t="s">
        <v>54</v>
      </c>
      <c r="E99" s="35" t="s">
        <v>168</v>
      </c>
    </row>
    <row r="100" spans="1:16" ht="12.75">
      <c r="A100" s="25" t="s">
        <v>45</v>
      </c>
      <c s="29" t="s">
        <v>169</v>
      </c>
      <c s="29" t="s">
        <v>170</v>
      </c>
      <c s="25" t="s">
        <v>48</v>
      </c>
      <c s="30" t="s">
        <v>171</v>
      </c>
      <c s="31" t="s">
        <v>59</v>
      </c>
      <c s="32">
        <v>153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5.5">
      <c r="A101" s="34" t="s">
        <v>51</v>
      </c>
      <c r="E101" s="35" t="s">
        <v>172</v>
      </c>
    </row>
    <row r="102" spans="1:5" ht="12.75">
      <c r="A102" s="36" t="s">
        <v>52</v>
      </c>
      <c r="E102" s="37" t="s">
        <v>173</v>
      </c>
    </row>
    <row r="103" spans="1:5" ht="293.25">
      <c r="A103" t="s">
        <v>54</v>
      </c>
      <c r="E103" s="35" t="s">
        <v>174</v>
      </c>
    </row>
    <row r="104" spans="1:16" ht="12.75">
      <c r="A104" s="25" t="s">
        <v>45</v>
      </c>
      <c s="29" t="s">
        <v>175</v>
      </c>
      <c s="29" t="s">
        <v>176</v>
      </c>
      <c s="25" t="s">
        <v>48</v>
      </c>
      <c s="30" t="s">
        <v>177</v>
      </c>
      <c s="31" t="s">
        <v>67</v>
      </c>
      <c s="32">
        <v>1224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51</v>
      </c>
      <c r="E105" s="35" t="s">
        <v>178</v>
      </c>
    </row>
    <row r="106" spans="1:5" ht="12.75">
      <c r="A106" s="36" t="s">
        <v>52</v>
      </c>
      <c r="E106" s="37" t="s">
        <v>69</v>
      </c>
    </row>
    <row r="107" spans="1:5" ht="76.5">
      <c r="A107" t="s">
        <v>54</v>
      </c>
      <c r="E107" s="35" t="s">
        <v>179</v>
      </c>
    </row>
    <row r="108" spans="1:16" ht="12.75">
      <c r="A108" s="25" t="s">
        <v>45</v>
      </c>
      <c s="29" t="s">
        <v>180</v>
      </c>
      <c s="29" t="s">
        <v>181</v>
      </c>
      <c s="25" t="s">
        <v>48</v>
      </c>
      <c s="30" t="s">
        <v>182</v>
      </c>
      <c s="31" t="s">
        <v>67</v>
      </c>
      <c s="32">
        <v>612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51</v>
      </c>
      <c r="E109" s="35" t="s">
        <v>183</v>
      </c>
    </row>
    <row r="110" spans="1:5" ht="12.75">
      <c r="A110" s="36" t="s">
        <v>52</v>
      </c>
      <c r="E110" s="37" t="s">
        <v>184</v>
      </c>
    </row>
    <row r="111" spans="1:5" ht="76.5">
      <c r="A111" t="s">
        <v>54</v>
      </c>
      <c r="E111" s="35" t="s">
        <v>179</v>
      </c>
    </row>
    <row r="112" spans="1:18" ht="12.75" customHeight="1">
      <c r="A112" s="6" t="s">
        <v>43</v>
      </c>
      <c s="6"/>
      <c s="39" t="s">
        <v>185</v>
      </c>
      <c s="6"/>
      <c s="27" t="s">
        <v>186</v>
      </c>
      <c s="6"/>
      <c s="6"/>
      <c s="6"/>
      <c s="40">
        <f>0+Q112</f>
      </c>
      <c r="O112">
        <f>0+R112</f>
      </c>
      <c r="Q112">
        <f>0+I113+I117+I121+I125+I129+I133</f>
      </c>
      <c>
        <f>0+O113+O117+O121+O125+O129+O133</f>
      </c>
    </row>
    <row r="113" spans="1:16" ht="12.75">
      <c r="A113" s="25" t="s">
        <v>45</v>
      </c>
      <c s="29" t="s">
        <v>23</v>
      </c>
      <c s="29" t="s">
        <v>187</v>
      </c>
      <c s="25" t="s">
        <v>48</v>
      </c>
      <c s="30" t="s">
        <v>188</v>
      </c>
      <c s="31" t="s">
        <v>79</v>
      </c>
      <c s="32">
        <v>14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51</v>
      </c>
      <c r="E114" s="35" t="s">
        <v>48</v>
      </c>
    </row>
    <row r="115" spans="1:5" ht="12.75">
      <c r="A115" s="36" t="s">
        <v>52</v>
      </c>
      <c r="E115" s="37" t="s">
        <v>189</v>
      </c>
    </row>
    <row r="116" spans="1:5" ht="63.75">
      <c r="A116" t="s">
        <v>54</v>
      </c>
      <c r="E116" s="35" t="s">
        <v>190</v>
      </c>
    </row>
    <row r="117" spans="1:16" ht="12.75">
      <c r="A117" s="25" t="s">
        <v>45</v>
      </c>
      <c s="29" t="s">
        <v>22</v>
      </c>
      <c s="29" t="s">
        <v>191</v>
      </c>
      <c s="25" t="s">
        <v>48</v>
      </c>
      <c s="30" t="s">
        <v>192</v>
      </c>
      <c s="31" t="s">
        <v>193</v>
      </c>
      <c s="32">
        <v>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51</v>
      </c>
      <c r="E118" s="35" t="s">
        <v>48</v>
      </c>
    </row>
    <row r="119" spans="1:5" ht="38.25">
      <c r="A119" s="36" t="s">
        <v>52</v>
      </c>
      <c r="E119" s="37" t="s">
        <v>194</v>
      </c>
    </row>
    <row r="120" spans="1:5" ht="76.5">
      <c r="A120" t="s">
        <v>54</v>
      </c>
      <c r="E120" s="35" t="s">
        <v>195</v>
      </c>
    </row>
    <row r="121" spans="1:16" ht="12.75">
      <c r="A121" s="25" t="s">
        <v>45</v>
      </c>
      <c s="29" t="s">
        <v>33</v>
      </c>
      <c s="29" t="s">
        <v>196</v>
      </c>
      <c s="25" t="s">
        <v>48</v>
      </c>
      <c s="30" t="s">
        <v>197</v>
      </c>
      <c s="31" t="s">
        <v>79</v>
      </c>
      <c s="32">
        <v>3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51</v>
      </c>
      <c r="E122" s="35" t="s">
        <v>198</v>
      </c>
    </row>
    <row r="123" spans="1:5" ht="38.25">
      <c r="A123" s="36" t="s">
        <v>52</v>
      </c>
      <c r="E123" s="37" t="s">
        <v>199</v>
      </c>
    </row>
    <row r="124" spans="1:5" ht="76.5">
      <c r="A124" t="s">
        <v>54</v>
      </c>
      <c r="E124" s="35" t="s">
        <v>200</v>
      </c>
    </row>
    <row r="125" spans="1:16" ht="25.5">
      <c r="A125" s="25" t="s">
        <v>45</v>
      </c>
      <c s="29" t="s">
        <v>35</v>
      </c>
      <c s="29" t="s">
        <v>201</v>
      </c>
      <c s="25" t="s">
        <v>48</v>
      </c>
      <c s="30" t="s">
        <v>202</v>
      </c>
      <c s="31" t="s">
        <v>67</v>
      </c>
      <c s="32">
        <v>204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51</v>
      </c>
      <c r="E126" s="35" t="s">
        <v>48</v>
      </c>
    </row>
    <row r="127" spans="1:5" ht="12.75">
      <c r="A127" s="36" t="s">
        <v>52</v>
      </c>
      <c r="E127" s="37" t="s">
        <v>203</v>
      </c>
    </row>
    <row r="128" spans="1:5" ht="89.25">
      <c r="A128" t="s">
        <v>54</v>
      </c>
      <c r="E128" s="35" t="s">
        <v>204</v>
      </c>
    </row>
    <row r="129" spans="1:16" ht="12.75">
      <c r="A129" s="25" t="s">
        <v>45</v>
      </c>
      <c s="29" t="s">
        <v>37</v>
      </c>
      <c s="29" t="s">
        <v>205</v>
      </c>
      <c s="25" t="s">
        <v>48</v>
      </c>
      <c s="30" t="s">
        <v>206</v>
      </c>
      <c s="31" t="s">
        <v>193</v>
      </c>
      <c s="32">
        <v>40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51</v>
      </c>
      <c r="E130" s="35" t="s">
        <v>48</v>
      </c>
    </row>
    <row r="131" spans="1:5" ht="12.75">
      <c r="A131" s="36" t="s">
        <v>52</v>
      </c>
      <c r="E131" s="37" t="s">
        <v>207</v>
      </c>
    </row>
    <row r="132" spans="1:5" ht="63.75">
      <c r="A132" t="s">
        <v>54</v>
      </c>
      <c r="E132" s="35" t="s">
        <v>208</v>
      </c>
    </row>
    <row r="133" spans="1:16" ht="12.75">
      <c r="A133" s="25" t="s">
        <v>45</v>
      </c>
      <c s="29" t="s">
        <v>209</v>
      </c>
      <c s="29" t="s">
        <v>210</v>
      </c>
      <c s="25" t="s">
        <v>48</v>
      </c>
      <c s="30" t="s">
        <v>211</v>
      </c>
      <c s="31" t="s">
        <v>193</v>
      </c>
      <c s="32">
        <v>40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51</v>
      </c>
      <c r="E134" s="35" t="s">
        <v>48</v>
      </c>
    </row>
    <row r="135" spans="1:5" ht="12.75">
      <c r="A135" s="36" t="s">
        <v>52</v>
      </c>
      <c r="E135" s="37" t="s">
        <v>207</v>
      </c>
    </row>
    <row r="136" spans="1:5" ht="76.5">
      <c r="A136" t="s">
        <v>54</v>
      </c>
      <c r="E136" s="35" t="s">
        <v>212</v>
      </c>
    </row>
    <row r="137" spans="1:18" ht="12.75" customHeight="1">
      <c r="A137" s="6" t="s">
        <v>43</v>
      </c>
      <c s="6"/>
      <c s="39" t="s">
        <v>213</v>
      </c>
      <c s="6"/>
      <c s="27" t="s">
        <v>214</v>
      </c>
      <c s="6"/>
      <c s="6"/>
      <c s="6"/>
      <c s="40">
        <f>0+Q137</f>
      </c>
      <c r="O137">
        <f>0+R137</f>
      </c>
      <c r="Q137">
        <f>0+I138</f>
      </c>
      <c>
        <f>0+O138</f>
      </c>
    </row>
    <row r="138" spans="1:16" ht="12.75">
      <c r="A138" s="25" t="s">
        <v>45</v>
      </c>
      <c s="29" t="s">
        <v>29</v>
      </c>
      <c s="29" t="s">
        <v>215</v>
      </c>
      <c s="25" t="s">
        <v>48</v>
      </c>
      <c s="30" t="s">
        <v>216</v>
      </c>
      <c s="31" t="s">
        <v>59</v>
      </c>
      <c s="32">
        <v>2.45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51</v>
      </c>
      <c r="E139" s="35" t="s">
        <v>217</v>
      </c>
    </row>
    <row r="140" spans="1:5" ht="38.25">
      <c r="A140" s="36" t="s">
        <v>52</v>
      </c>
      <c r="E140" s="37" t="s">
        <v>218</v>
      </c>
    </row>
    <row r="141" spans="1:5" ht="114.75">
      <c r="A141" t="s">
        <v>54</v>
      </c>
      <c r="E141" s="35" t="s">
        <v>219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220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220</v>
      </c>
      <c s="6"/>
      <c s="18" t="s">
        <v>221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29</v>
      </c>
      <c s="29" t="s">
        <v>222</v>
      </c>
      <c s="25" t="s">
        <v>48</v>
      </c>
      <c s="30" t="s">
        <v>223</v>
      </c>
      <c s="31" t="s">
        <v>224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48</v>
      </c>
    </row>
    <row r="11" spans="1:5" ht="12.75">
      <c r="A11" s="36" t="s">
        <v>52</v>
      </c>
      <c r="E11" s="37" t="s">
        <v>225</v>
      </c>
    </row>
    <row r="12" spans="1:5" ht="51">
      <c r="A12" t="s">
        <v>54</v>
      </c>
      <c r="E12" s="35" t="s">
        <v>226</v>
      </c>
    </row>
    <row r="13" spans="1:16" ht="12.75">
      <c r="A13" s="25" t="s">
        <v>45</v>
      </c>
      <c s="29" t="s">
        <v>23</v>
      </c>
      <c s="29" t="s">
        <v>227</v>
      </c>
      <c s="25" t="s">
        <v>48</v>
      </c>
      <c s="30" t="s">
        <v>228</v>
      </c>
      <c s="31" t="s">
        <v>224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51</v>
      </c>
      <c r="E14" s="35" t="s">
        <v>48</v>
      </c>
    </row>
    <row r="15" spans="1:5" ht="12.75">
      <c r="A15" s="36" t="s">
        <v>52</v>
      </c>
      <c r="E15" s="37" t="s">
        <v>225</v>
      </c>
    </row>
    <row r="16" spans="1:5" ht="51">
      <c r="A16" t="s">
        <v>54</v>
      </c>
      <c r="E16" s="35" t="s">
        <v>229</v>
      </c>
    </row>
    <row r="17" spans="1:16" ht="12.75">
      <c r="A17" s="25" t="s">
        <v>45</v>
      </c>
      <c s="29" t="s">
        <v>22</v>
      </c>
      <c s="29" t="s">
        <v>230</v>
      </c>
      <c s="25" t="s">
        <v>48</v>
      </c>
      <c s="30" t="s">
        <v>231</v>
      </c>
      <c s="31" t="s">
        <v>232</v>
      </c>
      <c s="32">
        <v>0.816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51</v>
      </c>
      <c r="E18" s="35" t="s">
        <v>233</v>
      </c>
    </row>
    <row r="19" spans="1:5" ht="12.75">
      <c r="A19" s="36" t="s">
        <v>52</v>
      </c>
      <c r="E19" s="37" t="s">
        <v>234</v>
      </c>
    </row>
    <row r="20" spans="1:5" ht="51">
      <c r="A20" t="s">
        <v>54</v>
      </c>
      <c r="E20" s="35" t="s">
        <v>235</v>
      </c>
    </row>
    <row r="21" spans="1:16" ht="12.75">
      <c r="A21" s="25" t="s">
        <v>45</v>
      </c>
      <c s="29" t="s">
        <v>33</v>
      </c>
      <c s="29" t="s">
        <v>236</v>
      </c>
      <c s="25" t="s">
        <v>48</v>
      </c>
      <c s="30" t="s">
        <v>237</v>
      </c>
      <c s="31" t="s">
        <v>224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51</v>
      </c>
      <c r="E22" s="35" t="s">
        <v>238</v>
      </c>
    </row>
    <row r="23" spans="1:5" ht="12.75">
      <c r="A23" s="36" t="s">
        <v>52</v>
      </c>
      <c r="E23" s="37" t="s">
        <v>225</v>
      </c>
    </row>
    <row r="24" spans="1:5" ht="51">
      <c r="A24" t="s">
        <v>54</v>
      </c>
      <c r="E24" s="35" t="s">
        <v>235</v>
      </c>
    </row>
    <row r="25" spans="1:16" ht="12.75">
      <c r="A25" s="25" t="s">
        <v>45</v>
      </c>
      <c s="29" t="s">
        <v>35</v>
      </c>
      <c s="29" t="s">
        <v>239</v>
      </c>
      <c s="25" t="s">
        <v>48</v>
      </c>
      <c s="30" t="s">
        <v>240</v>
      </c>
      <c s="31" t="s">
        <v>193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51</v>
      </c>
      <c r="E26" s="35" t="s">
        <v>241</v>
      </c>
    </row>
    <row r="27" spans="1:5" ht="12.75">
      <c r="A27" s="36" t="s">
        <v>52</v>
      </c>
      <c r="E27" s="37" t="s">
        <v>225</v>
      </c>
    </row>
    <row r="28" spans="1:5" ht="114.75">
      <c r="A28" t="s">
        <v>54</v>
      </c>
      <c r="E28" s="35" t="s">
        <v>242</v>
      </c>
    </row>
    <row r="29" spans="1:16" ht="12.75">
      <c r="A29" s="25" t="s">
        <v>45</v>
      </c>
      <c s="29" t="s">
        <v>37</v>
      </c>
      <c s="29" t="s">
        <v>243</v>
      </c>
      <c s="25" t="s">
        <v>48</v>
      </c>
      <c s="30" t="s">
        <v>244</v>
      </c>
      <c s="31" t="s">
        <v>224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51</v>
      </c>
      <c r="E30" s="35" t="s">
        <v>48</v>
      </c>
    </row>
    <row r="31" spans="1:5" ht="12.75">
      <c r="A31" s="36" t="s">
        <v>52</v>
      </c>
      <c r="E31" s="37" t="s">
        <v>225</v>
      </c>
    </row>
    <row r="32" spans="1:5" ht="63.75">
      <c r="A32" t="s">
        <v>54</v>
      </c>
      <c r="E32" s="35" t="s">
        <v>245</v>
      </c>
    </row>
    <row r="33" spans="1:16" ht="12.75">
      <c r="A33" s="25" t="s">
        <v>45</v>
      </c>
      <c s="29" t="s">
        <v>209</v>
      </c>
      <c s="29" t="s">
        <v>246</v>
      </c>
      <c s="25" t="s">
        <v>48</v>
      </c>
      <c s="30" t="s">
        <v>247</v>
      </c>
      <c s="31" t="s">
        <v>248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51</v>
      </c>
      <c r="E34" s="35" t="s">
        <v>48</v>
      </c>
    </row>
    <row r="35" spans="1:5" ht="12.75">
      <c r="A35" s="36" t="s">
        <v>52</v>
      </c>
      <c r="E35" s="37" t="s">
        <v>225</v>
      </c>
    </row>
    <row r="36" spans="1:5" ht="12.75">
      <c r="A36" t="s">
        <v>54</v>
      </c>
      <c r="E36" s="35" t="s">
        <v>249</v>
      </c>
    </row>
    <row r="37" spans="1:16" ht="12.75">
      <c r="A37" s="25" t="s">
        <v>45</v>
      </c>
      <c s="29" t="s">
        <v>133</v>
      </c>
      <c s="29" t="s">
        <v>250</v>
      </c>
      <c s="25" t="s">
        <v>48</v>
      </c>
      <c s="30" t="s">
        <v>251</v>
      </c>
      <c s="31" t="s">
        <v>248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51</v>
      </c>
      <c r="E38" s="35" t="s">
        <v>252</v>
      </c>
    </row>
    <row r="39" spans="1:5" ht="12.75">
      <c r="A39" s="36" t="s">
        <v>52</v>
      </c>
      <c r="E39" s="37" t="s">
        <v>225</v>
      </c>
    </row>
    <row r="40" spans="1:5" ht="51">
      <c r="A40" t="s">
        <v>54</v>
      </c>
      <c r="E40" s="35" t="s">
        <v>235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