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H:\_A_VEŘEJNÉ ZAKÁZKY_2024\Otto Šrůta, Josef Tvrdý\VZ_15_2024_NHB_výměna zdroj nap jednotek na odd ARO\"/>
    </mc:Choice>
  </mc:AlternateContent>
  <bookViews>
    <workbookView xWindow="0" yWindow="0" windowWidth="28800" windowHeight="12180"/>
  </bookViews>
  <sheets>
    <sheet name="Rekapitulace" sheetId="3" r:id="rId1"/>
    <sheet name="Zakázka" sheetId="4" r:id="rId2"/>
  </sheets>
  <externalReferences>
    <externalReference r:id="rId3"/>
  </externalReferences>
  <definedNames>
    <definedName name="__3FD872C1_8887_4EA3_9FC2_897EF4F3D2C3_FIGURE__">'[1]#REF!'!$B$3:$F$5</definedName>
    <definedName name="__3FD872C1_8887_4EA3_9FC2_897EF4F3D2C3_ITEM__">Zakázka!$A$10:$Q$10</definedName>
    <definedName name="__3FD872C1_8887_4EA3_9FC2_897EF4F3D2C3_ITEM_GROUP1__">Zakázka!$A$6:$Q$108</definedName>
    <definedName name="__3FD872C1_8887_4EA3_9FC2_897EF4F3D2C3_ITEM_GROUP1_RECAP__">Rekapitulace!$A$6:$F$9</definedName>
    <definedName name="__3FD872C1_8887_4EA3_9FC2_897EF4F3D2C3_ITEM_GROUP2__">Zakázka!$A$8:$Q$87</definedName>
    <definedName name="__3FD872C1_8887_4EA3_9FC2_897EF4F3D2C3_ITEM_GROUP2_RECAP__">Rekapitulace!$A$8:$F$9</definedName>
    <definedName name="__3FD872C1_8887_4EA3_9FC2_897EF4F3D2C3_ITEM_GROUP3__X">Zakázka!$A$9:$Q$16</definedName>
    <definedName name="__3FD872C1_8887_4EA3_9FC2_897EF4F3D2C3_ITEM_GROUP3_RECAP__">Rekapitulace!$A$9:$F$9</definedName>
    <definedName name="__3FD872C1_8887_4EA3_9FC2_897EF4F3D2C3_QBILL__">Zakázka!#REF!</definedName>
    <definedName name="__3FD872C1_8887_4EA3_9FC2_897EF4F3D2C3_QBILLFIG__">'[1]#REF!'!$C$4:$D$4</definedName>
    <definedName name="__3FD872C1_8887_4EA3_9FC2_897EF4F3D2C3_QINDEX__">Zakázka!#REF!</definedName>
    <definedName name="GROUP_ID">Zakázka!$B$6:$B$109</definedName>
    <definedName name="ITEM_PRICES">Zakázka!$J$6:$J$109</definedName>
    <definedName name="_xlnm.Print_Titles" localSheetId="0">Rekapitulace!$4:$5</definedName>
    <definedName name="_xlnm.Print_Titles" localSheetId="1">Zakázka!$4:$5</definedName>
    <definedName name="_xlnm.Print_Area" localSheetId="0">Rekapitulace!$B$1:$F$21</definedName>
    <definedName name="_xlnm.Print_Area" localSheetId="1">Zakázka!$C$1:$Q$109</definedName>
    <definedName name="VAT_RATES">Zakázka!$O$6:$O$109</definedName>
  </definedNames>
  <calcPr calcId="162913"/>
</workbook>
</file>

<file path=xl/calcChain.xml><?xml version="1.0" encoding="utf-8"?>
<calcChain xmlns="http://schemas.openxmlformats.org/spreadsheetml/2006/main">
  <c r="N106" i="4" l="1"/>
  <c r="L106" i="4"/>
  <c r="J106" i="4"/>
  <c r="J105" i="4" s="1"/>
  <c r="C19" i="3" s="1"/>
  <c r="N105" i="4"/>
  <c r="L105" i="4"/>
  <c r="N103" i="4"/>
  <c r="N101" i="4" s="1"/>
  <c r="L103" i="4"/>
  <c r="L101" i="4" s="1"/>
  <c r="D18" i="3" s="1"/>
  <c r="J103" i="4"/>
  <c r="N102" i="4"/>
  <c r="L102" i="4"/>
  <c r="J102" i="4"/>
  <c r="N99" i="4"/>
  <c r="L99" i="4"/>
  <c r="J99" i="4"/>
  <c r="P99" i="4" s="1"/>
  <c r="Q99" i="4" s="1"/>
  <c r="N98" i="4"/>
  <c r="L98" i="4"/>
  <c r="J98" i="4"/>
  <c r="N97" i="4"/>
  <c r="L97" i="4"/>
  <c r="J97" i="4"/>
  <c r="N96" i="4"/>
  <c r="L96" i="4"/>
  <c r="J96" i="4"/>
  <c r="P96" i="4" s="1"/>
  <c r="Q96" i="4" s="1"/>
  <c r="N95" i="4"/>
  <c r="L95" i="4"/>
  <c r="J95" i="4"/>
  <c r="N94" i="4"/>
  <c r="L94" i="4"/>
  <c r="J94" i="4"/>
  <c r="N93" i="4"/>
  <c r="L93" i="4"/>
  <c r="J93" i="4"/>
  <c r="P93" i="4" s="1"/>
  <c r="N92" i="4"/>
  <c r="L92" i="4"/>
  <c r="J92" i="4"/>
  <c r="P92" i="4" s="1"/>
  <c r="Q92" i="4" s="1"/>
  <c r="N91" i="4"/>
  <c r="L91" i="4"/>
  <c r="J91" i="4"/>
  <c r="P91" i="4" s="1"/>
  <c r="N86" i="4"/>
  <c r="L86" i="4"/>
  <c r="J86" i="4"/>
  <c r="N85" i="4"/>
  <c r="L85" i="4"/>
  <c r="J85" i="4"/>
  <c r="P85" i="4" s="1"/>
  <c r="Q85" i="4" s="1"/>
  <c r="N84" i="4"/>
  <c r="L84" i="4"/>
  <c r="J84" i="4"/>
  <c r="P84" i="4" s="1"/>
  <c r="Q84" i="4" s="1"/>
  <c r="N83" i="4"/>
  <c r="L83" i="4"/>
  <c r="J83" i="4"/>
  <c r="P83" i="4" s="1"/>
  <c r="Q83" i="4" s="1"/>
  <c r="N82" i="4"/>
  <c r="L82" i="4"/>
  <c r="J82" i="4"/>
  <c r="N79" i="4"/>
  <c r="L79" i="4"/>
  <c r="J79" i="4"/>
  <c r="N78" i="4"/>
  <c r="L78" i="4"/>
  <c r="J78" i="4"/>
  <c r="N77" i="4"/>
  <c r="L77" i="4"/>
  <c r="J77" i="4"/>
  <c r="P77" i="4" s="1"/>
  <c r="N76" i="4"/>
  <c r="L76" i="4"/>
  <c r="J76" i="4"/>
  <c r="N75" i="4"/>
  <c r="L75" i="4"/>
  <c r="J75" i="4"/>
  <c r="P75" i="4" s="1"/>
  <c r="Q75" i="4" s="1"/>
  <c r="N74" i="4"/>
  <c r="L74" i="4"/>
  <c r="J74" i="4"/>
  <c r="N71" i="4"/>
  <c r="L71" i="4"/>
  <c r="J71" i="4"/>
  <c r="P71" i="4" s="1"/>
  <c r="Q71" i="4" s="1"/>
  <c r="N70" i="4"/>
  <c r="L70" i="4"/>
  <c r="J70" i="4"/>
  <c r="N69" i="4"/>
  <c r="L69" i="4"/>
  <c r="J69" i="4"/>
  <c r="N68" i="4"/>
  <c r="L68" i="4"/>
  <c r="J68" i="4"/>
  <c r="N67" i="4"/>
  <c r="L67" i="4"/>
  <c r="J67" i="4"/>
  <c r="P67" i="4" s="1"/>
  <c r="Q67" i="4" s="1"/>
  <c r="N66" i="4"/>
  <c r="L66" i="4"/>
  <c r="J66" i="4"/>
  <c r="N63" i="4"/>
  <c r="L63" i="4"/>
  <c r="J63" i="4"/>
  <c r="P63" i="4" s="1"/>
  <c r="Q63" i="4" s="1"/>
  <c r="N62" i="4"/>
  <c r="L62" i="4"/>
  <c r="J62" i="4"/>
  <c r="P62" i="4" s="1"/>
  <c r="Q62" i="4" s="1"/>
  <c r="N61" i="4"/>
  <c r="L61" i="4"/>
  <c r="J61" i="4"/>
  <c r="N60" i="4"/>
  <c r="L60" i="4"/>
  <c r="J60" i="4"/>
  <c r="P60" i="4" s="1"/>
  <c r="Q60" i="4" s="1"/>
  <c r="N59" i="4"/>
  <c r="L59" i="4"/>
  <c r="J59" i="4"/>
  <c r="P59" i="4" s="1"/>
  <c r="Q59" i="4" s="1"/>
  <c r="N58" i="4"/>
  <c r="L58" i="4"/>
  <c r="J58" i="4"/>
  <c r="N57" i="4"/>
  <c r="L57" i="4"/>
  <c r="J57" i="4"/>
  <c r="P57" i="4" s="1"/>
  <c r="Q57" i="4" s="1"/>
  <c r="N56" i="4"/>
  <c r="L56" i="4"/>
  <c r="J56" i="4"/>
  <c r="N55" i="4"/>
  <c r="L55" i="4"/>
  <c r="J55" i="4"/>
  <c r="P55" i="4" s="1"/>
  <c r="Q55" i="4" s="1"/>
  <c r="N54" i="4"/>
  <c r="L54" i="4"/>
  <c r="J54" i="4"/>
  <c r="N53" i="4"/>
  <c r="L53" i="4"/>
  <c r="J53" i="4"/>
  <c r="N52" i="4"/>
  <c r="L52" i="4"/>
  <c r="J52" i="4"/>
  <c r="P52" i="4" s="1"/>
  <c r="Q52" i="4" s="1"/>
  <c r="N51" i="4"/>
  <c r="L51" i="4"/>
  <c r="J51" i="4"/>
  <c r="N50" i="4"/>
  <c r="L50" i="4"/>
  <c r="J50" i="4"/>
  <c r="N49" i="4"/>
  <c r="L49" i="4"/>
  <c r="J49" i="4"/>
  <c r="P49" i="4" s="1"/>
  <c r="Q49" i="4" s="1"/>
  <c r="N48" i="4"/>
  <c r="L48" i="4"/>
  <c r="J48" i="4"/>
  <c r="N47" i="4"/>
  <c r="L47" i="4"/>
  <c r="J47" i="4"/>
  <c r="P47" i="4" s="1"/>
  <c r="Q47" i="4" s="1"/>
  <c r="N46" i="4"/>
  <c r="L46" i="4"/>
  <c r="J46" i="4"/>
  <c r="N45" i="4"/>
  <c r="L45" i="4"/>
  <c r="J45" i="4"/>
  <c r="N44" i="4"/>
  <c r="L44" i="4"/>
  <c r="J44" i="4"/>
  <c r="P44" i="4" s="1"/>
  <c r="N43" i="4"/>
  <c r="L43" i="4"/>
  <c r="J43" i="4"/>
  <c r="N42" i="4"/>
  <c r="L42" i="4"/>
  <c r="J42" i="4"/>
  <c r="P42" i="4" s="1"/>
  <c r="Q42" i="4" s="1"/>
  <c r="N41" i="4"/>
  <c r="L41" i="4"/>
  <c r="J41" i="4"/>
  <c r="P41" i="4" s="1"/>
  <c r="Q41" i="4" s="1"/>
  <c r="N40" i="4"/>
  <c r="L40" i="4"/>
  <c r="J40" i="4"/>
  <c r="P40" i="4" s="1"/>
  <c r="Q40" i="4" s="1"/>
  <c r="N39" i="4"/>
  <c r="L39" i="4"/>
  <c r="J39" i="4"/>
  <c r="P39" i="4" s="1"/>
  <c r="N38" i="4"/>
  <c r="L38" i="4"/>
  <c r="J38" i="4"/>
  <c r="N37" i="4"/>
  <c r="L37" i="4"/>
  <c r="J37" i="4"/>
  <c r="P37" i="4" s="1"/>
  <c r="N36" i="4"/>
  <c r="L36" i="4"/>
  <c r="J36" i="4"/>
  <c r="N35" i="4"/>
  <c r="L35" i="4"/>
  <c r="J35" i="4"/>
  <c r="P35" i="4" s="1"/>
  <c r="Q35" i="4" s="1"/>
  <c r="N32" i="4"/>
  <c r="L32" i="4"/>
  <c r="J32" i="4"/>
  <c r="P32" i="4" s="1"/>
  <c r="Q32" i="4" s="1"/>
  <c r="N31" i="4"/>
  <c r="L31" i="4"/>
  <c r="J31" i="4"/>
  <c r="P31" i="4" s="1"/>
  <c r="Q31" i="4" s="1"/>
  <c r="N30" i="4"/>
  <c r="L30" i="4"/>
  <c r="J30" i="4"/>
  <c r="P30" i="4" s="1"/>
  <c r="N29" i="4"/>
  <c r="L29" i="4"/>
  <c r="J29" i="4"/>
  <c r="P29" i="4" s="1"/>
  <c r="Q29" i="4" s="1"/>
  <c r="N28" i="4"/>
  <c r="L28" i="4"/>
  <c r="J28" i="4"/>
  <c r="P28" i="4" s="1"/>
  <c r="Q28" i="4" s="1"/>
  <c r="N27" i="4"/>
  <c r="L27" i="4"/>
  <c r="J27" i="4"/>
  <c r="N24" i="4"/>
  <c r="L24" i="4"/>
  <c r="J24" i="4"/>
  <c r="P24" i="4" s="1"/>
  <c r="Q24" i="4" s="1"/>
  <c r="N23" i="4"/>
  <c r="L23" i="4"/>
  <c r="J23" i="4"/>
  <c r="P23" i="4" s="1"/>
  <c r="Q23" i="4" s="1"/>
  <c r="N22" i="4"/>
  <c r="L22" i="4"/>
  <c r="J22" i="4"/>
  <c r="P22" i="4" s="1"/>
  <c r="Q22" i="4" s="1"/>
  <c r="N21" i="4"/>
  <c r="L21" i="4"/>
  <c r="J21" i="4"/>
  <c r="P21" i="4" s="1"/>
  <c r="Q21" i="4" s="1"/>
  <c r="N20" i="4"/>
  <c r="L20" i="4"/>
  <c r="J20" i="4"/>
  <c r="P20" i="4" s="1"/>
  <c r="N19" i="4"/>
  <c r="L19" i="4"/>
  <c r="J19" i="4"/>
  <c r="P19" i="4" s="1"/>
  <c r="Q19" i="4" s="1"/>
  <c r="N18" i="4"/>
  <c r="L18" i="4"/>
  <c r="J18" i="4"/>
  <c r="P18" i="4" s="1"/>
  <c r="Q18" i="4" s="1"/>
  <c r="N15" i="4"/>
  <c r="L15" i="4"/>
  <c r="J15" i="4"/>
  <c r="P15" i="4" s="1"/>
  <c r="Q15" i="4" s="1"/>
  <c r="N14" i="4"/>
  <c r="L14" i="4"/>
  <c r="J14" i="4"/>
  <c r="P14" i="4" s="1"/>
  <c r="Q14" i="4" s="1"/>
  <c r="N13" i="4"/>
  <c r="L13" i="4"/>
  <c r="J13" i="4"/>
  <c r="P13" i="4" s="1"/>
  <c r="Q13" i="4" s="1"/>
  <c r="N12" i="4"/>
  <c r="L12" i="4"/>
  <c r="J12" i="4"/>
  <c r="P12" i="4" s="1"/>
  <c r="Q12" i="4" s="1"/>
  <c r="N11" i="4"/>
  <c r="L11" i="4"/>
  <c r="J11" i="4"/>
  <c r="P11" i="4" s="1"/>
  <c r="Q11" i="4" s="1"/>
  <c r="N10" i="4"/>
  <c r="L10" i="4"/>
  <c r="J10" i="4"/>
  <c r="D19" i="3"/>
  <c r="N81" i="4" l="1"/>
  <c r="J101" i="4"/>
  <c r="C18" i="3" s="1"/>
  <c r="L34" i="4"/>
  <c r="D12" i="3" s="1"/>
  <c r="N34" i="4"/>
  <c r="L73" i="4"/>
  <c r="D14" i="3" s="1"/>
  <c r="L65" i="4"/>
  <c r="D13" i="3" s="1"/>
  <c r="N26" i="4"/>
  <c r="L17" i="4"/>
  <c r="D10" i="3" s="1"/>
  <c r="N65" i="4"/>
  <c r="L90" i="4"/>
  <c r="L9" i="4"/>
  <c r="L81" i="4"/>
  <c r="D15" i="3" s="1"/>
  <c r="N90" i="4"/>
  <c r="N89" i="4" s="1"/>
  <c r="L26" i="4"/>
  <c r="D11" i="3" s="1"/>
  <c r="N9" i="4"/>
  <c r="N8" i="4" s="1"/>
  <c r="N6" i="4" s="1"/>
  <c r="N17" i="4"/>
  <c r="N73" i="4"/>
  <c r="P102" i="4"/>
  <c r="Q102" i="4" s="1"/>
  <c r="P94" i="4"/>
  <c r="Q94" i="4" s="1"/>
  <c r="Q93" i="4"/>
  <c r="J81" i="4"/>
  <c r="C15" i="3" s="1"/>
  <c r="Q77" i="4"/>
  <c r="P69" i="4"/>
  <c r="Q69" i="4" s="1"/>
  <c r="J65" i="4"/>
  <c r="C13" i="3" s="1"/>
  <c r="P54" i="4"/>
  <c r="Q54" i="4" s="1"/>
  <c r="P38" i="4"/>
  <c r="Q38" i="4" s="1"/>
  <c r="Q44" i="4"/>
  <c r="Q37" i="4"/>
  <c r="P50" i="4"/>
  <c r="Q50" i="4" s="1"/>
  <c r="P45" i="4"/>
  <c r="Q45" i="4" s="1"/>
  <c r="P27" i="4"/>
  <c r="Q27" i="4" s="1"/>
  <c r="J17" i="4"/>
  <c r="C10" i="3" s="1"/>
  <c r="Q20" i="4"/>
  <c r="J9" i="4"/>
  <c r="C9" i="3" s="1"/>
  <c r="D9" i="3"/>
  <c r="Q74" i="4"/>
  <c r="L89" i="4"/>
  <c r="D16" i="3" s="1"/>
  <c r="D17" i="3"/>
  <c r="J34" i="4"/>
  <c r="C12" i="3" s="1"/>
  <c r="J90" i="4"/>
  <c r="Q91" i="4"/>
  <c r="P51" i="4"/>
  <c r="Q51" i="4" s="1"/>
  <c r="P56" i="4"/>
  <c r="Q56" i="4" s="1"/>
  <c r="P61" i="4"/>
  <c r="Q61" i="4" s="1"/>
  <c r="P98" i="4"/>
  <c r="Q98" i="4" s="1"/>
  <c r="C21" i="3"/>
  <c r="P10" i="4"/>
  <c r="Q10" i="4" s="1"/>
  <c r="Q9" i="4" s="1"/>
  <c r="P46" i="4"/>
  <c r="Q46" i="4" s="1"/>
  <c r="P58" i="4"/>
  <c r="Q58" i="4" s="1"/>
  <c r="P66" i="4"/>
  <c r="P74" i="4"/>
  <c r="P79" i="4"/>
  <c r="Q79" i="4" s="1"/>
  <c r="P82" i="4"/>
  <c r="Q82" i="4" s="1"/>
  <c r="P95" i="4"/>
  <c r="J26" i="4"/>
  <c r="C11" i="3" s="1"/>
  <c r="P36" i="4"/>
  <c r="Q36" i="4" s="1"/>
  <c r="P43" i="4"/>
  <c r="Q43" i="4" s="1"/>
  <c r="P48" i="4"/>
  <c r="Q48" i="4" s="1"/>
  <c r="P53" i="4"/>
  <c r="Q53" i="4" s="1"/>
  <c r="P68" i="4"/>
  <c r="Q68" i="4" s="1"/>
  <c r="J73" i="4"/>
  <c r="C14" i="3" s="1"/>
  <c r="P76" i="4"/>
  <c r="Q76" i="4" s="1"/>
  <c r="P103" i="4"/>
  <c r="P86" i="4"/>
  <c r="Q86" i="4" s="1"/>
  <c r="P97" i="4"/>
  <c r="Q97" i="4" s="1"/>
  <c r="P70" i="4"/>
  <c r="Q70" i="4" s="1"/>
  <c r="P78" i="4"/>
  <c r="Q78" i="4" s="1"/>
  <c r="P106" i="4"/>
  <c r="P105" i="4" s="1"/>
  <c r="E19" i="3" s="1"/>
  <c r="Q17" i="4"/>
  <c r="F10" i="3" s="1"/>
  <c r="Q30" i="4"/>
  <c r="Q39" i="4"/>
  <c r="Q66" i="4"/>
  <c r="P17" i="4"/>
  <c r="E10" i="3" s="1"/>
  <c r="L8" i="4" l="1"/>
  <c r="D8" i="3" s="1"/>
  <c r="P26" i="4"/>
  <c r="E11" i="3" s="1"/>
  <c r="P101" i="4"/>
  <c r="E18" i="3" s="1"/>
  <c r="Q26" i="4"/>
  <c r="F11" i="3" s="1"/>
  <c r="P81" i="4"/>
  <c r="E15" i="3" s="1"/>
  <c r="P9" i="4"/>
  <c r="L6" i="4"/>
  <c r="D6" i="3" s="1"/>
  <c r="P90" i="4"/>
  <c r="P89" i="4" s="1"/>
  <c r="E16" i="3" s="1"/>
  <c r="Q95" i="4"/>
  <c r="Q90" i="4" s="1"/>
  <c r="Q73" i="4"/>
  <c r="F14" i="3" s="1"/>
  <c r="Q106" i="4"/>
  <c r="Q105" i="4" s="1"/>
  <c r="F19" i="3" s="1"/>
  <c r="Q103" i="4"/>
  <c r="Q101" i="4" s="1"/>
  <c r="F18" i="3" s="1"/>
  <c r="Q65" i="4"/>
  <c r="F13" i="3" s="1"/>
  <c r="J8" i="4"/>
  <c r="P73" i="4"/>
  <c r="E14" i="3" s="1"/>
  <c r="P65" i="4"/>
  <c r="E13" i="3" s="1"/>
  <c r="P34" i="4"/>
  <c r="E12" i="3" s="1"/>
  <c r="Q81" i="4"/>
  <c r="F15" i="3" s="1"/>
  <c r="Q34" i="4"/>
  <c r="F12" i="3" s="1"/>
  <c r="J89" i="4"/>
  <c r="C16" i="3" s="1"/>
  <c r="C17" i="3"/>
  <c r="E9" i="3"/>
  <c r="F9" i="3"/>
  <c r="E17" i="3" l="1"/>
  <c r="P8" i="4"/>
  <c r="Q8" i="4"/>
  <c r="C8" i="3"/>
  <c r="J6" i="4"/>
  <c r="C6" i="3" s="1"/>
  <c r="Q89" i="4"/>
  <c r="F16" i="3" s="1"/>
  <c r="F17" i="3"/>
  <c r="Q6" i="4" l="1"/>
  <c r="F6" i="3" s="1"/>
  <c r="P6" i="4"/>
  <c r="E6" i="3" s="1"/>
  <c r="E8" i="3"/>
  <c r="F8" i="3"/>
</calcChain>
</file>

<file path=xl/sharedStrings.xml><?xml version="1.0" encoding="utf-8"?>
<sst xmlns="http://schemas.openxmlformats.org/spreadsheetml/2006/main" count="369" uniqueCount="184">
  <si>
    <t>Celkem (bez DPH)</t>
  </si>
  <si>
    <t>DPH</t>
  </si>
  <si>
    <t>Popis</t>
  </si>
  <si>
    <t>Poř.</t>
  </si>
  <si>
    <t>Typ</t>
  </si>
  <si>
    <t>Kód</t>
  </si>
  <si>
    <t>MJ</t>
  </si>
  <si>
    <t>Výměra</t>
  </si>
  <si>
    <t>Cena</t>
  </si>
  <si>
    <t>Jedn. hmotn.</t>
  </si>
  <si>
    <t>Hmotnost</t>
  </si>
  <si>
    <t>Jedn. suť</t>
  </si>
  <si>
    <t>Suť</t>
  </si>
  <si>
    <t>Sazba DPH</t>
  </si>
  <si>
    <t>Cena s DPH</t>
  </si>
  <si>
    <t>Jedn. Cena</t>
  </si>
  <si>
    <t>S</t>
  </si>
  <si>
    <t>S: Stavba</t>
  </si>
  <si>
    <t>S/SO 01</t>
  </si>
  <si>
    <t>SO 01: 2.NP - ARO</t>
  </si>
  <si>
    <t>S/SO 01/006</t>
  </si>
  <si>
    <t>006: Úpravy povrchu</t>
  </si>
  <si>
    <t>S/SO 01/009</t>
  </si>
  <si>
    <t>009: Ostatní konstrukce a práce</t>
  </si>
  <si>
    <t>S/SO 01/099</t>
  </si>
  <si>
    <t>099: Přesun hmot HSV</t>
  </si>
  <si>
    <t>S/SO 01/724</t>
  </si>
  <si>
    <t>724: Strojní vybavení</t>
  </si>
  <si>
    <t>S/SO 01/763</t>
  </si>
  <si>
    <t>763: Konstrukce montované</t>
  </si>
  <si>
    <t>S/SO 01/776</t>
  </si>
  <si>
    <t>776: Podlahy povlakové</t>
  </si>
  <si>
    <t>S/SO 01/783</t>
  </si>
  <si>
    <t>783: Nátěry</t>
  </si>
  <si>
    <t>S/VRN</t>
  </si>
  <si>
    <t>VRN: Vedlejší náklady</t>
  </si>
  <si>
    <t>S/VRN/V03</t>
  </si>
  <si>
    <t>V03: Zařízení staveniště</t>
  </si>
  <si>
    <t>S/VRN/V04</t>
  </si>
  <si>
    <t>V04: Inženýrská činnost</t>
  </si>
  <si>
    <t>S/VRN/V09</t>
  </si>
  <si>
    <t>V09: Ostatní náklady</t>
  </si>
  <si>
    <t>Stavba</t>
  </si>
  <si>
    <t>Objekt</t>
  </si>
  <si>
    <t>Oddíl</t>
  </si>
  <si>
    <t>SP</t>
  </si>
  <si>
    <t>612111001</t>
  </si>
  <si>
    <t xml:space="preserve">Ubroušení výstupků vnitřních ploch stěn </t>
  </si>
  <si>
    <t>m2</t>
  </si>
  <si>
    <t>612325413</t>
  </si>
  <si>
    <t>Oprava vnitřní vápenocementové hladké omítky stěn v rozsahu plochy přes 30 do 50 %</t>
  </si>
  <si>
    <t>612131121</t>
  </si>
  <si>
    <t>Penetrační disperzní nátěr vnitřních stěn nanášený ručně</t>
  </si>
  <si>
    <t>612135011</t>
  </si>
  <si>
    <t>Vyrovnání podkladu vnitřních stěn tmelem tl do 2 mm</t>
  </si>
  <si>
    <t>919726123</t>
  </si>
  <si>
    <t>Geotextilie pro ochranu podlahy netkaná měrná hm přes 300 do 500 g/m2</t>
  </si>
  <si>
    <t>612325111</t>
  </si>
  <si>
    <t>Vápenocementová hladká omítka rýh ve stěnách š do 150 mm</t>
  </si>
  <si>
    <t>781473810</t>
  </si>
  <si>
    <t>Demontáž obkladů z obkladaček keramických lepených</t>
  </si>
  <si>
    <t>978035115</t>
  </si>
  <si>
    <t>Odstranění tenkovrstvé omítky tl do 2 mm obroušením v rozsahu přes 30 do 50 %</t>
  </si>
  <si>
    <t>952901111</t>
  </si>
  <si>
    <t>Vyčištění budov bytové a občanské výstavby při výšce podlaží do 4 m</t>
  </si>
  <si>
    <t>949101111</t>
  </si>
  <si>
    <t>Lešení pomocné pro objekty pozemních staveb s lešeňovou podlahou v do 1,9 m zatížení do 150 kg/m2</t>
  </si>
  <si>
    <t>974031133</t>
  </si>
  <si>
    <t>Vysekání rýh ve zdivu cihelném hl do 50 mm š do 100 mm</t>
  </si>
  <si>
    <t>m</t>
  </si>
  <si>
    <t>X5422</t>
  </si>
  <si>
    <t>Demontáž a zpětná montáž dřezu, včetně napojení vodovodu a kanalizace</t>
  </si>
  <si>
    <t>kus</t>
  </si>
  <si>
    <t>X5423</t>
  </si>
  <si>
    <t>Demontáž a zpětná montáž elektro přístrojů (zásuvky, vypínače, opod.) při stavebních úpravách místnosti 239</t>
  </si>
  <si>
    <t>kpl</t>
  </si>
  <si>
    <t>998018003</t>
  </si>
  <si>
    <t>Přesun hmot pro budovy ruční pro budovy v přes 12 do 24 m</t>
  </si>
  <si>
    <t>t</t>
  </si>
  <si>
    <t>997013214</t>
  </si>
  <si>
    <t>Vnitrostaveništní doprava suti a vybouraných hmot pro budovy v přes 12 do 15 m ručně</t>
  </si>
  <si>
    <t>997013219</t>
  </si>
  <si>
    <t>Příplatek k vnitrostaveništní dopravě suti a vybouraných hmot za zvětšenou dopravu suti ZKD 10 m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</si>
  <si>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</si>
  <si>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</si>
  <si>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</si>
  <si>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</si>
  <si>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997013631</t>
  </si>
  <si>
    <t>Poplatek za uložení na skládce (skládkovné) stavebního odpadu směsného kód odpadu 17 09 04</t>
  </si>
  <si>
    <t>SUB</t>
  </si>
  <si>
    <t>D+M měděná trubka 8x1 dle ČSN EN 13 348</t>
  </si>
  <si>
    <t>D+M měděná trubka 12x1 dle ČSN EN 13 348</t>
  </si>
  <si>
    <t>D+M měděná trubka 18x1 dle ČSN EN 13 348</t>
  </si>
  <si>
    <t>D+M tvarovky Cu do pr.18 dle ČSN EN 1254-1,4</t>
  </si>
  <si>
    <t>ks</t>
  </si>
  <si>
    <t xml:space="preserve">D Ag pájka 45+pasta </t>
  </si>
  <si>
    <t>g</t>
  </si>
  <si>
    <t>D+M napojení na stávající rozvod</t>
  </si>
  <si>
    <t>D+M zaslepení potrubí</t>
  </si>
  <si>
    <t>D+M konzole jednoduchá</t>
  </si>
  <si>
    <t>D+M značení potrubí</t>
  </si>
  <si>
    <t xml:space="preserve">D ochranný plyn pro pájení Cu trubek </t>
  </si>
  <si>
    <t xml:space="preserve">D+M propláchnutí rozvodu dusíkem </t>
  </si>
  <si>
    <t>M úseková tlaková zkouška</t>
  </si>
  <si>
    <t>M závěrečná tlaková zkouška</t>
  </si>
  <si>
    <t>M demontáž stávajícího potrubí</t>
  </si>
  <si>
    <t>M demontáž stávajících stropních stativů</t>
  </si>
  <si>
    <t>D+M zdrojový most průběžný pro 1 lůžko  - výbava viz. příloha pohled č. 1</t>
  </si>
  <si>
    <t>D+M kotvení stropních mostů do ŽB konstrukce</t>
  </si>
  <si>
    <t>D+M lůžková nástěnná rampa pro 2 lůžka - výbava viz. příloha pohled č. 2</t>
  </si>
  <si>
    <t>D+M zdrojový sloup - výbava viz. příloha pohled č. 3</t>
  </si>
  <si>
    <t>D+M teleskop.tyč nerez vč.držáku a plenty /na zeď/</t>
  </si>
  <si>
    <t>D+M Kotvení stropních desek do ŽB konstrukce (ocelové hmoždiny)</t>
  </si>
  <si>
    <t>D Světlo vyšetřovací na medilištu LED; 70000lux/500mm, 4000K,Ra 90, bezdotykové ovládání, rameno husí krk 800 mm</t>
  </si>
  <si>
    <t>D+M propojení elektro a slaboproudu stávajících zařízení do nových ZNJ</t>
  </si>
  <si>
    <t>dokumentace skut.stavu (3x paré, 1x CD)</t>
  </si>
  <si>
    <t>zahájení,ukončení a předání</t>
  </si>
  <si>
    <t>revize plynových zařízení</t>
  </si>
  <si>
    <t>revize elektrických zařízení</t>
  </si>
  <si>
    <t>zkoušky plynových zařízení dle ČSN EN ISO 7396-1</t>
  </si>
  <si>
    <t>dopravné, přesun hmot po staveništi</t>
  </si>
  <si>
    <t>763131811</t>
  </si>
  <si>
    <t>Demontáž SDK podhledu s nosnou kcí dřevěnou opláštění jednoduché</t>
  </si>
  <si>
    <t>763131511</t>
  </si>
  <si>
    <t>SDK podhled deska 1xA 12,5 bez izolace jednovrstvá spodní kce profil CD+UD, včetně plochy čela</t>
  </si>
  <si>
    <t>763111723</t>
  </si>
  <si>
    <t>SDK podhled Al úhelník k ochraně rohů</t>
  </si>
  <si>
    <t>763131761</t>
  </si>
  <si>
    <t>Příplatek k SDK podhledu za plochu do 3 m2 jednotlivě</t>
  </si>
  <si>
    <t>763131771</t>
  </si>
  <si>
    <t>Příplatek k SDK podhledu za rovinnost kvality Q3</t>
  </si>
  <si>
    <t>998763513</t>
  </si>
  <si>
    <t>Přesun hmot procentní pro konstrukce montované z desek ruční v objektech v přes 12 do 24 m</t>
  </si>
  <si>
    <t>%</t>
  </si>
  <si>
    <t>776111131</t>
  </si>
  <si>
    <t>Broušení podkladu pod povlakové povrchy stěn</t>
  </si>
  <si>
    <t>776111331</t>
  </si>
  <si>
    <t>Vysátí podkladu pod povlakové povrchy stěn</t>
  </si>
  <si>
    <t>776121324</t>
  </si>
  <si>
    <t>Neředěná penetrace savého podkladu pod povlakové povrchy stěn</t>
  </si>
  <si>
    <t>776521112</t>
  </si>
  <si>
    <t>Lepení pásů z PVC na stěnu výšky přes 2,0 m do 3,8 m</t>
  </si>
  <si>
    <t>X5421</t>
  </si>
  <si>
    <t>heterogenní vinyl v rolích vhodný obklad stěn, podrobná specifikace viz. projektová dokumentace, například Forbo Onyx+</t>
  </si>
  <si>
    <t>998776313</t>
  </si>
  <si>
    <t>Přesun hmot procentní pro podlahy povlakové ruční v objektech v přes 12 do 24 m</t>
  </si>
  <si>
    <t>619991001</t>
  </si>
  <si>
    <t>Zakrytí podlahy fólií</t>
  </si>
  <si>
    <t>629991011</t>
  </si>
  <si>
    <t>Zakrytí výplní otvorů a svislých ploch fólií přilepenou lepící páskou</t>
  </si>
  <si>
    <t>783801403</t>
  </si>
  <si>
    <t>Oprášení podkladu před provedením nátěru</t>
  </si>
  <si>
    <t>783813131</t>
  </si>
  <si>
    <t>Penetrační syntetický nátěr hladkých, tenkovrstvých zrnitých a štukových omítek</t>
  </si>
  <si>
    <t>783817421</t>
  </si>
  <si>
    <t>Krycí dvojnásobný syntetický nátěr hladkých, zrnitých tenkovrstvých nebo štukových omítek (omyvatelný nátěr stěn a stropů, vhodný do nemocničních provozů)</t>
  </si>
  <si>
    <t>ON</t>
  </si>
  <si>
    <t>020001000</t>
  </si>
  <si>
    <t>Příprava staveniště</t>
  </si>
  <si>
    <t>soubor</t>
  </si>
  <si>
    <t>030001000</t>
  </si>
  <si>
    <t>Zařízení staveniště</t>
  </si>
  <si>
    <t>032403000</t>
  </si>
  <si>
    <t xml:space="preserve">Provizorní komunikace v areálu nemocnice a uvnitř budov nemocnice za plného provozu nemocnice 
</t>
  </si>
  <si>
    <t>032803000</t>
  </si>
  <si>
    <t>Ostatní vybavení staveniště</t>
  </si>
  <si>
    <t>032903000</t>
  </si>
  <si>
    <t>Náklady na provoz a údržbu vybavení staveniště</t>
  </si>
  <si>
    <t>033203000</t>
  </si>
  <si>
    <t>Energie pro zařízení staveniště</t>
  </si>
  <si>
    <t>034002000</t>
  </si>
  <si>
    <t>Zabezpečení staveniště</t>
  </si>
  <si>
    <t>034503000</t>
  </si>
  <si>
    <t>Informační tabule na staveništi</t>
  </si>
  <si>
    <t>039002000</t>
  </si>
  <si>
    <t>Zrušení zařízení staveniště</t>
  </si>
  <si>
    <t>045002000</t>
  </si>
  <si>
    <t>Kompletační a koordinační činnost</t>
  </si>
  <si>
    <t>045303000</t>
  </si>
  <si>
    <t>Koordinační činnost</t>
  </si>
  <si>
    <t>092002000</t>
  </si>
  <si>
    <t>Náklady s pracemi zejména bouracími - provádění se zvláštním důrazem na minimální hlučnost prováděných stavebních a bouracích prací za provozu nemocnice</t>
  </si>
  <si>
    <t>NHB - výměna zdrojových napájecích jednotek na oddělení ARO</t>
  </si>
  <si>
    <t>příloha č. 1b Výzvy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</si>
</sst>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#,##0_);[Red]\-\ #,##0_);&quot;–&quot;??;_(@_)"/>
    <numFmt numFmtId="165" formatCode="_(#,##0.00_);[Red]\-\ #,##0.00_);&quot;–&quot;??;_(@_)"/>
    <numFmt numFmtId="166" formatCode="_(#,##0.000_);[Red]\-\ #,##0.000_);&quot;–&quot;??;_(@_)"/>
  </numFmts>
  <fonts count="17" x14ac:knownFonts="1">
    <font>
      <sz val="10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6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6"/>
      <color rgb="FFC00000"/>
      <name val="Arial"/>
      <family val="2"/>
      <charset val="238"/>
    </font>
    <font>
      <sz val="6"/>
      <color rgb="FF777777"/>
      <name val="Arial"/>
      <family val="2"/>
      <charset val="238"/>
    </font>
    <font>
      <sz val="6"/>
      <color rgb="FF0070C0"/>
      <name val="Arial"/>
      <family val="2"/>
      <charset val="238"/>
    </font>
    <font>
      <b/>
      <i/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C00000"/>
      <name val="Arial"/>
      <family val="2"/>
      <charset val="238"/>
    </font>
    <font>
      <sz val="11"/>
      <color rgb="FF0070C0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DB303B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0" fillId="0" borderId="0" xfId="0" applyFont="1"/>
    <xf numFmtId="0" fontId="1" fillId="0" borderId="0" xfId="0" applyFont="1" applyAlignment="1">
      <alignment horizontal="center" vertical="top"/>
    </xf>
    <xf numFmtId="49" fontId="3" fillId="0" borderId="0" xfId="0" applyNumberFormat="1" applyFont="1"/>
    <xf numFmtId="49" fontId="3" fillId="0" borderId="1" xfId="0" applyNumberFormat="1" applyFont="1" applyBorder="1"/>
    <xf numFmtId="164" fontId="3" fillId="0" borderId="0" xfId="0" applyNumberFormat="1" applyFont="1"/>
    <xf numFmtId="164" fontId="3" fillId="0" borderId="1" xfId="0" applyNumberFormat="1" applyFont="1" applyBorder="1"/>
    <xf numFmtId="166" fontId="3" fillId="0" borderId="0" xfId="0" applyNumberFormat="1" applyFont="1"/>
    <xf numFmtId="166" fontId="7" fillId="0" borderId="0" xfId="0" applyNumberFormat="1" applyFont="1"/>
    <xf numFmtId="166" fontId="3" fillId="0" borderId="1" xfId="0" applyNumberFormat="1" applyFont="1" applyBorder="1"/>
    <xf numFmtId="164" fontId="7" fillId="0" borderId="0" xfId="0" applyNumberFormat="1" applyFont="1"/>
    <xf numFmtId="49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6" fontId="4" fillId="0" borderId="1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left" vertical="top"/>
    </xf>
    <xf numFmtId="166" fontId="2" fillId="0" borderId="0" xfId="0" applyNumberFormat="1" applyFont="1"/>
    <xf numFmtId="164" fontId="2" fillId="0" borderId="0" xfId="0" applyNumberFormat="1" applyFont="1"/>
    <xf numFmtId="0" fontId="9" fillId="0" borderId="0" xfId="0" applyFont="1" applyAlignment="1">
      <alignment horizontal="right" vertical="top"/>
    </xf>
    <xf numFmtId="49" fontId="9" fillId="0" borderId="0" xfId="0" applyNumberFormat="1" applyFont="1" applyAlignment="1">
      <alignment horizontal="left" vertical="top" wrapText="1"/>
    </xf>
    <xf numFmtId="164" fontId="9" fillId="0" borderId="0" xfId="0" applyNumberFormat="1" applyFont="1" applyAlignment="1">
      <alignment horizontal="right" vertical="top"/>
    </xf>
    <xf numFmtId="166" fontId="9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right" vertical="top"/>
    </xf>
    <xf numFmtId="49" fontId="8" fillId="0" borderId="0" xfId="0" applyNumberFormat="1" applyFont="1" applyAlignment="1">
      <alignment horizontal="left" vertical="top" wrapText="1" indent="1"/>
    </xf>
    <xf numFmtId="164" fontId="8" fillId="0" borderId="0" xfId="0" applyNumberFormat="1" applyFont="1" applyAlignment="1">
      <alignment horizontal="right" vertical="top"/>
    </xf>
    <xf numFmtId="166" fontId="8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left" vertical="top" wrapText="1" indent="2"/>
    </xf>
    <xf numFmtId="164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" fontId="3" fillId="0" borderId="0" xfId="0" applyNumberFormat="1" applyFont="1"/>
    <xf numFmtId="1" fontId="5" fillId="0" borderId="0" xfId="0" applyNumberFormat="1" applyFont="1"/>
    <xf numFmtId="49" fontId="7" fillId="0" borderId="0" xfId="0" applyNumberFormat="1" applyFont="1"/>
    <xf numFmtId="165" fontId="3" fillId="0" borderId="0" xfId="0" applyNumberFormat="1" applyFont="1"/>
    <xf numFmtId="1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" fontId="9" fillId="0" borderId="0" xfId="0" applyNumberFormat="1" applyFont="1" applyAlignment="1">
      <alignment horizontal="right" vertical="top"/>
    </xf>
    <xf numFmtId="1" fontId="9" fillId="0" borderId="0" xfId="0" applyNumberFormat="1" applyFont="1"/>
    <xf numFmtId="49" fontId="9" fillId="0" borderId="0" xfId="0" applyNumberFormat="1" applyFont="1"/>
    <xf numFmtId="166" fontId="9" fillId="0" borderId="0" xfId="0" applyNumberFormat="1" applyFont="1"/>
    <xf numFmtId="165" fontId="9" fillId="0" borderId="0" xfId="0" applyNumberFormat="1" applyFont="1"/>
    <xf numFmtId="164" fontId="9" fillId="0" borderId="0" xfId="0" applyNumberFormat="1" applyFont="1"/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/>
    <xf numFmtId="49" fontId="4" fillId="0" borderId="0" xfId="0" applyNumberFormat="1" applyFont="1"/>
    <xf numFmtId="49" fontId="4" fillId="0" borderId="0" xfId="0" applyNumberFormat="1" applyFont="1" applyAlignment="1">
      <alignment horizontal="left" vertical="top" wrapText="1"/>
    </xf>
    <xf numFmtId="166" fontId="4" fillId="0" borderId="0" xfId="0" applyNumberFormat="1" applyFont="1"/>
    <xf numFmtId="165" fontId="4" fillId="0" borderId="0" xfId="0" applyNumberFormat="1" applyFont="1"/>
    <xf numFmtId="164" fontId="4" fillId="0" borderId="0" xfId="0" applyNumberFormat="1" applyFont="1"/>
    <xf numFmtId="1" fontId="10" fillId="0" borderId="0" xfId="0" applyNumberFormat="1" applyFont="1" applyAlignment="1">
      <alignment horizontal="right" vertical="top"/>
    </xf>
    <xf numFmtId="1" fontId="10" fillId="0" borderId="2" xfId="0" applyNumberFormat="1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center" vertical="top"/>
    </xf>
    <xf numFmtId="49" fontId="10" fillId="0" borderId="3" xfId="0" applyNumberFormat="1" applyFont="1" applyBorder="1" applyAlignment="1">
      <alignment horizontal="right" vertical="top"/>
    </xf>
    <xf numFmtId="49" fontId="10" fillId="0" borderId="3" xfId="0" applyNumberFormat="1" applyFont="1" applyBorder="1" applyAlignment="1">
      <alignment horizontal="left" vertical="top" wrapText="1"/>
    </xf>
    <xf numFmtId="166" fontId="10" fillId="0" borderId="3" xfId="0" applyNumberFormat="1" applyFont="1" applyBorder="1" applyAlignment="1">
      <alignment horizontal="right" vertical="top"/>
    </xf>
    <xf numFmtId="165" fontId="10" fillId="0" borderId="3" xfId="0" applyNumberFormat="1" applyFont="1" applyBorder="1" applyAlignment="1" applyProtection="1">
      <alignment horizontal="right" vertical="top"/>
      <protection locked="0"/>
    </xf>
    <xf numFmtId="164" fontId="10" fillId="0" borderId="3" xfId="0" applyNumberFormat="1" applyFont="1" applyBorder="1" applyAlignment="1">
      <alignment horizontal="right" vertical="top"/>
    </xf>
    <xf numFmtId="43" fontId="3" fillId="0" borderId="0" xfId="1" applyFont="1"/>
    <xf numFmtId="43" fontId="4" fillId="0" borderId="1" xfId="1" applyFont="1" applyBorder="1" applyAlignment="1">
      <alignment horizontal="center"/>
    </xf>
    <xf numFmtId="43" fontId="9" fillId="0" borderId="0" xfId="1" applyFont="1" applyAlignment="1">
      <alignment horizontal="right" vertical="top"/>
    </xf>
    <xf numFmtId="43" fontId="8" fillId="0" borderId="0" xfId="1" applyFont="1" applyAlignment="1">
      <alignment horizontal="right" vertical="top"/>
    </xf>
    <xf numFmtId="43" fontId="4" fillId="0" borderId="0" xfId="1" applyFont="1" applyAlignment="1">
      <alignment horizontal="right" vertical="top"/>
    </xf>
    <xf numFmtId="43" fontId="3" fillId="0" borderId="1" xfId="1" applyFont="1" applyBorder="1"/>
    <xf numFmtId="43" fontId="2" fillId="0" borderId="0" xfId="1" applyFont="1" applyAlignment="1">
      <alignment horizontal="right" vertical="top"/>
    </xf>
    <xf numFmtId="43" fontId="7" fillId="0" borderId="0" xfId="1" applyFont="1"/>
    <xf numFmtId="43" fontId="10" fillId="0" borderId="3" xfId="1" applyFont="1" applyBorder="1" applyAlignment="1">
      <alignment horizontal="right" vertical="top"/>
    </xf>
    <xf numFmtId="0" fontId="12" fillId="0" borderId="0" xfId="0" applyFont="1" applyAlignment="1">
      <alignment horizontal="right" vertical="top"/>
    </xf>
    <xf numFmtId="1" fontId="12" fillId="0" borderId="0" xfId="0" applyNumberFormat="1" applyFont="1" applyAlignment="1">
      <alignment horizontal="right" vertical="top"/>
    </xf>
    <xf numFmtId="1" fontId="12" fillId="0" borderId="0" xfId="0" applyNumberFormat="1" applyFont="1"/>
    <xf numFmtId="49" fontId="12" fillId="0" borderId="0" xfId="0" applyNumberFormat="1" applyFont="1"/>
    <xf numFmtId="49" fontId="12" fillId="0" borderId="0" xfId="0" applyNumberFormat="1" applyFont="1" applyAlignment="1">
      <alignment horizontal="left" vertical="top" wrapText="1"/>
    </xf>
    <xf numFmtId="166" fontId="12" fillId="0" borderId="0" xfId="0" applyNumberFormat="1" applyFont="1"/>
    <xf numFmtId="165" fontId="12" fillId="0" borderId="0" xfId="0" applyNumberFormat="1" applyFont="1"/>
    <xf numFmtId="43" fontId="12" fillId="0" borderId="0" xfId="1" applyFont="1" applyAlignment="1">
      <alignment horizontal="right" vertical="top"/>
    </xf>
    <xf numFmtId="166" fontId="12" fillId="0" borderId="0" xfId="0" applyNumberFormat="1" applyFont="1" applyAlignment="1">
      <alignment horizontal="right" vertical="top"/>
    </xf>
    <xf numFmtId="164" fontId="12" fillId="0" borderId="0" xfId="0" applyNumberFormat="1" applyFont="1"/>
    <xf numFmtId="164" fontId="12" fillId="0" borderId="0" xfId="0" applyNumberFormat="1" applyFont="1" applyAlignment="1">
      <alignment horizontal="right" vertical="top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right" vertical="top"/>
    </xf>
    <xf numFmtId="1" fontId="16" fillId="0" borderId="0" xfId="0" applyNumberFormat="1" applyFont="1" applyAlignment="1">
      <alignment horizontal="right" vertical="top"/>
    </xf>
    <xf numFmtId="1" fontId="16" fillId="0" borderId="0" xfId="0" applyNumberFormat="1" applyFont="1"/>
    <xf numFmtId="49" fontId="16" fillId="0" borderId="0" xfId="0" applyNumberFormat="1" applyFont="1"/>
    <xf numFmtId="49" fontId="16" fillId="0" borderId="0" xfId="0" applyNumberFormat="1" applyFont="1" applyAlignment="1">
      <alignment horizontal="left" vertical="top" wrapText="1"/>
    </xf>
    <xf numFmtId="166" fontId="16" fillId="0" borderId="0" xfId="0" applyNumberFormat="1" applyFont="1"/>
    <xf numFmtId="165" fontId="16" fillId="0" borderId="0" xfId="0" applyNumberFormat="1" applyFont="1"/>
    <xf numFmtId="43" fontId="16" fillId="0" borderId="0" xfId="1" applyFont="1" applyAlignment="1">
      <alignment horizontal="right" vertical="top"/>
    </xf>
    <xf numFmtId="166" fontId="16" fillId="0" borderId="0" xfId="0" applyNumberFormat="1" applyFont="1" applyAlignment="1">
      <alignment horizontal="right" vertical="top"/>
    </xf>
    <xf numFmtId="164" fontId="16" fillId="0" borderId="0" xfId="0" applyNumberFormat="1" applyFont="1"/>
    <xf numFmtId="164" fontId="16" fillId="0" borderId="0" xfId="0" applyNumberFormat="1" applyFont="1" applyAlignment="1">
      <alignment horizontal="right" vertical="top"/>
    </xf>
    <xf numFmtId="0" fontId="1" fillId="2" borderId="0" xfId="0" applyFont="1" applyFill="1" applyAlignment="1">
      <alignment horizontal="center" vertical="top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#REF!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!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H21"/>
  <sheetViews>
    <sheetView tabSelected="1" topLeftCell="B1" zoomScaleNormal="100" workbookViewId="0">
      <selection activeCell="H28" sqref="H28"/>
    </sheetView>
  </sheetViews>
  <sheetFormatPr defaultColWidth="9.140625" defaultRowHeight="8.25" outlineLevelRow="2" x14ac:dyDescent="0.15"/>
  <cols>
    <col min="1" max="1" width="34.7109375" style="1" hidden="1" customWidth="1"/>
    <col min="2" max="2" width="78.5703125" style="1" customWidth="1"/>
    <col min="3" max="3" width="15.7109375" style="63" customWidth="1"/>
    <col min="4" max="6" width="15.7109375" style="1" hidden="1" customWidth="1"/>
    <col min="7" max="7" width="18.42578125" style="1" customWidth="1"/>
    <col min="8" max="16384" width="9.140625" style="1"/>
  </cols>
  <sheetData>
    <row r="1" spans="1:8" ht="15.75" x14ac:dyDescent="0.15">
      <c r="B1" s="9" t="s">
        <v>182</v>
      </c>
    </row>
    <row r="2" spans="1:8" ht="15.75" x14ac:dyDescent="0.15">
      <c r="B2" s="97" t="s">
        <v>183</v>
      </c>
      <c r="D2" s="14"/>
      <c r="E2" s="12"/>
      <c r="F2" s="12"/>
    </row>
    <row r="3" spans="1:8" ht="7.5" customHeight="1" x14ac:dyDescent="0.15">
      <c r="A3" s="5"/>
      <c r="B3" s="10"/>
      <c r="D3" s="15"/>
      <c r="E3" s="17"/>
      <c r="F3" s="17"/>
      <c r="G3" s="7"/>
    </row>
    <row r="4" spans="1:8" ht="11.25" x14ac:dyDescent="0.2">
      <c r="A4" s="3"/>
      <c r="B4" s="18" t="s">
        <v>2</v>
      </c>
      <c r="C4" s="64" t="s">
        <v>8</v>
      </c>
      <c r="D4" s="20" t="s">
        <v>10</v>
      </c>
      <c r="E4" s="19" t="s">
        <v>1</v>
      </c>
      <c r="F4" s="19" t="s">
        <v>14</v>
      </c>
      <c r="G4" s="5"/>
      <c r="H4" s="7"/>
    </row>
    <row r="5" spans="1:8" ht="7.5" customHeight="1" x14ac:dyDescent="0.15">
      <c r="B5" s="10"/>
      <c r="D5" s="14"/>
      <c r="E5" s="12"/>
      <c r="F5" s="12"/>
      <c r="G5" s="7"/>
    </row>
    <row r="6" spans="1:8" s="85" customFormat="1" ht="15" x14ac:dyDescent="0.2">
      <c r="A6" s="72" t="s">
        <v>16</v>
      </c>
      <c r="B6" s="76" t="s">
        <v>17</v>
      </c>
      <c r="C6" s="79">
        <f>VLOOKUP($A6,Zakázka!$A:$Q,10,FALSE)</f>
        <v>0</v>
      </c>
      <c r="D6" s="80">
        <f>VLOOKUP($A6,Zakázka!$A:$Q,12,FALSE)</f>
        <v>3.3206880799999996</v>
      </c>
      <c r="E6" s="82">
        <f>VLOOKUP($A6,Zakázka!$A:$Q,16,FALSE)</f>
        <v>0</v>
      </c>
      <c r="F6" s="82">
        <f>VLOOKUP($A6,Zakázka!$A:$Q,17,FALSE)</f>
        <v>0</v>
      </c>
      <c r="G6" s="83"/>
      <c r="H6" s="84"/>
    </row>
    <row r="7" spans="1:8" ht="8.1" customHeight="1" x14ac:dyDescent="0.15">
      <c r="A7" s="24"/>
      <c r="B7" s="25"/>
      <c r="C7" s="65"/>
      <c r="D7" s="27"/>
      <c r="E7" s="26"/>
      <c r="F7" s="26"/>
      <c r="G7" s="5"/>
      <c r="H7" s="7"/>
    </row>
    <row r="8" spans="1:8" ht="12" outlineLevel="1" x14ac:dyDescent="0.15">
      <c r="A8" s="28" t="s">
        <v>18</v>
      </c>
      <c r="B8" s="29" t="s">
        <v>19</v>
      </c>
      <c r="C8" s="66">
        <f>VLOOKUP($A8,Zakázka!$A:$Q,10,FALSE)</f>
        <v>0</v>
      </c>
      <c r="D8" s="31">
        <f>VLOOKUP($A8,Zakázka!$A:$Q,12,FALSE)</f>
        <v>3.3206880799999996</v>
      </c>
      <c r="E8" s="30">
        <f>VLOOKUP($A8,Zakázka!$A:$Q,16,FALSE)</f>
        <v>0</v>
      </c>
      <c r="F8" s="30">
        <f>VLOOKUP($A8,Zakázka!$A:$Q,17,FALSE)</f>
        <v>0</v>
      </c>
      <c r="G8" s="5"/>
      <c r="H8" s="7"/>
    </row>
    <row r="9" spans="1:8" ht="11.25" outlineLevel="2" x14ac:dyDescent="0.15">
      <c r="A9" s="32" t="s">
        <v>20</v>
      </c>
      <c r="B9" s="33" t="s">
        <v>21</v>
      </c>
      <c r="C9" s="67">
        <f>VLOOKUP($A9,Zakázka!$A:$Q,10,FALSE)</f>
        <v>0</v>
      </c>
      <c r="D9" s="35">
        <f>VLOOKUP($A9,Zakázka!$A:$Q,12,FALSE)</f>
        <v>2.7326152800000001</v>
      </c>
      <c r="E9" s="34">
        <f>VLOOKUP($A9,Zakázka!$A:$Q,16,FALSE)</f>
        <v>0</v>
      </c>
      <c r="F9" s="34">
        <f>VLOOKUP($A9,Zakázka!$A:$Q,17,FALSE)</f>
        <v>0</v>
      </c>
      <c r="G9" s="5"/>
      <c r="H9" s="7"/>
    </row>
    <row r="10" spans="1:8" ht="11.25" outlineLevel="2" x14ac:dyDescent="0.15">
      <c r="A10" s="32" t="s">
        <v>22</v>
      </c>
      <c r="B10" s="33" t="s">
        <v>23</v>
      </c>
      <c r="C10" s="67">
        <f>VLOOKUP($A10,Zakázka!$A:$Q,10,FALSE)</f>
        <v>0</v>
      </c>
      <c r="D10" s="35">
        <f>VLOOKUP($A10,Zakázka!$A:$Q,12,FALSE)</f>
        <v>3.73E-2</v>
      </c>
      <c r="E10" s="34">
        <f>VLOOKUP($A10,Zakázka!$A:$Q,16,FALSE)</f>
        <v>0</v>
      </c>
      <c r="F10" s="34">
        <f>VLOOKUP($A10,Zakázka!$A:$Q,17,FALSE)</f>
        <v>0</v>
      </c>
      <c r="G10" s="5"/>
      <c r="H10" s="7"/>
    </row>
    <row r="11" spans="1:8" ht="11.25" outlineLevel="2" x14ac:dyDescent="0.15">
      <c r="A11" s="32" t="s">
        <v>24</v>
      </c>
      <c r="B11" s="33" t="s">
        <v>25</v>
      </c>
      <c r="C11" s="67">
        <f>VLOOKUP($A11,Zakázka!$A:$Q,10,FALSE)</f>
        <v>0</v>
      </c>
      <c r="D11" s="35">
        <f>VLOOKUP($A11,Zakázka!$A:$Q,12,FALSE)</f>
        <v>0</v>
      </c>
      <c r="E11" s="34">
        <f>VLOOKUP($A11,Zakázka!$A:$Q,16,FALSE)</f>
        <v>0</v>
      </c>
      <c r="F11" s="34">
        <f>VLOOKUP($A11,Zakázka!$A:$Q,17,FALSE)</f>
        <v>0</v>
      </c>
      <c r="G11" s="5"/>
      <c r="H11" s="7"/>
    </row>
    <row r="12" spans="1:8" ht="11.25" outlineLevel="2" x14ac:dyDescent="0.15">
      <c r="A12" s="32" t="s">
        <v>26</v>
      </c>
      <c r="B12" s="33" t="s">
        <v>27</v>
      </c>
      <c r="C12" s="67">
        <f>VLOOKUP($A12,Zakázka!$A:$Q,10,FALSE)</f>
        <v>0</v>
      </c>
      <c r="D12" s="35">
        <f>VLOOKUP($A12,Zakázka!$A:$Q,12,FALSE)</f>
        <v>0</v>
      </c>
      <c r="E12" s="34">
        <f>VLOOKUP($A12,Zakázka!$A:$Q,16,FALSE)</f>
        <v>0</v>
      </c>
      <c r="F12" s="34">
        <f>VLOOKUP($A12,Zakázka!$A:$Q,17,FALSE)</f>
        <v>0</v>
      </c>
      <c r="G12" s="5"/>
      <c r="H12" s="7"/>
    </row>
    <row r="13" spans="1:8" ht="11.25" outlineLevel="2" x14ac:dyDescent="0.15">
      <c r="A13" s="32" t="s">
        <v>28</v>
      </c>
      <c r="B13" s="33" t="s">
        <v>29</v>
      </c>
      <c r="C13" s="67">
        <f>VLOOKUP($A13,Zakázka!$A:$Q,10,FALSE)</f>
        <v>0</v>
      </c>
      <c r="D13" s="35">
        <f>VLOOKUP($A13,Zakázka!$A:$Q,12,FALSE)</f>
        <v>0.23654500000000001</v>
      </c>
      <c r="E13" s="34">
        <f>VLOOKUP($A13,Zakázka!$A:$Q,16,FALSE)</f>
        <v>0</v>
      </c>
      <c r="F13" s="34">
        <f>VLOOKUP($A13,Zakázka!$A:$Q,17,FALSE)</f>
        <v>0</v>
      </c>
      <c r="G13" s="5"/>
      <c r="H13" s="7"/>
    </row>
    <row r="14" spans="1:8" ht="11.25" outlineLevel="2" x14ac:dyDescent="0.15">
      <c r="A14" s="32" t="s">
        <v>30</v>
      </c>
      <c r="B14" s="33" t="s">
        <v>31</v>
      </c>
      <c r="C14" s="67">
        <f>VLOOKUP($A14,Zakázka!$A:$Q,10,FALSE)</f>
        <v>0</v>
      </c>
      <c r="D14" s="35">
        <f>VLOOKUP($A14,Zakázka!$A:$Q,12,FALSE)</f>
        <v>5.7861300000000004E-2</v>
      </c>
      <c r="E14" s="34">
        <f>VLOOKUP($A14,Zakázka!$A:$Q,16,FALSE)</f>
        <v>0</v>
      </c>
      <c r="F14" s="34">
        <f>VLOOKUP($A14,Zakázka!$A:$Q,17,FALSE)</f>
        <v>0</v>
      </c>
      <c r="G14" s="5"/>
      <c r="H14" s="7"/>
    </row>
    <row r="15" spans="1:8" ht="11.25" outlineLevel="2" x14ac:dyDescent="0.15">
      <c r="A15" s="32" t="s">
        <v>32</v>
      </c>
      <c r="B15" s="33" t="s">
        <v>33</v>
      </c>
      <c r="C15" s="67">
        <f>VLOOKUP($A15,Zakázka!$A:$Q,10,FALSE)</f>
        <v>0</v>
      </c>
      <c r="D15" s="35">
        <f>VLOOKUP($A15,Zakázka!$A:$Q,12,FALSE)</f>
        <v>0.2563665</v>
      </c>
      <c r="E15" s="34">
        <f>VLOOKUP($A15,Zakázka!$A:$Q,16,FALSE)</f>
        <v>0</v>
      </c>
      <c r="F15" s="34">
        <f>VLOOKUP($A15,Zakázka!$A:$Q,17,FALSE)</f>
        <v>0</v>
      </c>
      <c r="G15" s="5"/>
      <c r="H15" s="7"/>
    </row>
    <row r="16" spans="1:8" ht="12" outlineLevel="1" x14ac:dyDescent="0.15">
      <c r="A16" s="28" t="s">
        <v>34</v>
      </c>
      <c r="B16" s="29" t="s">
        <v>35</v>
      </c>
      <c r="C16" s="66">
        <f>VLOOKUP($A16,Zakázka!$A:$Q,10,FALSE)</f>
        <v>0</v>
      </c>
      <c r="D16" s="31">
        <f>VLOOKUP($A16,Zakázka!$A:$Q,12,FALSE)</f>
        <v>0</v>
      </c>
      <c r="E16" s="30">
        <f>VLOOKUP($A16,Zakázka!$A:$Q,16,FALSE)</f>
        <v>0</v>
      </c>
      <c r="F16" s="30">
        <f>VLOOKUP($A16,Zakázka!$A:$Q,17,FALSE)</f>
        <v>0</v>
      </c>
      <c r="G16" s="5"/>
      <c r="H16" s="7"/>
    </row>
    <row r="17" spans="1:8" ht="11.25" outlineLevel="2" x14ac:dyDescent="0.15">
      <c r="A17" s="32" t="s">
        <v>36</v>
      </c>
      <c r="B17" s="33" t="s">
        <v>37</v>
      </c>
      <c r="C17" s="67">
        <f>VLOOKUP($A17,Zakázka!$A:$Q,10,FALSE)</f>
        <v>0</v>
      </c>
      <c r="D17" s="35">
        <f>VLOOKUP($A17,Zakázka!$A:$Q,12,FALSE)</f>
        <v>0</v>
      </c>
      <c r="E17" s="34">
        <f>VLOOKUP($A17,Zakázka!$A:$Q,16,FALSE)</f>
        <v>0</v>
      </c>
      <c r="F17" s="34">
        <f>VLOOKUP($A17,Zakázka!$A:$Q,17,FALSE)</f>
        <v>0</v>
      </c>
      <c r="G17" s="5"/>
      <c r="H17" s="7"/>
    </row>
    <row r="18" spans="1:8" ht="11.25" outlineLevel="2" x14ac:dyDescent="0.15">
      <c r="A18" s="32" t="s">
        <v>38</v>
      </c>
      <c r="B18" s="33" t="s">
        <v>39</v>
      </c>
      <c r="C18" s="67">
        <f>VLOOKUP($A18,Zakázka!$A:$Q,10,FALSE)</f>
        <v>0</v>
      </c>
      <c r="D18" s="35">
        <f>VLOOKUP($A18,Zakázka!$A:$Q,12,FALSE)</f>
        <v>0</v>
      </c>
      <c r="E18" s="34">
        <f>VLOOKUP($A18,Zakázka!$A:$Q,16,FALSE)</f>
        <v>0</v>
      </c>
      <c r="F18" s="34">
        <f>VLOOKUP($A18,Zakázka!$A:$Q,17,FALSE)</f>
        <v>0</v>
      </c>
      <c r="G18" s="5"/>
      <c r="H18" s="7"/>
    </row>
    <row r="19" spans="1:8" ht="11.25" outlineLevel="2" x14ac:dyDescent="0.15">
      <c r="A19" s="32" t="s">
        <v>40</v>
      </c>
      <c r="B19" s="33" t="s">
        <v>41</v>
      </c>
      <c r="C19" s="67">
        <f>VLOOKUP($A19,Zakázka!$A:$Q,10,FALSE)</f>
        <v>0</v>
      </c>
      <c r="D19" s="35">
        <f>VLOOKUP($A19,Zakázka!$A:$Q,12,FALSE)</f>
        <v>0</v>
      </c>
      <c r="E19" s="34">
        <f>VLOOKUP($A19,Zakázka!$A:$Q,16,FALSE)</f>
        <v>0</v>
      </c>
      <c r="F19" s="34">
        <f>VLOOKUP($A19,Zakázka!$A:$Q,17,FALSE)</f>
        <v>0</v>
      </c>
      <c r="G19" s="5"/>
      <c r="H19" s="7"/>
    </row>
    <row r="20" spans="1:8" ht="7.5" customHeight="1" x14ac:dyDescent="0.15">
      <c r="B20" s="11"/>
      <c r="C20" s="68"/>
      <c r="D20" s="16"/>
      <c r="E20" s="13"/>
      <c r="F20" s="13"/>
      <c r="G20" s="7"/>
    </row>
    <row r="21" spans="1:8" ht="12.75" x14ac:dyDescent="0.2">
      <c r="A21" s="4"/>
      <c r="B21" s="21" t="s">
        <v>0</v>
      </c>
      <c r="C21" s="69">
        <f>SUMIF(GROUP_ID,"",ITEM_PRICES)</f>
        <v>0</v>
      </c>
      <c r="D21" s="22"/>
      <c r="E21" s="23"/>
      <c r="F21" s="23"/>
      <c r="G21" s="5"/>
      <c r="H21" s="7"/>
    </row>
  </sheetData>
  <pageMargins left="0.70866141732283505" right="0.70866141732283505" top="0.78740157480314998" bottom="0.78740157480314998" header="0.31496062992126" footer="0.31496062992126"/>
  <pageSetup paperSize="9" scale="94" fitToHeight="0" pageOrder="overThenDown" orientation="portrait" r:id="rId1"/>
  <headerFooter>
    <oddHeader>&amp;L&amp;8&amp;C&amp;8&amp;R&amp;8</oddHeader>
    <oddFooter>&amp;C&amp;P/&amp;N&amp;R&amp;8&amp;[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V108"/>
  <sheetViews>
    <sheetView topLeftCell="C1" zoomScaleNormal="100" workbookViewId="0">
      <selection activeCell="F2" sqref="F2"/>
    </sheetView>
  </sheetViews>
  <sheetFormatPr defaultColWidth="9.140625" defaultRowHeight="8.25" outlineLevelRow="3" x14ac:dyDescent="0.15"/>
  <cols>
    <col min="1" max="1" width="28.7109375" style="1" hidden="1" customWidth="1"/>
    <col min="2" max="2" width="3.7109375" style="1" hidden="1" customWidth="1"/>
    <col min="3" max="3" width="5.7109375" style="1" customWidth="1"/>
    <col min="4" max="4" width="4.7109375" style="1" customWidth="1"/>
    <col min="5" max="5" width="14.7109375" style="1" customWidth="1"/>
    <col min="6" max="6" width="75.5703125" style="1" bestFit="1" customWidth="1"/>
    <col min="7" max="7" width="5.5703125" style="1" bestFit="1" customWidth="1"/>
    <col min="8" max="8" width="14.7109375" style="1" customWidth="1"/>
    <col min="9" max="9" width="12.7109375" style="1" customWidth="1"/>
    <col min="10" max="10" width="15.7109375" style="63" customWidth="1"/>
    <col min="11" max="11" width="11.7109375" style="1" hidden="1" customWidth="1"/>
    <col min="12" max="12" width="14.7109375" style="1" hidden="1" customWidth="1"/>
    <col min="13" max="13" width="11.7109375" style="1" hidden="1" customWidth="1"/>
    <col min="14" max="14" width="14.7109375" style="1" hidden="1" customWidth="1"/>
    <col min="15" max="15" width="9.7109375" style="1" hidden="1" customWidth="1"/>
    <col min="16" max="16" width="14.7109375" style="1" hidden="1" customWidth="1"/>
    <col min="17" max="17" width="15.7109375" style="1" hidden="1" customWidth="1"/>
    <col min="18" max="18" width="14.5703125" style="1" customWidth="1"/>
    <col min="19" max="21" width="9.140625" style="1"/>
    <col min="22" max="22" width="9.140625" style="1" customWidth="1"/>
    <col min="23" max="23" width="5.5703125" style="1" customWidth="1"/>
    <col min="24" max="16384" width="9.140625" style="1"/>
  </cols>
  <sheetData>
    <row r="1" spans="1:22" ht="15.75" x14ac:dyDescent="0.15">
      <c r="F1" s="9" t="s">
        <v>182</v>
      </c>
    </row>
    <row r="2" spans="1:22" ht="15.75" x14ac:dyDescent="0.15">
      <c r="B2" s="36"/>
      <c r="C2" s="36"/>
      <c r="D2" s="10"/>
      <c r="E2" s="10"/>
      <c r="F2" s="97" t="s">
        <v>183</v>
      </c>
      <c r="G2" s="10"/>
      <c r="H2" s="14"/>
      <c r="I2" s="39"/>
      <c r="K2" s="14"/>
      <c r="L2" s="14"/>
      <c r="M2" s="14"/>
      <c r="N2" s="14"/>
      <c r="O2" s="12"/>
      <c r="P2" s="12"/>
      <c r="Q2" s="12"/>
      <c r="S2" s="6"/>
      <c r="V2" s="2"/>
    </row>
    <row r="3" spans="1:22" ht="7.5" customHeight="1" x14ac:dyDescent="0.15">
      <c r="A3" s="5"/>
      <c r="B3" s="37"/>
      <c r="C3" s="36"/>
      <c r="D3" s="38"/>
      <c r="E3" s="10"/>
      <c r="F3" s="10"/>
      <c r="G3" s="10"/>
      <c r="H3" s="14"/>
      <c r="I3" s="39"/>
      <c r="K3" s="15"/>
      <c r="L3" s="15"/>
      <c r="M3" s="15"/>
      <c r="N3" s="15"/>
      <c r="O3" s="17"/>
      <c r="P3" s="17"/>
      <c r="Q3" s="17"/>
      <c r="R3" s="7"/>
    </row>
    <row r="4" spans="1:22" ht="11.25" x14ac:dyDescent="0.2">
      <c r="A4" s="3"/>
      <c r="B4" s="40"/>
      <c r="C4" s="40" t="s">
        <v>3</v>
      </c>
      <c r="D4" s="18" t="s">
        <v>4</v>
      </c>
      <c r="E4" s="18" t="s">
        <v>5</v>
      </c>
      <c r="F4" s="18" t="s">
        <v>2</v>
      </c>
      <c r="G4" s="18" t="s">
        <v>6</v>
      </c>
      <c r="H4" s="20" t="s">
        <v>7</v>
      </c>
      <c r="I4" s="41" t="s">
        <v>15</v>
      </c>
      <c r="J4" s="64" t="s">
        <v>8</v>
      </c>
      <c r="K4" s="20" t="s">
        <v>9</v>
      </c>
      <c r="L4" s="20" t="s">
        <v>10</v>
      </c>
      <c r="M4" s="20" t="s">
        <v>11</v>
      </c>
      <c r="N4" s="20" t="s">
        <v>12</v>
      </c>
      <c r="O4" s="19" t="s">
        <v>13</v>
      </c>
      <c r="P4" s="19" t="s">
        <v>1</v>
      </c>
      <c r="Q4" s="19" t="s">
        <v>14</v>
      </c>
      <c r="R4" s="5"/>
      <c r="S4" s="7"/>
    </row>
    <row r="5" spans="1:22" ht="7.5" customHeight="1" x14ac:dyDescent="0.15">
      <c r="B5" s="36"/>
      <c r="C5" s="36"/>
      <c r="D5" s="10"/>
      <c r="E5" s="10"/>
      <c r="F5" s="10"/>
      <c r="G5" s="10"/>
      <c r="H5" s="14"/>
      <c r="I5" s="39"/>
      <c r="K5" s="14"/>
      <c r="L5" s="14"/>
      <c r="M5" s="14"/>
      <c r="N5" s="14"/>
      <c r="O5" s="12"/>
      <c r="P5" s="12"/>
      <c r="Q5" s="12"/>
      <c r="R5" s="7"/>
    </row>
    <row r="6" spans="1:22" s="85" customFormat="1" ht="15" x14ac:dyDescent="0.25">
      <c r="A6" s="72" t="s">
        <v>16</v>
      </c>
      <c r="B6" s="73">
        <v>1</v>
      </c>
      <c r="C6" s="74"/>
      <c r="D6" s="75" t="s">
        <v>42</v>
      </c>
      <c r="E6" s="75"/>
      <c r="F6" s="76" t="s">
        <v>17</v>
      </c>
      <c r="G6" s="75"/>
      <c r="H6" s="77"/>
      <c r="I6" s="78"/>
      <c r="J6" s="79">
        <f>SUBTOTAL(9,J8:J108)</f>
        <v>0</v>
      </c>
      <c r="K6" s="77"/>
      <c r="L6" s="80">
        <f>SUBTOTAL(9,L8:L108)</f>
        <v>3.3206880799999996</v>
      </c>
      <c r="M6" s="77"/>
      <c r="N6" s="80">
        <f>SUBTOTAL(9,N8:N108)</f>
        <v>2.7539937399999999</v>
      </c>
      <c r="O6" s="81"/>
      <c r="P6" s="82">
        <f>SUBTOTAL(9,P8:P108)</f>
        <v>0</v>
      </c>
      <c r="Q6" s="82">
        <f>SUBTOTAL(9,Q8:Q108)</f>
        <v>0</v>
      </c>
      <c r="R6" s="83"/>
      <c r="S6" s="84"/>
      <c r="T6" s="84"/>
    </row>
    <row r="7" spans="1:22" ht="8.4499999999999993" customHeight="1" x14ac:dyDescent="0.2">
      <c r="A7" s="24"/>
      <c r="B7" s="42"/>
      <c r="C7" s="43"/>
      <c r="D7" s="44"/>
      <c r="E7" s="44"/>
      <c r="F7" s="25"/>
      <c r="G7" s="44"/>
      <c r="H7" s="45"/>
      <c r="I7" s="46"/>
      <c r="J7" s="65"/>
      <c r="K7" s="45"/>
      <c r="L7" s="27"/>
      <c r="M7" s="45"/>
      <c r="N7" s="27"/>
      <c r="O7" s="47"/>
      <c r="P7" s="26"/>
      <c r="Q7" s="26"/>
      <c r="R7" s="5"/>
      <c r="S7" s="7"/>
      <c r="T7" s="7"/>
    </row>
    <row r="8" spans="1:22" s="85" customFormat="1" ht="14.25" outlineLevel="1" x14ac:dyDescent="0.2">
      <c r="A8" s="86" t="s">
        <v>18</v>
      </c>
      <c r="B8" s="87">
        <v>2</v>
      </c>
      <c r="C8" s="88"/>
      <c r="D8" s="89" t="s">
        <v>43</v>
      </c>
      <c r="E8" s="89"/>
      <c r="F8" s="90" t="s">
        <v>19</v>
      </c>
      <c r="G8" s="89"/>
      <c r="H8" s="91"/>
      <c r="I8" s="92"/>
      <c r="J8" s="93">
        <f>SUBTOTAL(9,J9:J87)</f>
        <v>0</v>
      </c>
      <c r="K8" s="91"/>
      <c r="L8" s="94">
        <f>SUBTOTAL(9,L9:L87)</f>
        <v>3.3206880799999996</v>
      </c>
      <c r="M8" s="91"/>
      <c r="N8" s="94">
        <f>SUBTOTAL(9,N9:N87)</f>
        <v>2.7539937399999999</v>
      </c>
      <c r="O8" s="95"/>
      <c r="P8" s="96">
        <f>SUBTOTAL(9,P9:P87)</f>
        <v>0</v>
      </c>
      <c r="Q8" s="96">
        <f>SUBTOTAL(9,Q9:Q87)</f>
        <v>0</v>
      </c>
      <c r="R8" s="83"/>
      <c r="S8" s="84"/>
      <c r="T8" s="84"/>
    </row>
    <row r="9" spans="1:22" ht="11.25" outlineLevel="2" x14ac:dyDescent="0.2">
      <c r="A9" s="32" t="s">
        <v>20</v>
      </c>
      <c r="B9" s="48">
        <v>3</v>
      </c>
      <c r="C9" s="49"/>
      <c r="D9" s="50" t="s">
        <v>44</v>
      </c>
      <c r="E9" s="50"/>
      <c r="F9" s="51" t="s">
        <v>21</v>
      </c>
      <c r="G9" s="50"/>
      <c r="H9" s="52"/>
      <c r="I9" s="53"/>
      <c r="J9" s="67">
        <f>SUBTOTAL(9,J10:J16)</f>
        <v>0</v>
      </c>
      <c r="K9" s="52"/>
      <c r="L9" s="35">
        <f>SUBTOTAL(9,L10:L16)</f>
        <v>2.7326152800000001</v>
      </c>
      <c r="M9" s="52"/>
      <c r="N9" s="35">
        <f>SUBTOTAL(9,N10:N16)</f>
        <v>0</v>
      </c>
      <c r="O9" s="54"/>
      <c r="P9" s="34">
        <f>SUBTOTAL(9,P10:P16)</f>
        <v>0</v>
      </c>
      <c r="Q9" s="34">
        <f>SUBTOTAL(9,Q10:Q16)</f>
        <v>0</v>
      </c>
      <c r="R9" s="5"/>
      <c r="S9" s="7"/>
      <c r="T9" s="7"/>
    </row>
    <row r="10" spans="1:22" ht="11.25" outlineLevel="3" x14ac:dyDescent="0.2">
      <c r="A10" s="8"/>
      <c r="B10" s="55"/>
      <c r="C10" s="56">
        <v>1</v>
      </c>
      <c r="D10" s="57" t="s">
        <v>45</v>
      </c>
      <c r="E10" s="58" t="s">
        <v>46</v>
      </c>
      <c r="F10" s="59" t="s">
        <v>47</v>
      </c>
      <c r="G10" s="57" t="s">
        <v>48</v>
      </c>
      <c r="H10" s="60">
        <v>82.659000000000006</v>
      </c>
      <c r="I10" s="61"/>
      <c r="J10" s="71">
        <f t="shared" ref="J10:J15" si="0">H10*I10</f>
        <v>0</v>
      </c>
      <c r="K10" s="60"/>
      <c r="L10" s="60">
        <f t="shared" ref="L10:L15" si="1">H10*K10</f>
        <v>0</v>
      </c>
      <c r="M10" s="60"/>
      <c r="N10" s="60">
        <f t="shared" ref="N10:N15" si="2">H10*M10</f>
        <v>0</v>
      </c>
      <c r="O10" s="62">
        <v>21</v>
      </c>
      <c r="P10" s="62">
        <f t="shared" ref="P10:P15" si="3">J10*(O10/100)</f>
        <v>0</v>
      </c>
      <c r="Q10" s="62">
        <f t="shared" ref="Q10:Q15" si="4">J10+P10</f>
        <v>0</v>
      </c>
      <c r="R10" s="7"/>
      <c r="S10" s="7"/>
      <c r="T10" s="7"/>
    </row>
    <row r="11" spans="1:22" ht="11.25" outlineLevel="3" x14ac:dyDescent="0.2">
      <c r="A11" s="8"/>
      <c r="B11" s="55"/>
      <c r="C11" s="56">
        <v>2</v>
      </c>
      <c r="D11" s="57" t="s">
        <v>45</v>
      </c>
      <c r="E11" s="58" t="s">
        <v>49</v>
      </c>
      <c r="F11" s="59" t="s">
        <v>50</v>
      </c>
      <c r="G11" s="57" t="s">
        <v>48</v>
      </c>
      <c r="H11" s="60">
        <v>82.659000000000006</v>
      </c>
      <c r="I11" s="61">
        <v>0</v>
      </c>
      <c r="J11" s="71">
        <f t="shared" si="0"/>
        <v>0</v>
      </c>
      <c r="K11" s="60">
        <v>2.6200000000000001E-2</v>
      </c>
      <c r="L11" s="60">
        <f t="shared" si="1"/>
        <v>2.1656658000000002</v>
      </c>
      <c r="M11" s="60"/>
      <c r="N11" s="60">
        <f t="shared" si="2"/>
        <v>0</v>
      </c>
      <c r="O11" s="62">
        <v>21</v>
      </c>
      <c r="P11" s="62">
        <f t="shared" si="3"/>
        <v>0</v>
      </c>
      <c r="Q11" s="62">
        <f t="shared" si="4"/>
        <v>0</v>
      </c>
      <c r="R11" s="7"/>
      <c r="S11" s="7"/>
      <c r="T11" s="7"/>
    </row>
    <row r="12" spans="1:22" ht="11.25" outlineLevel="3" x14ac:dyDescent="0.2">
      <c r="A12" s="8"/>
      <c r="B12" s="55"/>
      <c r="C12" s="56">
        <v>3</v>
      </c>
      <c r="D12" s="57" t="s">
        <v>45</v>
      </c>
      <c r="E12" s="58" t="s">
        <v>51</v>
      </c>
      <c r="F12" s="59" t="s">
        <v>52</v>
      </c>
      <c r="G12" s="57" t="s">
        <v>48</v>
      </c>
      <c r="H12" s="60">
        <v>82.659000000000006</v>
      </c>
      <c r="I12" s="61">
        <v>0</v>
      </c>
      <c r="J12" s="71">
        <f t="shared" si="0"/>
        <v>0</v>
      </c>
      <c r="K12" s="60">
        <v>2.5999999999999998E-4</v>
      </c>
      <c r="L12" s="60">
        <f t="shared" si="1"/>
        <v>2.1491340000000001E-2</v>
      </c>
      <c r="M12" s="60"/>
      <c r="N12" s="60">
        <f t="shared" si="2"/>
        <v>0</v>
      </c>
      <c r="O12" s="62">
        <v>21</v>
      </c>
      <c r="P12" s="62">
        <f t="shared" si="3"/>
        <v>0</v>
      </c>
      <c r="Q12" s="62">
        <f t="shared" si="4"/>
        <v>0</v>
      </c>
      <c r="R12" s="7"/>
      <c r="S12" s="7"/>
      <c r="T12" s="7"/>
    </row>
    <row r="13" spans="1:22" ht="11.25" outlineLevel="3" x14ac:dyDescent="0.2">
      <c r="A13" s="8"/>
      <c r="B13" s="55"/>
      <c r="C13" s="56">
        <v>4</v>
      </c>
      <c r="D13" s="57" t="s">
        <v>45</v>
      </c>
      <c r="E13" s="58" t="s">
        <v>53</v>
      </c>
      <c r="F13" s="59" t="s">
        <v>54</v>
      </c>
      <c r="G13" s="57" t="s">
        <v>48</v>
      </c>
      <c r="H13" s="60">
        <v>82.659000000000006</v>
      </c>
      <c r="I13" s="61">
        <v>0</v>
      </c>
      <c r="J13" s="71">
        <f t="shared" si="0"/>
        <v>0</v>
      </c>
      <c r="K13" s="60">
        <v>5.4599999999999996E-3</v>
      </c>
      <c r="L13" s="60">
        <f t="shared" si="1"/>
        <v>0.45131813999999998</v>
      </c>
      <c r="M13" s="60"/>
      <c r="N13" s="60">
        <f t="shared" si="2"/>
        <v>0</v>
      </c>
      <c r="O13" s="62">
        <v>21</v>
      </c>
      <c r="P13" s="62">
        <f t="shared" si="3"/>
        <v>0</v>
      </c>
      <c r="Q13" s="62">
        <f t="shared" si="4"/>
        <v>0</v>
      </c>
      <c r="R13" s="7"/>
      <c r="S13" s="7"/>
      <c r="T13" s="7"/>
    </row>
    <row r="14" spans="1:22" ht="11.25" outlineLevel="3" x14ac:dyDescent="0.2">
      <c r="A14" s="8"/>
      <c r="B14" s="55"/>
      <c r="C14" s="56">
        <v>5</v>
      </c>
      <c r="D14" s="57" t="s">
        <v>45</v>
      </c>
      <c r="E14" s="58" t="s">
        <v>55</v>
      </c>
      <c r="F14" s="59" t="s">
        <v>56</v>
      </c>
      <c r="G14" s="57" t="s">
        <v>48</v>
      </c>
      <c r="H14" s="60">
        <v>70</v>
      </c>
      <c r="I14" s="61">
        <v>0</v>
      </c>
      <c r="J14" s="71">
        <f t="shared" si="0"/>
        <v>0</v>
      </c>
      <c r="K14" s="60">
        <v>6.8999999999999997E-4</v>
      </c>
      <c r="L14" s="60">
        <f t="shared" si="1"/>
        <v>4.8299999999999996E-2</v>
      </c>
      <c r="M14" s="60"/>
      <c r="N14" s="60">
        <f t="shared" si="2"/>
        <v>0</v>
      </c>
      <c r="O14" s="62">
        <v>21</v>
      </c>
      <c r="P14" s="62">
        <f t="shared" si="3"/>
        <v>0</v>
      </c>
      <c r="Q14" s="62">
        <f t="shared" si="4"/>
        <v>0</v>
      </c>
      <c r="R14" s="7"/>
      <c r="S14" s="7"/>
      <c r="T14" s="7"/>
    </row>
    <row r="15" spans="1:22" ht="11.25" outlineLevel="3" x14ac:dyDescent="0.2">
      <c r="A15" s="8"/>
      <c r="B15" s="55"/>
      <c r="C15" s="56">
        <v>6</v>
      </c>
      <c r="D15" s="57" t="s">
        <v>45</v>
      </c>
      <c r="E15" s="58" t="s">
        <v>57</v>
      </c>
      <c r="F15" s="59" t="s">
        <v>58</v>
      </c>
      <c r="G15" s="57" t="s">
        <v>48</v>
      </c>
      <c r="H15" s="60">
        <v>1.2</v>
      </c>
      <c r="I15" s="61">
        <v>0</v>
      </c>
      <c r="J15" s="71">
        <f t="shared" si="0"/>
        <v>0</v>
      </c>
      <c r="K15" s="60">
        <v>3.8199999999999998E-2</v>
      </c>
      <c r="L15" s="60">
        <f t="shared" si="1"/>
        <v>4.5839999999999999E-2</v>
      </c>
      <c r="M15" s="60"/>
      <c r="N15" s="60">
        <f t="shared" si="2"/>
        <v>0</v>
      </c>
      <c r="O15" s="62">
        <v>21</v>
      </c>
      <c r="P15" s="62">
        <f t="shared" si="3"/>
        <v>0</v>
      </c>
      <c r="Q15" s="62">
        <f t="shared" si="4"/>
        <v>0</v>
      </c>
      <c r="R15" s="7"/>
      <c r="S15" s="7"/>
      <c r="T15" s="7"/>
    </row>
    <row r="16" spans="1:22" outlineLevel="3" x14ac:dyDescent="0.15">
      <c r="B16" s="5"/>
      <c r="C16" s="5"/>
      <c r="D16" s="5"/>
      <c r="E16" s="5"/>
      <c r="F16" s="5"/>
      <c r="G16" s="5"/>
      <c r="H16" s="5"/>
      <c r="I16" s="7"/>
      <c r="J16" s="70"/>
      <c r="K16" s="5"/>
      <c r="L16" s="5"/>
      <c r="M16" s="5"/>
      <c r="N16" s="5"/>
      <c r="O16" s="5"/>
      <c r="P16" s="7"/>
      <c r="Q16" s="7"/>
    </row>
    <row r="17" spans="1:20" ht="11.25" outlineLevel="2" x14ac:dyDescent="0.2">
      <c r="A17" s="32" t="s">
        <v>22</v>
      </c>
      <c r="B17" s="48">
        <v>3</v>
      </c>
      <c r="C17" s="49"/>
      <c r="D17" s="50" t="s">
        <v>44</v>
      </c>
      <c r="E17" s="50"/>
      <c r="F17" s="51" t="s">
        <v>23</v>
      </c>
      <c r="G17" s="50"/>
      <c r="H17" s="52"/>
      <c r="I17" s="53"/>
      <c r="J17" s="67">
        <f>SUBTOTAL(9,J18:J25)</f>
        <v>0</v>
      </c>
      <c r="K17" s="52"/>
      <c r="L17" s="35">
        <f>SUBTOTAL(9,L18:L25)</f>
        <v>3.73E-2</v>
      </c>
      <c r="M17" s="52"/>
      <c r="N17" s="35">
        <f>SUBTOTAL(9,N18:N25)</f>
        <v>2.4277869400000003</v>
      </c>
      <c r="O17" s="54"/>
      <c r="P17" s="34">
        <f>SUBTOTAL(9,P18:P25)</f>
        <v>0</v>
      </c>
      <c r="Q17" s="34">
        <f>SUBTOTAL(9,Q18:Q25)</f>
        <v>0</v>
      </c>
      <c r="R17" s="5"/>
      <c r="S17" s="7"/>
      <c r="T17" s="7"/>
    </row>
    <row r="18" spans="1:20" ht="11.25" outlineLevel="3" x14ac:dyDescent="0.2">
      <c r="A18" s="8"/>
      <c r="B18" s="55"/>
      <c r="C18" s="56">
        <v>7</v>
      </c>
      <c r="D18" s="57" t="s">
        <v>45</v>
      </c>
      <c r="E18" s="58" t="s">
        <v>59</v>
      </c>
      <c r="F18" s="59" t="s">
        <v>60</v>
      </c>
      <c r="G18" s="57" t="s">
        <v>48</v>
      </c>
      <c r="H18" s="60">
        <v>82.659199999999998</v>
      </c>
      <c r="I18" s="61">
        <v>0</v>
      </c>
      <c r="J18" s="71">
        <f t="shared" ref="J18:J24" si="5">H18*I18</f>
        <v>0</v>
      </c>
      <c r="K18" s="60"/>
      <c r="L18" s="60">
        <f t="shared" ref="L18:L24" si="6">H18*K18</f>
        <v>0</v>
      </c>
      <c r="M18" s="60">
        <v>2.7199999999999998E-2</v>
      </c>
      <c r="N18" s="60">
        <f t="shared" ref="N18:N24" si="7">H18*M18</f>
        <v>2.24833024</v>
      </c>
      <c r="O18" s="62">
        <v>21</v>
      </c>
      <c r="P18" s="62">
        <f t="shared" ref="P18:P24" si="8">J18*(O18/100)</f>
        <v>0</v>
      </c>
      <c r="Q18" s="62">
        <f t="shared" ref="Q18:Q24" si="9">J18+P18</f>
        <v>0</v>
      </c>
      <c r="R18" s="7"/>
      <c r="S18" s="7"/>
      <c r="T18" s="7"/>
    </row>
    <row r="19" spans="1:20" ht="11.25" outlineLevel="3" x14ac:dyDescent="0.2">
      <c r="A19" s="8"/>
      <c r="B19" s="55"/>
      <c r="C19" s="56">
        <v>8</v>
      </c>
      <c r="D19" s="57" t="s">
        <v>45</v>
      </c>
      <c r="E19" s="58" t="s">
        <v>61</v>
      </c>
      <c r="F19" s="59" t="s">
        <v>62</v>
      </c>
      <c r="G19" s="57" t="s">
        <v>48</v>
      </c>
      <c r="H19" s="60">
        <v>82.659000000000006</v>
      </c>
      <c r="I19" s="61">
        <v>0</v>
      </c>
      <c r="J19" s="71">
        <f t="shared" si="5"/>
        <v>0</v>
      </c>
      <c r="K19" s="60"/>
      <c r="L19" s="60">
        <f t="shared" si="6"/>
        <v>0</v>
      </c>
      <c r="M19" s="60">
        <v>1.2999999999999999E-3</v>
      </c>
      <c r="N19" s="60">
        <f t="shared" si="7"/>
        <v>0.1074567</v>
      </c>
      <c r="O19" s="62">
        <v>21</v>
      </c>
      <c r="P19" s="62">
        <f t="shared" si="8"/>
        <v>0</v>
      </c>
      <c r="Q19" s="62">
        <f t="shared" si="9"/>
        <v>0</v>
      </c>
      <c r="R19" s="7"/>
      <c r="S19" s="7"/>
      <c r="T19" s="7"/>
    </row>
    <row r="20" spans="1:20" ht="11.25" outlineLevel="3" x14ac:dyDescent="0.2">
      <c r="A20" s="8"/>
      <c r="B20" s="55"/>
      <c r="C20" s="56">
        <v>9</v>
      </c>
      <c r="D20" s="57" t="s">
        <v>45</v>
      </c>
      <c r="E20" s="58" t="s">
        <v>63</v>
      </c>
      <c r="F20" s="59" t="s">
        <v>64</v>
      </c>
      <c r="G20" s="57" t="s">
        <v>48</v>
      </c>
      <c r="H20" s="60">
        <v>250</v>
      </c>
      <c r="I20" s="61">
        <v>0</v>
      </c>
      <c r="J20" s="71">
        <f t="shared" si="5"/>
        <v>0</v>
      </c>
      <c r="K20" s="60">
        <v>4.0000000000000003E-5</v>
      </c>
      <c r="L20" s="60">
        <f t="shared" si="6"/>
        <v>0.01</v>
      </c>
      <c r="M20" s="60"/>
      <c r="N20" s="60">
        <f t="shared" si="7"/>
        <v>0</v>
      </c>
      <c r="O20" s="62">
        <v>21</v>
      </c>
      <c r="P20" s="62">
        <f t="shared" si="8"/>
        <v>0</v>
      </c>
      <c r="Q20" s="62">
        <f t="shared" si="9"/>
        <v>0</v>
      </c>
      <c r="R20" s="7"/>
      <c r="S20" s="7"/>
      <c r="T20" s="7"/>
    </row>
    <row r="21" spans="1:20" ht="11.25" outlineLevel="3" x14ac:dyDescent="0.2">
      <c r="A21" s="8"/>
      <c r="B21" s="55"/>
      <c r="C21" s="56">
        <v>10</v>
      </c>
      <c r="D21" s="57" t="s">
        <v>45</v>
      </c>
      <c r="E21" s="58" t="s">
        <v>65</v>
      </c>
      <c r="F21" s="59" t="s">
        <v>66</v>
      </c>
      <c r="G21" s="57" t="s">
        <v>48</v>
      </c>
      <c r="H21" s="60">
        <v>210</v>
      </c>
      <c r="I21" s="61">
        <v>0</v>
      </c>
      <c r="J21" s="71">
        <f t="shared" si="5"/>
        <v>0</v>
      </c>
      <c r="K21" s="60">
        <v>1.2999999999999999E-4</v>
      </c>
      <c r="L21" s="60">
        <f t="shared" si="6"/>
        <v>2.7299999999999998E-2</v>
      </c>
      <c r="M21" s="60"/>
      <c r="N21" s="60">
        <f t="shared" si="7"/>
        <v>0</v>
      </c>
      <c r="O21" s="62">
        <v>21</v>
      </c>
      <c r="P21" s="62">
        <f t="shared" si="8"/>
        <v>0</v>
      </c>
      <c r="Q21" s="62">
        <f t="shared" si="9"/>
        <v>0</v>
      </c>
      <c r="R21" s="7"/>
      <c r="S21" s="7"/>
      <c r="T21" s="7"/>
    </row>
    <row r="22" spans="1:20" ht="11.25" outlineLevel="3" x14ac:dyDescent="0.2">
      <c r="A22" s="8"/>
      <c r="B22" s="55"/>
      <c r="C22" s="56">
        <v>11</v>
      </c>
      <c r="D22" s="57" t="s">
        <v>45</v>
      </c>
      <c r="E22" s="58" t="s">
        <v>67</v>
      </c>
      <c r="F22" s="59" t="s">
        <v>68</v>
      </c>
      <c r="G22" s="57" t="s">
        <v>69</v>
      </c>
      <c r="H22" s="60">
        <v>8</v>
      </c>
      <c r="I22" s="61">
        <v>0</v>
      </c>
      <c r="J22" s="71">
        <f t="shared" si="5"/>
        <v>0</v>
      </c>
      <c r="K22" s="60"/>
      <c r="L22" s="60">
        <f t="shared" si="6"/>
        <v>0</v>
      </c>
      <c r="M22" s="60">
        <v>8.9999999999999993E-3</v>
      </c>
      <c r="N22" s="60">
        <f t="shared" si="7"/>
        <v>7.1999999999999995E-2</v>
      </c>
      <c r="O22" s="62">
        <v>21</v>
      </c>
      <c r="P22" s="62">
        <f t="shared" si="8"/>
        <v>0</v>
      </c>
      <c r="Q22" s="62">
        <f t="shared" si="9"/>
        <v>0</v>
      </c>
      <c r="R22" s="7"/>
      <c r="S22" s="7"/>
      <c r="T22" s="7"/>
    </row>
    <row r="23" spans="1:20" ht="11.25" outlineLevel="3" x14ac:dyDescent="0.2">
      <c r="A23" s="8"/>
      <c r="B23" s="55"/>
      <c r="C23" s="56">
        <v>12</v>
      </c>
      <c r="D23" s="57" t="s">
        <v>45</v>
      </c>
      <c r="E23" s="58" t="s">
        <v>70</v>
      </c>
      <c r="F23" s="59" t="s">
        <v>71</v>
      </c>
      <c r="G23" s="57" t="s">
        <v>72</v>
      </c>
      <c r="H23" s="60">
        <v>1</v>
      </c>
      <c r="I23" s="61">
        <v>0</v>
      </c>
      <c r="J23" s="71">
        <f t="shared" si="5"/>
        <v>0</v>
      </c>
      <c r="K23" s="60"/>
      <c r="L23" s="60">
        <f t="shared" si="6"/>
        <v>0</v>
      </c>
      <c r="M23" s="60"/>
      <c r="N23" s="60">
        <f t="shared" si="7"/>
        <v>0</v>
      </c>
      <c r="O23" s="62">
        <v>21</v>
      </c>
      <c r="P23" s="62">
        <f t="shared" si="8"/>
        <v>0</v>
      </c>
      <c r="Q23" s="62">
        <f t="shared" si="9"/>
        <v>0</v>
      </c>
      <c r="R23" s="7"/>
      <c r="S23" s="7"/>
      <c r="T23" s="7"/>
    </row>
    <row r="24" spans="1:20" ht="22.5" outlineLevel="3" x14ac:dyDescent="0.2">
      <c r="A24" s="8"/>
      <c r="B24" s="55"/>
      <c r="C24" s="56">
        <v>13</v>
      </c>
      <c r="D24" s="57" t="s">
        <v>45</v>
      </c>
      <c r="E24" s="58" t="s">
        <v>73</v>
      </c>
      <c r="F24" s="59" t="s">
        <v>74</v>
      </c>
      <c r="G24" s="57" t="s">
        <v>75</v>
      </c>
      <c r="H24" s="60">
        <v>1</v>
      </c>
      <c r="I24" s="61">
        <v>0</v>
      </c>
      <c r="J24" s="71">
        <f t="shared" si="5"/>
        <v>0</v>
      </c>
      <c r="K24" s="60"/>
      <c r="L24" s="60">
        <f t="shared" si="6"/>
        <v>0</v>
      </c>
      <c r="M24" s="60"/>
      <c r="N24" s="60">
        <f t="shared" si="7"/>
        <v>0</v>
      </c>
      <c r="O24" s="62">
        <v>21</v>
      </c>
      <c r="P24" s="62">
        <f t="shared" si="8"/>
        <v>0</v>
      </c>
      <c r="Q24" s="62">
        <f t="shared" si="9"/>
        <v>0</v>
      </c>
      <c r="R24" s="7"/>
      <c r="S24" s="7"/>
      <c r="T24" s="7"/>
    </row>
    <row r="25" spans="1:20" outlineLevel="3" x14ac:dyDescent="0.15">
      <c r="B25" s="5"/>
      <c r="C25" s="5"/>
      <c r="D25" s="5"/>
      <c r="E25" s="5"/>
      <c r="F25" s="5"/>
      <c r="G25" s="5"/>
      <c r="H25" s="5"/>
      <c r="I25" s="7"/>
      <c r="J25" s="70"/>
      <c r="K25" s="5"/>
      <c r="L25" s="5"/>
      <c r="M25" s="5"/>
      <c r="N25" s="5"/>
      <c r="O25" s="5"/>
      <c r="P25" s="7"/>
      <c r="Q25" s="7"/>
    </row>
    <row r="26" spans="1:20" ht="11.25" outlineLevel="2" x14ac:dyDescent="0.2">
      <c r="A26" s="32" t="s">
        <v>24</v>
      </c>
      <c r="B26" s="48">
        <v>3</v>
      </c>
      <c r="C26" s="49"/>
      <c r="D26" s="50" t="s">
        <v>44</v>
      </c>
      <c r="E26" s="50"/>
      <c r="F26" s="51" t="s">
        <v>25</v>
      </c>
      <c r="G26" s="50"/>
      <c r="H26" s="52"/>
      <c r="I26" s="53"/>
      <c r="J26" s="67">
        <f>SUBTOTAL(9,J27:J33)</f>
        <v>0</v>
      </c>
      <c r="K26" s="52"/>
      <c r="L26" s="35">
        <f>SUBTOTAL(9,L27:L33)</f>
        <v>0</v>
      </c>
      <c r="M26" s="52"/>
      <c r="N26" s="35">
        <f>SUBTOTAL(9,N27:N33)</f>
        <v>0</v>
      </c>
      <c r="O26" s="54"/>
      <c r="P26" s="34">
        <f>SUBTOTAL(9,P27:P33)</f>
        <v>0</v>
      </c>
      <c r="Q26" s="34">
        <f>SUBTOTAL(9,Q27:Q33)</f>
        <v>0</v>
      </c>
      <c r="R26" s="5"/>
      <c r="S26" s="7"/>
      <c r="T26" s="7"/>
    </row>
    <row r="27" spans="1:20" ht="11.25" outlineLevel="3" x14ac:dyDescent="0.2">
      <c r="A27" s="8"/>
      <c r="B27" s="55"/>
      <c r="C27" s="56">
        <v>14</v>
      </c>
      <c r="D27" s="57" t="s">
        <v>45</v>
      </c>
      <c r="E27" s="58" t="s">
        <v>76</v>
      </c>
      <c r="F27" s="59" t="s">
        <v>77</v>
      </c>
      <c r="G27" s="57" t="s">
        <v>78</v>
      </c>
      <c r="H27" s="60">
        <v>2.7699152799999998</v>
      </c>
      <c r="I27" s="61"/>
      <c r="J27" s="71">
        <f t="shared" ref="J27:J32" si="10">H27*I27</f>
        <v>0</v>
      </c>
      <c r="K27" s="60"/>
      <c r="L27" s="60">
        <f t="shared" ref="L27:L32" si="11">H27*K27</f>
        <v>0</v>
      </c>
      <c r="M27" s="60"/>
      <c r="N27" s="60">
        <f t="shared" ref="N27:N32" si="12">H27*M27</f>
        <v>0</v>
      </c>
      <c r="O27" s="62">
        <v>21</v>
      </c>
      <c r="P27" s="62">
        <f t="shared" ref="P27:P32" si="13">J27*(O27/100)</f>
        <v>0</v>
      </c>
      <c r="Q27" s="62">
        <f t="shared" ref="Q27:Q32" si="14">J27+P27</f>
        <v>0</v>
      </c>
      <c r="R27" s="7"/>
      <c r="S27" s="7"/>
      <c r="T27" s="7"/>
    </row>
    <row r="28" spans="1:20" ht="11.25" outlineLevel="3" x14ac:dyDescent="0.2">
      <c r="A28" s="8"/>
      <c r="B28" s="55"/>
      <c r="C28" s="56">
        <v>15</v>
      </c>
      <c r="D28" s="57" t="s">
        <v>45</v>
      </c>
      <c r="E28" s="58" t="s">
        <v>79</v>
      </c>
      <c r="F28" s="59" t="s">
        <v>80</v>
      </c>
      <c r="G28" s="57" t="s">
        <v>78</v>
      </c>
      <c r="H28" s="60">
        <v>2.7539937399999999</v>
      </c>
      <c r="I28" s="61">
        <v>0</v>
      </c>
      <c r="J28" s="71">
        <f t="shared" si="10"/>
        <v>0</v>
      </c>
      <c r="K28" s="60"/>
      <c r="L28" s="60">
        <f t="shared" si="11"/>
        <v>0</v>
      </c>
      <c r="M28" s="60"/>
      <c r="N28" s="60">
        <f t="shared" si="12"/>
        <v>0</v>
      </c>
      <c r="O28" s="62">
        <v>21</v>
      </c>
      <c r="P28" s="62">
        <f t="shared" si="13"/>
        <v>0</v>
      </c>
      <c r="Q28" s="62">
        <f t="shared" si="14"/>
        <v>0</v>
      </c>
      <c r="R28" s="7"/>
      <c r="S28" s="7"/>
      <c r="T28" s="7"/>
    </row>
    <row r="29" spans="1:20" ht="11.25" outlineLevel="3" x14ac:dyDescent="0.2">
      <c r="A29" s="8"/>
      <c r="B29" s="55"/>
      <c r="C29" s="56">
        <v>16</v>
      </c>
      <c r="D29" s="57" t="s">
        <v>45</v>
      </c>
      <c r="E29" s="58" t="s">
        <v>81</v>
      </c>
      <c r="F29" s="59" t="s">
        <v>82</v>
      </c>
      <c r="G29" s="57" t="s">
        <v>78</v>
      </c>
      <c r="H29" s="60">
        <v>5.508</v>
      </c>
      <c r="I29" s="61"/>
      <c r="J29" s="71">
        <f t="shared" si="10"/>
        <v>0</v>
      </c>
      <c r="K29" s="60"/>
      <c r="L29" s="60">
        <f t="shared" si="11"/>
        <v>0</v>
      </c>
      <c r="M29" s="60"/>
      <c r="N29" s="60">
        <f t="shared" si="12"/>
        <v>0</v>
      </c>
      <c r="O29" s="62">
        <v>21</v>
      </c>
      <c r="P29" s="62">
        <f t="shared" si="13"/>
        <v>0</v>
      </c>
      <c r="Q29" s="62">
        <f t="shared" si="14"/>
        <v>0</v>
      </c>
      <c r="R29" s="7"/>
      <c r="S29" s="7"/>
      <c r="T29" s="7"/>
    </row>
    <row r="30" spans="1:20" ht="11.25" outlineLevel="3" x14ac:dyDescent="0.2">
      <c r="A30" s="8"/>
      <c r="B30" s="55"/>
      <c r="C30" s="56">
        <v>17</v>
      </c>
      <c r="D30" s="57" t="s">
        <v>45</v>
      </c>
      <c r="E30" s="58" t="s">
        <v>83</v>
      </c>
      <c r="F30" s="59" t="s">
        <v>84</v>
      </c>
      <c r="G30" s="57" t="s">
        <v>78</v>
      </c>
      <c r="H30" s="60">
        <v>2.7539937399999999</v>
      </c>
      <c r="I30" s="61">
        <v>0</v>
      </c>
      <c r="J30" s="71">
        <f t="shared" si="10"/>
        <v>0</v>
      </c>
      <c r="K30" s="60"/>
      <c r="L30" s="60">
        <f t="shared" si="11"/>
        <v>0</v>
      </c>
      <c r="M30" s="60"/>
      <c r="N30" s="60">
        <f t="shared" si="12"/>
        <v>0</v>
      </c>
      <c r="O30" s="62">
        <v>21</v>
      </c>
      <c r="P30" s="62">
        <f t="shared" si="13"/>
        <v>0</v>
      </c>
      <c r="Q30" s="62">
        <f t="shared" si="14"/>
        <v>0</v>
      </c>
      <c r="R30" s="7"/>
      <c r="S30" s="7"/>
      <c r="T30" s="7"/>
    </row>
    <row r="31" spans="1:20" ht="11.25" outlineLevel="3" x14ac:dyDescent="0.2">
      <c r="A31" s="8"/>
      <c r="B31" s="55"/>
      <c r="C31" s="56">
        <v>18</v>
      </c>
      <c r="D31" s="57" t="s">
        <v>45</v>
      </c>
      <c r="E31" s="58" t="s">
        <v>85</v>
      </c>
      <c r="F31" s="59" t="s">
        <v>86</v>
      </c>
      <c r="G31" s="57" t="s">
        <v>78</v>
      </c>
      <c r="H31" s="60">
        <v>8.2620000000000005</v>
      </c>
      <c r="I31" s="61"/>
      <c r="J31" s="71">
        <f t="shared" si="10"/>
        <v>0</v>
      </c>
      <c r="K31" s="60"/>
      <c r="L31" s="60">
        <f t="shared" si="11"/>
        <v>0</v>
      </c>
      <c r="M31" s="60"/>
      <c r="N31" s="60">
        <f t="shared" si="12"/>
        <v>0</v>
      </c>
      <c r="O31" s="62">
        <v>21</v>
      </c>
      <c r="P31" s="62">
        <f t="shared" si="13"/>
        <v>0</v>
      </c>
      <c r="Q31" s="62">
        <f t="shared" si="14"/>
        <v>0</v>
      </c>
      <c r="R31" s="7"/>
      <c r="S31" s="7"/>
      <c r="T31" s="7"/>
    </row>
    <row r="32" spans="1:20" ht="11.25" outlineLevel="3" x14ac:dyDescent="0.2">
      <c r="A32" s="8"/>
      <c r="B32" s="55"/>
      <c r="C32" s="56">
        <v>19</v>
      </c>
      <c r="D32" s="57" t="s">
        <v>45</v>
      </c>
      <c r="E32" s="58" t="s">
        <v>87</v>
      </c>
      <c r="F32" s="59" t="s">
        <v>88</v>
      </c>
      <c r="G32" s="57" t="s">
        <v>78</v>
      </c>
      <c r="H32" s="60">
        <v>2.754</v>
      </c>
      <c r="I32" s="61">
        <v>0</v>
      </c>
      <c r="J32" s="71">
        <f t="shared" si="10"/>
        <v>0</v>
      </c>
      <c r="K32" s="60"/>
      <c r="L32" s="60">
        <f t="shared" si="11"/>
        <v>0</v>
      </c>
      <c r="M32" s="60"/>
      <c r="N32" s="60">
        <f t="shared" si="12"/>
        <v>0</v>
      </c>
      <c r="O32" s="62">
        <v>21</v>
      </c>
      <c r="P32" s="62">
        <f t="shared" si="13"/>
        <v>0</v>
      </c>
      <c r="Q32" s="62">
        <f t="shared" si="14"/>
        <v>0</v>
      </c>
      <c r="R32" s="7"/>
      <c r="S32" s="7"/>
      <c r="T32" s="7"/>
    </row>
    <row r="33" spans="1:20" outlineLevel="3" x14ac:dyDescent="0.15">
      <c r="B33" s="5"/>
      <c r="C33" s="5"/>
      <c r="D33" s="5"/>
      <c r="E33" s="5"/>
      <c r="F33" s="5"/>
      <c r="G33" s="5"/>
      <c r="H33" s="5"/>
      <c r="I33" s="7"/>
      <c r="J33" s="70"/>
      <c r="K33" s="5"/>
      <c r="L33" s="5"/>
      <c r="M33" s="5"/>
      <c r="N33" s="5"/>
      <c r="O33" s="5"/>
      <c r="P33" s="7"/>
      <c r="Q33" s="7"/>
    </row>
    <row r="34" spans="1:20" ht="11.25" outlineLevel="2" x14ac:dyDescent="0.2">
      <c r="A34" s="32" t="s">
        <v>26</v>
      </c>
      <c r="B34" s="48">
        <v>3</v>
      </c>
      <c r="C34" s="49"/>
      <c r="D34" s="50" t="s">
        <v>44</v>
      </c>
      <c r="E34" s="50"/>
      <c r="F34" s="51" t="s">
        <v>27</v>
      </c>
      <c r="G34" s="50"/>
      <c r="H34" s="52"/>
      <c r="I34" s="53"/>
      <c r="J34" s="67">
        <f>SUBTOTAL(9,J35:J64)</f>
        <v>0</v>
      </c>
      <c r="K34" s="52"/>
      <c r="L34" s="35">
        <f>SUBTOTAL(9,L35:L64)</f>
        <v>0</v>
      </c>
      <c r="M34" s="52"/>
      <c r="N34" s="35">
        <f>SUBTOTAL(9,N35:N64)</f>
        <v>0</v>
      </c>
      <c r="O34" s="54"/>
      <c r="P34" s="34">
        <f>SUBTOTAL(9,P35:P64)</f>
        <v>0</v>
      </c>
      <c r="Q34" s="34">
        <f>SUBTOTAL(9,Q35:Q64)</f>
        <v>0</v>
      </c>
      <c r="R34" s="5"/>
      <c r="S34" s="7"/>
      <c r="T34" s="7"/>
    </row>
    <row r="35" spans="1:20" ht="11.25" outlineLevel="3" x14ac:dyDescent="0.2">
      <c r="A35" s="8"/>
      <c r="B35" s="55"/>
      <c r="C35" s="56">
        <v>20</v>
      </c>
      <c r="D35" s="57" t="s">
        <v>89</v>
      </c>
      <c r="E35" s="58"/>
      <c r="F35" s="59" t="s">
        <v>90</v>
      </c>
      <c r="G35" s="57" t="s">
        <v>69</v>
      </c>
      <c r="H35" s="60">
        <v>15</v>
      </c>
      <c r="I35" s="61">
        <v>0</v>
      </c>
      <c r="J35" s="71">
        <f t="shared" ref="J35:J63" si="15">H35*I35</f>
        <v>0</v>
      </c>
      <c r="K35" s="60"/>
      <c r="L35" s="60">
        <f t="shared" ref="L35:L63" si="16">H35*K35</f>
        <v>0</v>
      </c>
      <c r="M35" s="60"/>
      <c r="N35" s="60">
        <f t="shared" ref="N35:N63" si="17">H35*M35</f>
        <v>0</v>
      </c>
      <c r="O35" s="62">
        <v>21</v>
      </c>
      <c r="P35" s="62">
        <f t="shared" ref="P35:P63" si="18">J35*(O35/100)</f>
        <v>0</v>
      </c>
      <c r="Q35" s="62">
        <f t="shared" ref="Q35:Q63" si="19">J35+P35</f>
        <v>0</v>
      </c>
      <c r="R35" s="7"/>
      <c r="S35" s="7"/>
      <c r="T35" s="7"/>
    </row>
    <row r="36" spans="1:20" ht="11.25" outlineLevel="3" x14ac:dyDescent="0.2">
      <c r="A36" s="8"/>
      <c r="B36" s="55"/>
      <c r="C36" s="56">
        <v>21</v>
      </c>
      <c r="D36" s="57" t="s">
        <v>89</v>
      </c>
      <c r="E36" s="58"/>
      <c r="F36" s="59" t="s">
        <v>91</v>
      </c>
      <c r="G36" s="57" t="s">
        <v>69</v>
      </c>
      <c r="H36" s="60">
        <v>90</v>
      </c>
      <c r="I36" s="61">
        <v>0</v>
      </c>
      <c r="J36" s="71">
        <f t="shared" si="15"/>
        <v>0</v>
      </c>
      <c r="K36" s="60"/>
      <c r="L36" s="60">
        <f t="shared" si="16"/>
        <v>0</v>
      </c>
      <c r="M36" s="60"/>
      <c r="N36" s="60">
        <f t="shared" si="17"/>
        <v>0</v>
      </c>
      <c r="O36" s="62">
        <v>21</v>
      </c>
      <c r="P36" s="62">
        <f t="shared" si="18"/>
        <v>0</v>
      </c>
      <c r="Q36" s="62">
        <f t="shared" si="19"/>
        <v>0</v>
      </c>
      <c r="R36" s="7"/>
      <c r="S36" s="7"/>
      <c r="T36" s="7"/>
    </row>
    <row r="37" spans="1:20" ht="11.25" outlineLevel="3" x14ac:dyDescent="0.2">
      <c r="A37" s="8"/>
      <c r="B37" s="55"/>
      <c r="C37" s="56">
        <v>22</v>
      </c>
      <c r="D37" s="57" t="s">
        <v>89</v>
      </c>
      <c r="E37" s="58"/>
      <c r="F37" s="59" t="s">
        <v>92</v>
      </c>
      <c r="G37" s="57" t="s">
        <v>69</v>
      </c>
      <c r="H37" s="60">
        <v>30</v>
      </c>
      <c r="I37" s="61">
        <v>0</v>
      </c>
      <c r="J37" s="71">
        <f t="shared" si="15"/>
        <v>0</v>
      </c>
      <c r="K37" s="60"/>
      <c r="L37" s="60">
        <f t="shared" si="16"/>
        <v>0</v>
      </c>
      <c r="M37" s="60"/>
      <c r="N37" s="60">
        <f t="shared" si="17"/>
        <v>0</v>
      </c>
      <c r="O37" s="62">
        <v>21</v>
      </c>
      <c r="P37" s="62">
        <f t="shared" si="18"/>
        <v>0</v>
      </c>
      <c r="Q37" s="62">
        <f t="shared" si="19"/>
        <v>0</v>
      </c>
      <c r="R37" s="7"/>
      <c r="S37" s="7"/>
      <c r="T37" s="7"/>
    </row>
    <row r="38" spans="1:20" ht="11.25" outlineLevel="3" x14ac:dyDescent="0.2">
      <c r="A38" s="8"/>
      <c r="B38" s="55"/>
      <c r="C38" s="56">
        <v>23</v>
      </c>
      <c r="D38" s="57" t="s">
        <v>89</v>
      </c>
      <c r="E38" s="58"/>
      <c r="F38" s="59" t="s">
        <v>93</v>
      </c>
      <c r="G38" s="57" t="s">
        <v>94</v>
      </c>
      <c r="H38" s="60">
        <v>42</v>
      </c>
      <c r="I38" s="61">
        <v>0</v>
      </c>
      <c r="J38" s="71">
        <f t="shared" si="15"/>
        <v>0</v>
      </c>
      <c r="K38" s="60"/>
      <c r="L38" s="60">
        <f t="shared" si="16"/>
        <v>0</v>
      </c>
      <c r="M38" s="60"/>
      <c r="N38" s="60">
        <f t="shared" si="17"/>
        <v>0</v>
      </c>
      <c r="O38" s="62">
        <v>21</v>
      </c>
      <c r="P38" s="62">
        <f t="shared" si="18"/>
        <v>0</v>
      </c>
      <c r="Q38" s="62">
        <f t="shared" si="19"/>
        <v>0</v>
      </c>
      <c r="R38" s="7"/>
      <c r="S38" s="7"/>
      <c r="T38" s="7"/>
    </row>
    <row r="39" spans="1:20" ht="11.25" outlineLevel="3" x14ac:dyDescent="0.2">
      <c r="A39" s="8"/>
      <c r="B39" s="55"/>
      <c r="C39" s="56">
        <v>24</v>
      </c>
      <c r="D39" s="57" t="s">
        <v>89</v>
      </c>
      <c r="E39" s="58"/>
      <c r="F39" s="59" t="s">
        <v>95</v>
      </c>
      <c r="G39" s="57" t="s">
        <v>96</v>
      </c>
      <c r="H39" s="60">
        <v>450</v>
      </c>
      <c r="I39" s="61">
        <v>0</v>
      </c>
      <c r="J39" s="71">
        <f t="shared" si="15"/>
        <v>0</v>
      </c>
      <c r="K39" s="60"/>
      <c r="L39" s="60">
        <f t="shared" si="16"/>
        <v>0</v>
      </c>
      <c r="M39" s="60"/>
      <c r="N39" s="60">
        <f t="shared" si="17"/>
        <v>0</v>
      </c>
      <c r="O39" s="62">
        <v>21</v>
      </c>
      <c r="P39" s="62">
        <f t="shared" si="18"/>
        <v>0</v>
      </c>
      <c r="Q39" s="62">
        <f t="shared" si="19"/>
        <v>0</v>
      </c>
      <c r="R39" s="7"/>
      <c r="S39" s="7"/>
      <c r="T39" s="7"/>
    </row>
    <row r="40" spans="1:20" ht="11.25" outlineLevel="3" x14ac:dyDescent="0.2">
      <c r="A40" s="8"/>
      <c r="B40" s="55"/>
      <c r="C40" s="56">
        <v>25</v>
      </c>
      <c r="D40" s="57" t="s">
        <v>89</v>
      </c>
      <c r="E40" s="58"/>
      <c r="F40" s="59" t="s">
        <v>97</v>
      </c>
      <c r="G40" s="57" t="s">
        <v>94</v>
      </c>
      <c r="H40" s="60">
        <v>21</v>
      </c>
      <c r="I40" s="61">
        <v>0</v>
      </c>
      <c r="J40" s="71">
        <f t="shared" si="15"/>
        <v>0</v>
      </c>
      <c r="K40" s="60"/>
      <c r="L40" s="60">
        <f t="shared" si="16"/>
        <v>0</v>
      </c>
      <c r="M40" s="60"/>
      <c r="N40" s="60">
        <f t="shared" si="17"/>
        <v>0</v>
      </c>
      <c r="O40" s="62">
        <v>21</v>
      </c>
      <c r="P40" s="62">
        <f t="shared" si="18"/>
        <v>0</v>
      </c>
      <c r="Q40" s="62">
        <f t="shared" si="19"/>
        <v>0</v>
      </c>
      <c r="R40" s="7"/>
      <c r="S40" s="7"/>
      <c r="T40" s="7"/>
    </row>
    <row r="41" spans="1:20" ht="11.25" outlineLevel="3" x14ac:dyDescent="0.2">
      <c r="A41" s="8"/>
      <c r="B41" s="55"/>
      <c r="C41" s="56">
        <v>26</v>
      </c>
      <c r="D41" s="57" t="s">
        <v>89</v>
      </c>
      <c r="E41" s="58"/>
      <c r="F41" s="59" t="s">
        <v>98</v>
      </c>
      <c r="G41" s="57" t="s">
        <v>94</v>
      </c>
      <c r="H41" s="60">
        <v>15</v>
      </c>
      <c r="I41" s="61">
        <v>0</v>
      </c>
      <c r="J41" s="71">
        <f t="shared" si="15"/>
        <v>0</v>
      </c>
      <c r="K41" s="60"/>
      <c r="L41" s="60">
        <f t="shared" si="16"/>
        <v>0</v>
      </c>
      <c r="M41" s="60"/>
      <c r="N41" s="60">
        <f t="shared" si="17"/>
        <v>0</v>
      </c>
      <c r="O41" s="62">
        <v>21</v>
      </c>
      <c r="P41" s="62">
        <f t="shared" si="18"/>
        <v>0</v>
      </c>
      <c r="Q41" s="62">
        <f t="shared" si="19"/>
        <v>0</v>
      </c>
      <c r="R41" s="7"/>
      <c r="S41" s="7"/>
      <c r="T41" s="7"/>
    </row>
    <row r="42" spans="1:20" ht="11.25" outlineLevel="3" x14ac:dyDescent="0.2">
      <c r="A42" s="8"/>
      <c r="B42" s="55"/>
      <c r="C42" s="56">
        <v>27</v>
      </c>
      <c r="D42" s="57" t="s">
        <v>89</v>
      </c>
      <c r="E42" s="58"/>
      <c r="F42" s="59" t="s">
        <v>99</v>
      </c>
      <c r="G42" s="57" t="s">
        <v>94</v>
      </c>
      <c r="H42" s="60">
        <v>28</v>
      </c>
      <c r="I42" s="61">
        <v>0</v>
      </c>
      <c r="J42" s="71">
        <f t="shared" si="15"/>
        <v>0</v>
      </c>
      <c r="K42" s="60"/>
      <c r="L42" s="60">
        <f t="shared" si="16"/>
        <v>0</v>
      </c>
      <c r="M42" s="60"/>
      <c r="N42" s="60">
        <f t="shared" si="17"/>
        <v>0</v>
      </c>
      <c r="O42" s="62">
        <v>21</v>
      </c>
      <c r="P42" s="62">
        <f t="shared" si="18"/>
        <v>0</v>
      </c>
      <c r="Q42" s="62">
        <f t="shared" si="19"/>
        <v>0</v>
      </c>
      <c r="R42" s="7"/>
      <c r="S42" s="7"/>
      <c r="T42" s="7"/>
    </row>
    <row r="43" spans="1:20" ht="11.25" outlineLevel="3" x14ac:dyDescent="0.2">
      <c r="A43" s="8"/>
      <c r="B43" s="55"/>
      <c r="C43" s="56">
        <v>28</v>
      </c>
      <c r="D43" s="57" t="s">
        <v>89</v>
      </c>
      <c r="E43" s="58"/>
      <c r="F43" s="59" t="s">
        <v>100</v>
      </c>
      <c r="G43" s="57" t="s">
        <v>69</v>
      </c>
      <c r="H43" s="60">
        <v>135</v>
      </c>
      <c r="I43" s="61">
        <v>0</v>
      </c>
      <c r="J43" s="71">
        <f t="shared" si="15"/>
        <v>0</v>
      </c>
      <c r="K43" s="60"/>
      <c r="L43" s="60">
        <f t="shared" si="16"/>
        <v>0</v>
      </c>
      <c r="M43" s="60"/>
      <c r="N43" s="60">
        <f t="shared" si="17"/>
        <v>0</v>
      </c>
      <c r="O43" s="62">
        <v>21</v>
      </c>
      <c r="P43" s="62">
        <f t="shared" si="18"/>
        <v>0</v>
      </c>
      <c r="Q43" s="62">
        <f t="shared" si="19"/>
        <v>0</v>
      </c>
      <c r="R43" s="7"/>
      <c r="S43" s="7"/>
      <c r="T43" s="7"/>
    </row>
    <row r="44" spans="1:20" ht="11.25" outlineLevel="3" x14ac:dyDescent="0.2">
      <c r="A44" s="8"/>
      <c r="B44" s="55"/>
      <c r="C44" s="56">
        <v>29</v>
      </c>
      <c r="D44" s="57" t="s">
        <v>89</v>
      </c>
      <c r="E44" s="58"/>
      <c r="F44" s="59" t="s">
        <v>101</v>
      </c>
      <c r="G44" s="57" t="s">
        <v>69</v>
      </c>
      <c r="H44" s="60">
        <v>135</v>
      </c>
      <c r="I44" s="61">
        <v>0</v>
      </c>
      <c r="J44" s="71">
        <f t="shared" si="15"/>
        <v>0</v>
      </c>
      <c r="K44" s="60"/>
      <c r="L44" s="60">
        <f t="shared" si="16"/>
        <v>0</v>
      </c>
      <c r="M44" s="60"/>
      <c r="N44" s="60">
        <f t="shared" si="17"/>
        <v>0</v>
      </c>
      <c r="O44" s="62">
        <v>21</v>
      </c>
      <c r="P44" s="62">
        <f t="shared" si="18"/>
        <v>0</v>
      </c>
      <c r="Q44" s="62">
        <f t="shared" si="19"/>
        <v>0</v>
      </c>
      <c r="R44" s="7"/>
      <c r="S44" s="7"/>
      <c r="T44" s="7"/>
    </row>
    <row r="45" spans="1:20" ht="11.25" outlineLevel="3" x14ac:dyDescent="0.2">
      <c r="A45" s="8"/>
      <c r="B45" s="55"/>
      <c r="C45" s="56">
        <v>30</v>
      </c>
      <c r="D45" s="57" t="s">
        <v>89</v>
      </c>
      <c r="E45" s="58"/>
      <c r="F45" s="59" t="s">
        <v>102</v>
      </c>
      <c r="G45" s="57" t="s">
        <v>69</v>
      </c>
      <c r="H45" s="60">
        <v>135</v>
      </c>
      <c r="I45" s="61">
        <v>0</v>
      </c>
      <c r="J45" s="71">
        <f t="shared" si="15"/>
        <v>0</v>
      </c>
      <c r="K45" s="60"/>
      <c r="L45" s="60">
        <f t="shared" si="16"/>
        <v>0</v>
      </c>
      <c r="M45" s="60"/>
      <c r="N45" s="60">
        <f t="shared" si="17"/>
        <v>0</v>
      </c>
      <c r="O45" s="62">
        <v>21</v>
      </c>
      <c r="P45" s="62">
        <f t="shared" si="18"/>
        <v>0</v>
      </c>
      <c r="Q45" s="62">
        <f t="shared" si="19"/>
        <v>0</v>
      </c>
      <c r="R45" s="7"/>
      <c r="S45" s="7"/>
      <c r="T45" s="7"/>
    </row>
    <row r="46" spans="1:20" ht="11.25" outlineLevel="3" x14ac:dyDescent="0.2">
      <c r="A46" s="8"/>
      <c r="B46" s="55"/>
      <c r="C46" s="56">
        <v>31</v>
      </c>
      <c r="D46" s="57" t="s">
        <v>89</v>
      </c>
      <c r="E46" s="58"/>
      <c r="F46" s="59" t="s">
        <v>103</v>
      </c>
      <c r="G46" s="57" t="s">
        <v>94</v>
      </c>
      <c r="H46" s="60">
        <v>9</v>
      </c>
      <c r="I46" s="61">
        <v>0</v>
      </c>
      <c r="J46" s="71">
        <f t="shared" si="15"/>
        <v>0</v>
      </c>
      <c r="K46" s="60"/>
      <c r="L46" s="60">
        <f t="shared" si="16"/>
        <v>0</v>
      </c>
      <c r="M46" s="60"/>
      <c r="N46" s="60">
        <f t="shared" si="17"/>
        <v>0</v>
      </c>
      <c r="O46" s="62">
        <v>21</v>
      </c>
      <c r="P46" s="62">
        <f t="shared" si="18"/>
        <v>0</v>
      </c>
      <c r="Q46" s="62">
        <f t="shared" si="19"/>
        <v>0</v>
      </c>
      <c r="R46" s="7"/>
      <c r="S46" s="7"/>
      <c r="T46" s="7"/>
    </row>
    <row r="47" spans="1:20" ht="11.25" outlineLevel="3" x14ac:dyDescent="0.2">
      <c r="A47" s="8"/>
      <c r="B47" s="55"/>
      <c r="C47" s="56">
        <v>32</v>
      </c>
      <c r="D47" s="57" t="s">
        <v>89</v>
      </c>
      <c r="E47" s="58"/>
      <c r="F47" s="59" t="s">
        <v>104</v>
      </c>
      <c r="G47" s="57" t="s">
        <v>94</v>
      </c>
      <c r="H47" s="60">
        <v>3</v>
      </c>
      <c r="I47" s="61">
        <v>0</v>
      </c>
      <c r="J47" s="71">
        <f t="shared" si="15"/>
        <v>0</v>
      </c>
      <c r="K47" s="60"/>
      <c r="L47" s="60">
        <f t="shared" si="16"/>
        <v>0</v>
      </c>
      <c r="M47" s="60"/>
      <c r="N47" s="60">
        <f t="shared" si="17"/>
        <v>0</v>
      </c>
      <c r="O47" s="62">
        <v>21</v>
      </c>
      <c r="P47" s="62">
        <f t="shared" si="18"/>
        <v>0</v>
      </c>
      <c r="Q47" s="62">
        <f t="shared" si="19"/>
        <v>0</v>
      </c>
      <c r="R47" s="7"/>
      <c r="S47" s="7"/>
      <c r="T47" s="7"/>
    </row>
    <row r="48" spans="1:20" ht="11.25" outlineLevel="3" x14ac:dyDescent="0.2">
      <c r="A48" s="8"/>
      <c r="B48" s="55"/>
      <c r="C48" s="56">
        <v>33</v>
      </c>
      <c r="D48" s="57" t="s">
        <v>89</v>
      </c>
      <c r="E48" s="58"/>
      <c r="F48" s="59" t="s">
        <v>105</v>
      </c>
      <c r="G48" s="57" t="s">
        <v>69</v>
      </c>
      <c r="H48" s="60">
        <v>85</v>
      </c>
      <c r="I48" s="61">
        <v>0</v>
      </c>
      <c r="J48" s="71">
        <f t="shared" si="15"/>
        <v>0</v>
      </c>
      <c r="K48" s="60"/>
      <c r="L48" s="60">
        <f t="shared" si="16"/>
        <v>0</v>
      </c>
      <c r="M48" s="60"/>
      <c r="N48" s="60">
        <f t="shared" si="17"/>
        <v>0</v>
      </c>
      <c r="O48" s="62">
        <v>21</v>
      </c>
      <c r="P48" s="62">
        <f t="shared" si="18"/>
        <v>0</v>
      </c>
      <c r="Q48" s="62">
        <f t="shared" si="19"/>
        <v>0</v>
      </c>
      <c r="R48" s="7"/>
      <c r="S48" s="7"/>
      <c r="T48" s="7"/>
    </row>
    <row r="49" spans="1:20" ht="11.25" outlineLevel="3" x14ac:dyDescent="0.2">
      <c r="A49" s="8"/>
      <c r="B49" s="55"/>
      <c r="C49" s="56">
        <v>34</v>
      </c>
      <c r="D49" s="57" t="s">
        <v>89</v>
      </c>
      <c r="E49" s="58"/>
      <c r="F49" s="59" t="s">
        <v>106</v>
      </c>
      <c r="G49" s="57" t="s">
        <v>94</v>
      </c>
      <c r="H49" s="60">
        <v>8</v>
      </c>
      <c r="I49" s="61">
        <v>0</v>
      </c>
      <c r="J49" s="71">
        <f t="shared" si="15"/>
        <v>0</v>
      </c>
      <c r="K49" s="60"/>
      <c r="L49" s="60">
        <f t="shared" si="16"/>
        <v>0</v>
      </c>
      <c r="M49" s="60"/>
      <c r="N49" s="60">
        <f t="shared" si="17"/>
        <v>0</v>
      </c>
      <c r="O49" s="62">
        <v>21</v>
      </c>
      <c r="P49" s="62">
        <f t="shared" si="18"/>
        <v>0</v>
      </c>
      <c r="Q49" s="62">
        <f t="shared" si="19"/>
        <v>0</v>
      </c>
      <c r="R49" s="7"/>
      <c r="S49" s="7"/>
      <c r="T49" s="7"/>
    </row>
    <row r="50" spans="1:20" ht="11.25" outlineLevel="3" x14ac:dyDescent="0.2">
      <c r="A50" s="8"/>
      <c r="B50" s="55"/>
      <c r="C50" s="56">
        <v>35</v>
      </c>
      <c r="D50" s="57" t="s">
        <v>89</v>
      </c>
      <c r="E50" s="58"/>
      <c r="F50" s="59" t="s">
        <v>107</v>
      </c>
      <c r="G50" s="57" t="s">
        <v>94</v>
      </c>
      <c r="H50" s="60">
        <v>6</v>
      </c>
      <c r="I50" s="61">
        <v>0</v>
      </c>
      <c r="J50" s="71">
        <f t="shared" si="15"/>
        <v>0</v>
      </c>
      <c r="K50" s="60"/>
      <c r="L50" s="60">
        <f t="shared" si="16"/>
        <v>0</v>
      </c>
      <c r="M50" s="60"/>
      <c r="N50" s="60">
        <f t="shared" si="17"/>
        <v>0</v>
      </c>
      <c r="O50" s="62">
        <v>21</v>
      </c>
      <c r="P50" s="62">
        <f t="shared" si="18"/>
        <v>0</v>
      </c>
      <c r="Q50" s="62">
        <f t="shared" si="19"/>
        <v>0</v>
      </c>
      <c r="R50" s="7"/>
      <c r="S50" s="7"/>
      <c r="T50" s="7"/>
    </row>
    <row r="51" spans="1:20" ht="11.25" outlineLevel="3" x14ac:dyDescent="0.2">
      <c r="A51" s="8"/>
      <c r="B51" s="55"/>
      <c r="C51" s="56">
        <v>36</v>
      </c>
      <c r="D51" s="57" t="s">
        <v>89</v>
      </c>
      <c r="E51" s="58"/>
      <c r="F51" s="59" t="s">
        <v>108</v>
      </c>
      <c r="G51" s="57" t="s">
        <v>94</v>
      </c>
      <c r="H51" s="60">
        <v>6</v>
      </c>
      <c r="I51" s="61">
        <v>0</v>
      </c>
      <c r="J51" s="71">
        <f t="shared" si="15"/>
        <v>0</v>
      </c>
      <c r="K51" s="60"/>
      <c r="L51" s="60">
        <f t="shared" si="16"/>
        <v>0</v>
      </c>
      <c r="M51" s="60"/>
      <c r="N51" s="60">
        <f t="shared" si="17"/>
        <v>0</v>
      </c>
      <c r="O51" s="62">
        <v>21</v>
      </c>
      <c r="P51" s="62">
        <f t="shared" si="18"/>
        <v>0</v>
      </c>
      <c r="Q51" s="62">
        <f t="shared" si="19"/>
        <v>0</v>
      </c>
      <c r="R51" s="7"/>
      <c r="S51" s="7"/>
      <c r="T51" s="7"/>
    </row>
    <row r="52" spans="1:20" ht="11.25" outlineLevel="3" x14ac:dyDescent="0.2">
      <c r="A52" s="8"/>
      <c r="B52" s="55"/>
      <c r="C52" s="56">
        <v>37</v>
      </c>
      <c r="D52" s="57" t="s">
        <v>89</v>
      </c>
      <c r="E52" s="58"/>
      <c r="F52" s="59" t="s">
        <v>109</v>
      </c>
      <c r="G52" s="57" t="s">
        <v>94</v>
      </c>
      <c r="H52" s="60">
        <v>3</v>
      </c>
      <c r="I52" s="61">
        <v>0</v>
      </c>
      <c r="J52" s="71">
        <f t="shared" si="15"/>
        <v>0</v>
      </c>
      <c r="K52" s="60"/>
      <c r="L52" s="60">
        <f t="shared" si="16"/>
        <v>0</v>
      </c>
      <c r="M52" s="60"/>
      <c r="N52" s="60">
        <f t="shared" si="17"/>
        <v>0</v>
      </c>
      <c r="O52" s="62">
        <v>21</v>
      </c>
      <c r="P52" s="62">
        <f t="shared" si="18"/>
        <v>0</v>
      </c>
      <c r="Q52" s="62">
        <f t="shared" si="19"/>
        <v>0</v>
      </c>
      <c r="R52" s="7"/>
      <c r="S52" s="7"/>
      <c r="T52" s="7"/>
    </row>
    <row r="53" spans="1:20" ht="11.25" outlineLevel="3" x14ac:dyDescent="0.2">
      <c r="A53" s="8"/>
      <c r="B53" s="55"/>
      <c r="C53" s="56">
        <v>38</v>
      </c>
      <c r="D53" s="57" t="s">
        <v>89</v>
      </c>
      <c r="E53" s="58"/>
      <c r="F53" s="59" t="s">
        <v>110</v>
      </c>
      <c r="G53" s="57" t="s">
        <v>94</v>
      </c>
      <c r="H53" s="60">
        <v>1</v>
      </c>
      <c r="I53" s="61">
        <v>0</v>
      </c>
      <c r="J53" s="71">
        <f t="shared" si="15"/>
        <v>0</v>
      </c>
      <c r="K53" s="60"/>
      <c r="L53" s="60">
        <f t="shared" si="16"/>
        <v>0</v>
      </c>
      <c r="M53" s="60"/>
      <c r="N53" s="60">
        <f t="shared" si="17"/>
        <v>0</v>
      </c>
      <c r="O53" s="62">
        <v>21</v>
      </c>
      <c r="P53" s="62">
        <f t="shared" si="18"/>
        <v>0</v>
      </c>
      <c r="Q53" s="62">
        <f t="shared" si="19"/>
        <v>0</v>
      </c>
      <c r="R53" s="7"/>
      <c r="S53" s="7"/>
      <c r="T53" s="7"/>
    </row>
    <row r="54" spans="1:20" ht="11.25" outlineLevel="3" x14ac:dyDescent="0.2">
      <c r="A54" s="8"/>
      <c r="B54" s="55"/>
      <c r="C54" s="56">
        <v>39</v>
      </c>
      <c r="D54" s="57" t="s">
        <v>89</v>
      </c>
      <c r="E54" s="58"/>
      <c r="F54" s="59" t="s">
        <v>111</v>
      </c>
      <c r="G54" s="57" t="s">
        <v>94</v>
      </c>
      <c r="H54" s="60">
        <v>5</v>
      </c>
      <c r="I54" s="61">
        <v>0</v>
      </c>
      <c r="J54" s="71">
        <f t="shared" si="15"/>
        <v>0</v>
      </c>
      <c r="K54" s="60"/>
      <c r="L54" s="60">
        <f t="shared" si="16"/>
        <v>0</v>
      </c>
      <c r="M54" s="60"/>
      <c r="N54" s="60">
        <f t="shared" si="17"/>
        <v>0</v>
      </c>
      <c r="O54" s="62">
        <v>21</v>
      </c>
      <c r="P54" s="62">
        <f t="shared" si="18"/>
        <v>0</v>
      </c>
      <c r="Q54" s="62">
        <f t="shared" si="19"/>
        <v>0</v>
      </c>
      <c r="R54" s="7"/>
      <c r="S54" s="7"/>
      <c r="T54" s="7"/>
    </row>
    <row r="55" spans="1:20" ht="11.25" outlineLevel="3" x14ac:dyDescent="0.2">
      <c r="A55" s="8"/>
      <c r="B55" s="55"/>
      <c r="C55" s="56">
        <v>40</v>
      </c>
      <c r="D55" s="57" t="s">
        <v>89</v>
      </c>
      <c r="E55" s="58"/>
      <c r="F55" s="59" t="s">
        <v>112</v>
      </c>
      <c r="G55" s="57" t="s">
        <v>94</v>
      </c>
      <c r="H55" s="60">
        <v>12</v>
      </c>
      <c r="I55" s="61">
        <v>0</v>
      </c>
      <c r="J55" s="71">
        <f t="shared" si="15"/>
        <v>0</v>
      </c>
      <c r="K55" s="60"/>
      <c r="L55" s="60">
        <f t="shared" si="16"/>
        <v>0</v>
      </c>
      <c r="M55" s="60"/>
      <c r="N55" s="60">
        <f t="shared" si="17"/>
        <v>0</v>
      </c>
      <c r="O55" s="62">
        <v>21</v>
      </c>
      <c r="P55" s="62">
        <f t="shared" si="18"/>
        <v>0</v>
      </c>
      <c r="Q55" s="62">
        <f t="shared" si="19"/>
        <v>0</v>
      </c>
      <c r="R55" s="7"/>
      <c r="S55" s="7"/>
      <c r="T55" s="7"/>
    </row>
    <row r="56" spans="1:20" ht="22.5" outlineLevel="3" x14ac:dyDescent="0.2">
      <c r="A56" s="8"/>
      <c r="B56" s="55"/>
      <c r="C56" s="56">
        <v>41</v>
      </c>
      <c r="D56" s="57" t="s">
        <v>89</v>
      </c>
      <c r="E56" s="58"/>
      <c r="F56" s="59" t="s">
        <v>113</v>
      </c>
      <c r="G56" s="57" t="s">
        <v>94</v>
      </c>
      <c r="H56" s="60">
        <v>9</v>
      </c>
      <c r="I56" s="61">
        <v>0</v>
      </c>
      <c r="J56" s="71">
        <f t="shared" si="15"/>
        <v>0</v>
      </c>
      <c r="K56" s="60"/>
      <c r="L56" s="60">
        <f t="shared" si="16"/>
        <v>0</v>
      </c>
      <c r="M56" s="60"/>
      <c r="N56" s="60">
        <f t="shared" si="17"/>
        <v>0</v>
      </c>
      <c r="O56" s="62">
        <v>21</v>
      </c>
      <c r="P56" s="62">
        <f t="shared" si="18"/>
        <v>0</v>
      </c>
      <c r="Q56" s="62">
        <f t="shared" si="19"/>
        <v>0</v>
      </c>
      <c r="R56" s="7"/>
      <c r="S56" s="7"/>
      <c r="T56" s="7"/>
    </row>
    <row r="57" spans="1:20" ht="11.25" outlineLevel="3" x14ac:dyDescent="0.2">
      <c r="A57" s="8"/>
      <c r="B57" s="55"/>
      <c r="C57" s="56">
        <v>42</v>
      </c>
      <c r="D57" s="57" t="s">
        <v>89</v>
      </c>
      <c r="E57" s="58"/>
      <c r="F57" s="59" t="s">
        <v>114</v>
      </c>
      <c r="G57" s="57" t="s">
        <v>94</v>
      </c>
      <c r="H57" s="60">
        <v>10</v>
      </c>
      <c r="I57" s="61">
        <v>0</v>
      </c>
      <c r="J57" s="71">
        <f t="shared" si="15"/>
        <v>0</v>
      </c>
      <c r="K57" s="60"/>
      <c r="L57" s="60">
        <f t="shared" si="16"/>
        <v>0</v>
      </c>
      <c r="M57" s="60"/>
      <c r="N57" s="60">
        <f t="shared" si="17"/>
        <v>0</v>
      </c>
      <c r="O57" s="62">
        <v>21</v>
      </c>
      <c r="P57" s="62">
        <f t="shared" si="18"/>
        <v>0</v>
      </c>
      <c r="Q57" s="62">
        <f t="shared" si="19"/>
        <v>0</v>
      </c>
      <c r="R57" s="7"/>
      <c r="S57" s="7"/>
      <c r="T57" s="7"/>
    </row>
    <row r="58" spans="1:20" ht="11.25" outlineLevel="3" x14ac:dyDescent="0.2">
      <c r="A58" s="8"/>
      <c r="B58" s="55"/>
      <c r="C58" s="56">
        <v>43</v>
      </c>
      <c r="D58" s="57" t="s">
        <v>89</v>
      </c>
      <c r="E58" s="58"/>
      <c r="F58" s="59" t="s">
        <v>115</v>
      </c>
      <c r="G58" s="57" t="s">
        <v>94</v>
      </c>
      <c r="H58" s="60">
        <v>1</v>
      </c>
      <c r="I58" s="61">
        <v>0</v>
      </c>
      <c r="J58" s="71">
        <f t="shared" si="15"/>
        <v>0</v>
      </c>
      <c r="K58" s="60"/>
      <c r="L58" s="60">
        <f t="shared" si="16"/>
        <v>0</v>
      </c>
      <c r="M58" s="60"/>
      <c r="N58" s="60">
        <f t="shared" si="17"/>
        <v>0</v>
      </c>
      <c r="O58" s="62">
        <v>21</v>
      </c>
      <c r="P58" s="62">
        <f t="shared" si="18"/>
        <v>0</v>
      </c>
      <c r="Q58" s="62">
        <f t="shared" si="19"/>
        <v>0</v>
      </c>
      <c r="R58" s="7"/>
      <c r="S58" s="7"/>
      <c r="T58" s="7"/>
    </row>
    <row r="59" spans="1:20" ht="11.25" outlineLevel="3" x14ac:dyDescent="0.2">
      <c r="A59" s="8"/>
      <c r="B59" s="55"/>
      <c r="C59" s="56">
        <v>44</v>
      </c>
      <c r="D59" s="57" t="s">
        <v>89</v>
      </c>
      <c r="E59" s="58"/>
      <c r="F59" s="59" t="s">
        <v>116</v>
      </c>
      <c r="G59" s="57" t="s">
        <v>94</v>
      </c>
      <c r="H59" s="60">
        <v>1</v>
      </c>
      <c r="I59" s="61">
        <v>0</v>
      </c>
      <c r="J59" s="71">
        <f t="shared" si="15"/>
        <v>0</v>
      </c>
      <c r="K59" s="60"/>
      <c r="L59" s="60">
        <f t="shared" si="16"/>
        <v>0</v>
      </c>
      <c r="M59" s="60"/>
      <c r="N59" s="60">
        <f t="shared" si="17"/>
        <v>0</v>
      </c>
      <c r="O59" s="62">
        <v>21</v>
      </c>
      <c r="P59" s="62">
        <f t="shared" si="18"/>
        <v>0</v>
      </c>
      <c r="Q59" s="62">
        <f t="shared" si="19"/>
        <v>0</v>
      </c>
      <c r="R59" s="7"/>
      <c r="S59" s="7"/>
      <c r="T59" s="7"/>
    </row>
    <row r="60" spans="1:20" ht="11.25" outlineLevel="3" x14ac:dyDescent="0.2">
      <c r="A60" s="8"/>
      <c r="B60" s="55"/>
      <c r="C60" s="56">
        <v>45</v>
      </c>
      <c r="D60" s="57" t="s">
        <v>89</v>
      </c>
      <c r="E60" s="58"/>
      <c r="F60" s="59" t="s">
        <v>117</v>
      </c>
      <c r="G60" s="57" t="s">
        <v>94</v>
      </c>
      <c r="H60" s="60">
        <v>1</v>
      </c>
      <c r="I60" s="61">
        <v>0</v>
      </c>
      <c r="J60" s="71">
        <f t="shared" si="15"/>
        <v>0</v>
      </c>
      <c r="K60" s="60"/>
      <c r="L60" s="60">
        <f t="shared" si="16"/>
        <v>0</v>
      </c>
      <c r="M60" s="60"/>
      <c r="N60" s="60">
        <f t="shared" si="17"/>
        <v>0</v>
      </c>
      <c r="O60" s="62">
        <v>21</v>
      </c>
      <c r="P60" s="62">
        <f t="shared" si="18"/>
        <v>0</v>
      </c>
      <c r="Q60" s="62">
        <f t="shared" si="19"/>
        <v>0</v>
      </c>
      <c r="R60" s="7"/>
      <c r="S60" s="7"/>
      <c r="T60" s="7"/>
    </row>
    <row r="61" spans="1:20" ht="11.25" outlineLevel="3" x14ac:dyDescent="0.2">
      <c r="A61" s="8"/>
      <c r="B61" s="55"/>
      <c r="C61" s="56">
        <v>46</v>
      </c>
      <c r="D61" s="57" t="s">
        <v>89</v>
      </c>
      <c r="E61" s="58"/>
      <c r="F61" s="59" t="s">
        <v>118</v>
      </c>
      <c r="G61" s="57" t="s">
        <v>94</v>
      </c>
      <c r="H61" s="60">
        <v>1</v>
      </c>
      <c r="I61" s="61">
        <v>0</v>
      </c>
      <c r="J61" s="71">
        <f t="shared" si="15"/>
        <v>0</v>
      </c>
      <c r="K61" s="60"/>
      <c r="L61" s="60">
        <f t="shared" si="16"/>
        <v>0</v>
      </c>
      <c r="M61" s="60"/>
      <c r="N61" s="60">
        <f t="shared" si="17"/>
        <v>0</v>
      </c>
      <c r="O61" s="62">
        <v>21</v>
      </c>
      <c r="P61" s="62">
        <f t="shared" si="18"/>
        <v>0</v>
      </c>
      <c r="Q61" s="62">
        <f t="shared" si="19"/>
        <v>0</v>
      </c>
      <c r="R61" s="7"/>
      <c r="S61" s="7"/>
      <c r="T61" s="7"/>
    </row>
    <row r="62" spans="1:20" ht="11.25" outlineLevel="3" x14ac:dyDescent="0.2">
      <c r="A62" s="8"/>
      <c r="B62" s="55"/>
      <c r="C62" s="56">
        <v>47</v>
      </c>
      <c r="D62" s="57" t="s">
        <v>89</v>
      </c>
      <c r="E62" s="58"/>
      <c r="F62" s="59" t="s">
        <v>119</v>
      </c>
      <c r="G62" s="57" t="s">
        <v>94</v>
      </c>
      <c r="H62" s="60">
        <v>1</v>
      </c>
      <c r="I62" s="61">
        <v>0</v>
      </c>
      <c r="J62" s="71">
        <f t="shared" si="15"/>
        <v>0</v>
      </c>
      <c r="K62" s="60"/>
      <c r="L62" s="60">
        <f t="shared" si="16"/>
        <v>0</v>
      </c>
      <c r="M62" s="60"/>
      <c r="N62" s="60">
        <f t="shared" si="17"/>
        <v>0</v>
      </c>
      <c r="O62" s="62">
        <v>21</v>
      </c>
      <c r="P62" s="62">
        <f t="shared" si="18"/>
        <v>0</v>
      </c>
      <c r="Q62" s="62">
        <f t="shared" si="19"/>
        <v>0</v>
      </c>
      <c r="R62" s="7"/>
      <c r="S62" s="7"/>
      <c r="T62" s="7"/>
    </row>
    <row r="63" spans="1:20" ht="11.25" outlineLevel="3" x14ac:dyDescent="0.2">
      <c r="A63" s="8"/>
      <c r="B63" s="55"/>
      <c r="C63" s="56">
        <v>48</v>
      </c>
      <c r="D63" s="57" t="s">
        <v>89</v>
      </c>
      <c r="E63" s="58"/>
      <c r="F63" s="59" t="s">
        <v>120</v>
      </c>
      <c r="G63" s="57" t="s">
        <v>94</v>
      </c>
      <c r="H63" s="60">
        <v>1</v>
      </c>
      <c r="I63" s="61">
        <v>0</v>
      </c>
      <c r="J63" s="71">
        <f t="shared" si="15"/>
        <v>0</v>
      </c>
      <c r="K63" s="60"/>
      <c r="L63" s="60">
        <f t="shared" si="16"/>
        <v>0</v>
      </c>
      <c r="M63" s="60"/>
      <c r="N63" s="60">
        <f t="shared" si="17"/>
        <v>0</v>
      </c>
      <c r="O63" s="62">
        <v>21</v>
      </c>
      <c r="P63" s="62">
        <f t="shared" si="18"/>
        <v>0</v>
      </c>
      <c r="Q63" s="62">
        <f t="shared" si="19"/>
        <v>0</v>
      </c>
      <c r="R63" s="7"/>
      <c r="S63" s="7"/>
      <c r="T63" s="7"/>
    </row>
    <row r="64" spans="1:20" outlineLevel="3" x14ac:dyDescent="0.15">
      <c r="B64" s="5"/>
      <c r="C64" s="5"/>
      <c r="D64" s="5"/>
      <c r="E64" s="5"/>
      <c r="F64" s="5"/>
      <c r="G64" s="5"/>
      <c r="H64" s="5"/>
      <c r="I64" s="7"/>
      <c r="J64" s="70"/>
      <c r="K64" s="5"/>
      <c r="L64" s="5"/>
      <c r="M64" s="5"/>
      <c r="N64" s="5"/>
      <c r="O64" s="5"/>
      <c r="P64" s="7"/>
      <c r="Q64" s="7"/>
    </row>
    <row r="65" spans="1:20" ht="11.25" outlineLevel="2" x14ac:dyDescent="0.2">
      <c r="A65" s="32" t="s">
        <v>28</v>
      </c>
      <c r="B65" s="48">
        <v>3</v>
      </c>
      <c r="C65" s="49"/>
      <c r="D65" s="50" t="s">
        <v>44</v>
      </c>
      <c r="E65" s="50"/>
      <c r="F65" s="51" t="s">
        <v>29</v>
      </c>
      <c r="G65" s="50"/>
      <c r="H65" s="52"/>
      <c r="I65" s="53"/>
      <c r="J65" s="67">
        <f>SUBTOTAL(9,J66:J72)</f>
        <v>0</v>
      </c>
      <c r="K65" s="52"/>
      <c r="L65" s="35">
        <f>SUBTOTAL(9,L66:L72)</f>
        <v>0.23654500000000001</v>
      </c>
      <c r="M65" s="52"/>
      <c r="N65" s="35">
        <f>SUBTOTAL(9,N66:N72)</f>
        <v>0.31040680000000004</v>
      </c>
      <c r="O65" s="54"/>
      <c r="P65" s="34">
        <f>SUBTOTAL(9,P66:P72)</f>
        <v>0</v>
      </c>
      <c r="Q65" s="34">
        <f>SUBTOTAL(9,Q66:Q72)</f>
        <v>0</v>
      </c>
      <c r="R65" s="5"/>
      <c r="S65" s="7"/>
      <c r="T65" s="7"/>
    </row>
    <row r="66" spans="1:20" ht="11.25" outlineLevel="3" x14ac:dyDescent="0.2">
      <c r="A66" s="8"/>
      <c r="B66" s="55"/>
      <c r="C66" s="56">
        <v>49</v>
      </c>
      <c r="D66" s="57" t="s">
        <v>45</v>
      </c>
      <c r="E66" s="58" t="s">
        <v>121</v>
      </c>
      <c r="F66" s="59" t="s">
        <v>122</v>
      </c>
      <c r="G66" s="57" t="s">
        <v>48</v>
      </c>
      <c r="H66" s="60">
        <v>17.380000000000003</v>
      </c>
      <c r="I66" s="61">
        <v>0</v>
      </c>
      <c r="J66" s="71">
        <f t="shared" ref="J66:J71" si="20">H66*I66</f>
        <v>0</v>
      </c>
      <c r="K66" s="60"/>
      <c r="L66" s="60">
        <f t="shared" ref="L66:L71" si="21">H66*K66</f>
        <v>0</v>
      </c>
      <c r="M66" s="60">
        <v>1.7860000000000001E-2</v>
      </c>
      <c r="N66" s="60">
        <f t="shared" ref="N66:N71" si="22">H66*M66</f>
        <v>0.31040680000000004</v>
      </c>
      <c r="O66" s="62">
        <v>21</v>
      </c>
      <c r="P66" s="62">
        <f t="shared" ref="P66:P71" si="23">J66*(O66/100)</f>
        <v>0</v>
      </c>
      <c r="Q66" s="62">
        <f t="shared" ref="Q66:Q71" si="24">J66+P66</f>
        <v>0</v>
      </c>
      <c r="R66" s="7"/>
      <c r="S66" s="7"/>
      <c r="T66" s="7"/>
    </row>
    <row r="67" spans="1:20" ht="11.25" outlineLevel="3" x14ac:dyDescent="0.2">
      <c r="A67" s="8"/>
      <c r="B67" s="55"/>
      <c r="C67" s="56">
        <v>50</v>
      </c>
      <c r="D67" s="57" t="s">
        <v>45</v>
      </c>
      <c r="E67" s="58" t="s">
        <v>123</v>
      </c>
      <c r="F67" s="59" t="s">
        <v>124</v>
      </c>
      <c r="G67" s="57" t="s">
        <v>48</v>
      </c>
      <c r="H67" s="60">
        <v>18.100000000000001</v>
      </c>
      <c r="I67" s="61">
        <v>0</v>
      </c>
      <c r="J67" s="71">
        <f t="shared" si="20"/>
        <v>0</v>
      </c>
      <c r="K67" s="60">
        <v>1.217E-2</v>
      </c>
      <c r="L67" s="60">
        <f t="shared" si="21"/>
        <v>0.22027700000000003</v>
      </c>
      <c r="M67" s="60"/>
      <c r="N67" s="60">
        <f t="shared" si="22"/>
        <v>0</v>
      </c>
      <c r="O67" s="62">
        <v>21</v>
      </c>
      <c r="P67" s="62">
        <f t="shared" si="23"/>
        <v>0</v>
      </c>
      <c r="Q67" s="62">
        <f t="shared" si="24"/>
        <v>0</v>
      </c>
      <c r="R67" s="7"/>
      <c r="S67" s="7"/>
      <c r="T67" s="7"/>
    </row>
    <row r="68" spans="1:20" ht="11.25" outlineLevel="3" x14ac:dyDescent="0.2">
      <c r="A68" s="8"/>
      <c r="B68" s="55"/>
      <c r="C68" s="56">
        <v>51</v>
      </c>
      <c r="D68" s="57" t="s">
        <v>45</v>
      </c>
      <c r="E68" s="58" t="s">
        <v>125</v>
      </c>
      <c r="F68" s="59" t="s">
        <v>126</v>
      </c>
      <c r="G68" s="57" t="s">
        <v>69</v>
      </c>
      <c r="H68" s="60">
        <v>25.7</v>
      </c>
      <c r="I68" s="61">
        <v>0</v>
      </c>
      <c r="J68" s="71">
        <f t="shared" si="20"/>
        <v>0</v>
      </c>
      <c r="K68" s="60">
        <v>1.3999999999999999E-4</v>
      </c>
      <c r="L68" s="60">
        <f t="shared" si="21"/>
        <v>3.5979999999999996E-3</v>
      </c>
      <c r="M68" s="60"/>
      <c r="N68" s="60">
        <f t="shared" si="22"/>
        <v>0</v>
      </c>
      <c r="O68" s="62">
        <v>21</v>
      </c>
      <c r="P68" s="62">
        <f t="shared" si="23"/>
        <v>0</v>
      </c>
      <c r="Q68" s="62">
        <f t="shared" si="24"/>
        <v>0</v>
      </c>
      <c r="R68" s="7"/>
      <c r="S68" s="7"/>
      <c r="T68" s="7"/>
    </row>
    <row r="69" spans="1:20" ht="11.25" outlineLevel="3" x14ac:dyDescent="0.2">
      <c r="A69" s="8"/>
      <c r="B69" s="55"/>
      <c r="C69" s="56">
        <v>52</v>
      </c>
      <c r="D69" s="57" t="s">
        <v>45</v>
      </c>
      <c r="E69" s="58" t="s">
        <v>127</v>
      </c>
      <c r="F69" s="59" t="s">
        <v>128</v>
      </c>
      <c r="G69" s="57" t="s">
        <v>48</v>
      </c>
      <c r="H69" s="60">
        <v>18.100000000000001</v>
      </c>
      <c r="I69" s="61">
        <v>0</v>
      </c>
      <c r="J69" s="71">
        <f t="shared" si="20"/>
        <v>0</v>
      </c>
      <c r="K69" s="60"/>
      <c r="L69" s="60">
        <f t="shared" si="21"/>
        <v>0</v>
      </c>
      <c r="M69" s="60"/>
      <c r="N69" s="60">
        <f t="shared" si="22"/>
        <v>0</v>
      </c>
      <c r="O69" s="62">
        <v>21</v>
      </c>
      <c r="P69" s="62">
        <f t="shared" si="23"/>
        <v>0</v>
      </c>
      <c r="Q69" s="62">
        <f t="shared" si="24"/>
        <v>0</v>
      </c>
      <c r="R69" s="7"/>
      <c r="S69" s="7"/>
      <c r="T69" s="7"/>
    </row>
    <row r="70" spans="1:20" ht="11.25" outlineLevel="3" x14ac:dyDescent="0.2">
      <c r="A70" s="8"/>
      <c r="B70" s="55"/>
      <c r="C70" s="56">
        <v>53</v>
      </c>
      <c r="D70" s="57" t="s">
        <v>45</v>
      </c>
      <c r="E70" s="58" t="s">
        <v>129</v>
      </c>
      <c r="F70" s="59" t="s">
        <v>130</v>
      </c>
      <c r="G70" s="57" t="s">
        <v>48</v>
      </c>
      <c r="H70" s="60">
        <v>18.100000000000001</v>
      </c>
      <c r="I70" s="61">
        <v>0</v>
      </c>
      <c r="J70" s="71">
        <f t="shared" si="20"/>
        <v>0</v>
      </c>
      <c r="K70" s="60">
        <v>6.9999999999999999E-4</v>
      </c>
      <c r="L70" s="60">
        <f t="shared" si="21"/>
        <v>1.2670000000000001E-2</v>
      </c>
      <c r="M70" s="60"/>
      <c r="N70" s="60">
        <f t="shared" si="22"/>
        <v>0</v>
      </c>
      <c r="O70" s="62">
        <v>21</v>
      </c>
      <c r="P70" s="62">
        <f t="shared" si="23"/>
        <v>0</v>
      </c>
      <c r="Q70" s="62">
        <f t="shared" si="24"/>
        <v>0</v>
      </c>
      <c r="R70" s="7"/>
      <c r="S70" s="7"/>
      <c r="T70" s="7"/>
    </row>
    <row r="71" spans="1:20" ht="11.25" outlineLevel="3" x14ac:dyDescent="0.2">
      <c r="A71" s="8"/>
      <c r="B71" s="55"/>
      <c r="C71" s="56">
        <v>54</v>
      </c>
      <c r="D71" s="57" t="s">
        <v>45</v>
      </c>
      <c r="E71" s="58" t="s">
        <v>131</v>
      </c>
      <c r="F71" s="59" t="s">
        <v>132</v>
      </c>
      <c r="G71" s="57" t="s">
        <v>133</v>
      </c>
      <c r="H71" s="60">
        <v>2.14</v>
      </c>
      <c r="I71" s="61">
        <v>0</v>
      </c>
      <c r="J71" s="71">
        <f t="shared" si="20"/>
        <v>0</v>
      </c>
      <c r="K71" s="60"/>
      <c r="L71" s="60">
        <f t="shared" si="21"/>
        <v>0</v>
      </c>
      <c r="M71" s="60"/>
      <c r="N71" s="60">
        <f t="shared" si="22"/>
        <v>0</v>
      </c>
      <c r="O71" s="62">
        <v>21</v>
      </c>
      <c r="P71" s="62">
        <f t="shared" si="23"/>
        <v>0</v>
      </c>
      <c r="Q71" s="62">
        <f t="shared" si="24"/>
        <v>0</v>
      </c>
      <c r="R71" s="7"/>
      <c r="S71" s="7"/>
      <c r="T71" s="7"/>
    </row>
    <row r="72" spans="1:20" outlineLevel="3" x14ac:dyDescent="0.15">
      <c r="B72" s="5"/>
      <c r="C72" s="5"/>
      <c r="D72" s="5"/>
      <c r="E72" s="5"/>
      <c r="F72" s="5"/>
      <c r="G72" s="5"/>
      <c r="H72" s="5"/>
      <c r="I72" s="7"/>
      <c r="J72" s="70"/>
      <c r="K72" s="5"/>
      <c r="L72" s="5"/>
      <c r="M72" s="5"/>
      <c r="N72" s="5"/>
      <c r="O72" s="5"/>
      <c r="P72" s="7"/>
      <c r="Q72" s="7"/>
    </row>
    <row r="73" spans="1:20" ht="11.25" outlineLevel="2" x14ac:dyDescent="0.2">
      <c r="A73" s="32" t="s">
        <v>30</v>
      </c>
      <c r="B73" s="48">
        <v>3</v>
      </c>
      <c r="C73" s="49"/>
      <c r="D73" s="50" t="s">
        <v>44</v>
      </c>
      <c r="E73" s="50"/>
      <c r="F73" s="51" t="s">
        <v>31</v>
      </c>
      <c r="G73" s="50"/>
      <c r="H73" s="52"/>
      <c r="I73" s="53"/>
      <c r="J73" s="67">
        <f>SUBTOTAL(9,J74:J80)</f>
        <v>0</v>
      </c>
      <c r="K73" s="52"/>
      <c r="L73" s="35">
        <f>SUBTOTAL(9,L74:L80)</f>
        <v>5.7861300000000004E-2</v>
      </c>
      <c r="M73" s="52"/>
      <c r="N73" s="35">
        <f>SUBTOTAL(9,N74:N80)</f>
        <v>0</v>
      </c>
      <c r="O73" s="54"/>
      <c r="P73" s="34">
        <f>SUBTOTAL(9,P74:P80)</f>
        <v>0</v>
      </c>
      <c r="Q73" s="34">
        <f>SUBTOTAL(9,Q74:Q80)</f>
        <v>0</v>
      </c>
      <c r="R73" s="5"/>
      <c r="S73" s="7"/>
      <c r="T73" s="7"/>
    </row>
    <row r="74" spans="1:20" ht="11.25" outlineLevel="3" x14ac:dyDescent="0.2">
      <c r="A74" s="8"/>
      <c r="B74" s="55"/>
      <c r="C74" s="56">
        <v>55</v>
      </c>
      <c r="D74" s="57" t="s">
        <v>45</v>
      </c>
      <c r="E74" s="58" t="s">
        <v>134</v>
      </c>
      <c r="F74" s="59" t="s">
        <v>135</v>
      </c>
      <c r="G74" s="57" t="s">
        <v>48</v>
      </c>
      <c r="H74" s="60">
        <v>82.659000000000006</v>
      </c>
      <c r="I74" s="61">
        <v>0</v>
      </c>
      <c r="J74" s="71">
        <f t="shared" ref="J74:J79" si="25">H74*I74</f>
        <v>0</v>
      </c>
      <c r="K74" s="60"/>
      <c r="L74" s="60">
        <f t="shared" ref="L74:L79" si="26">H74*K74</f>
        <v>0</v>
      </c>
      <c r="M74" s="60"/>
      <c r="N74" s="60">
        <f t="shared" ref="N74:N79" si="27">H74*M74</f>
        <v>0</v>
      </c>
      <c r="O74" s="62">
        <v>21</v>
      </c>
      <c r="P74" s="62">
        <f t="shared" ref="P74:P79" si="28">J74*(O74/100)</f>
        <v>0</v>
      </c>
      <c r="Q74" s="62">
        <f t="shared" ref="Q74:Q79" si="29">J74+P74</f>
        <v>0</v>
      </c>
      <c r="R74" s="7"/>
      <c r="S74" s="7"/>
      <c r="T74" s="7"/>
    </row>
    <row r="75" spans="1:20" ht="11.25" outlineLevel="3" x14ac:dyDescent="0.2">
      <c r="A75" s="8"/>
      <c r="B75" s="55"/>
      <c r="C75" s="56">
        <v>56</v>
      </c>
      <c r="D75" s="57" t="s">
        <v>45</v>
      </c>
      <c r="E75" s="58" t="s">
        <v>136</v>
      </c>
      <c r="F75" s="59" t="s">
        <v>137</v>
      </c>
      <c r="G75" s="57" t="s">
        <v>48</v>
      </c>
      <c r="H75" s="60">
        <v>82.659000000000006</v>
      </c>
      <c r="I75" s="61">
        <v>0</v>
      </c>
      <c r="J75" s="71">
        <f t="shared" si="25"/>
        <v>0</v>
      </c>
      <c r="K75" s="60"/>
      <c r="L75" s="60">
        <f t="shared" si="26"/>
        <v>0</v>
      </c>
      <c r="M75" s="60"/>
      <c r="N75" s="60">
        <f t="shared" si="27"/>
        <v>0</v>
      </c>
      <c r="O75" s="62">
        <v>21</v>
      </c>
      <c r="P75" s="62">
        <f t="shared" si="28"/>
        <v>0</v>
      </c>
      <c r="Q75" s="62">
        <f t="shared" si="29"/>
        <v>0</v>
      </c>
      <c r="R75" s="7"/>
      <c r="S75" s="7"/>
      <c r="T75" s="7"/>
    </row>
    <row r="76" spans="1:20" ht="11.25" outlineLevel="3" x14ac:dyDescent="0.2">
      <c r="A76" s="8"/>
      <c r="B76" s="55"/>
      <c r="C76" s="56">
        <v>57</v>
      </c>
      <c r="D76" s="57" t="s">
        <v>45</v>
      </c>
      <c r="E76" s="58" t="s">
        <v>138</v>
      </c>
      <c r="F76" s="59" t="s">
        <v>139</v>
      </c>
      <c r="G76" s="57" t="s">
        <v>48</v>
      </c>
      <c r="H76" s="60">
        <v>82.659000000000006</v>
      </c>
      <c r="I76" s="61">
        <v>0</v>
      </c>
      <c r="J76" s="71">
        <f t="shared" si="25"/>
        <v>0</v>
      </c>
      <c r="K76" s="60">
        <v>2.0000000000000001E-4</v>
      </c>
      <c r="L76" s="60">
        <f t="shared" si="26"/>
        <v>1.6531800000000003E-2</v>
      </c>
      <c r="M76" s="60"/>
      <c r="N76" s="60">
        <f t="shared" si="27"/>
        <v>0</v>
      </c>
      <c r="O76" s="62">
        <v>21</v>
      </c>
      <c r="P76" s="62">
        <f t="shared" si="28"/>
        <v>0</v>
      </c>
      <c r="Q76" s="62">
        <f t="shared" si="29"/>
        <v>0</v>
      </c>
      <c r="R76" s="7"/>
      <c r="S76" s="7"/>
      <c r="T76" s="7"/>
    </row>
    <row r="77" spans="1:20" ht="11.25" outlineLevel="3" x14ac:dyDescent="0.2">
      <c r="A77" s="8"/>
      <c r="B77" s="55"/>
      <c r="C77" s="56">
        <v>58</v>
      </c>
      <c r="D77" s="57" t="s">
        <v>45</v>
      </c>
      <c r="E77" s="58" t="s">
        <v>140</v>
      </c>
      <c r="F77" s="59" t="s">
        <v>141</v>
      </c>
      <c r="G77" s="57" t="s">
        <v>48</v>
      </c>
      <c r="H77" s="60">
        <v>82.659000000000006</v>
      </c>
      <c r="I77" s="61">
        <v>0</v>
      </c>
      <c r="J77" s="71">
        <f t="shared" si="25"/>
        <v>0</v>
      </c>
      <c r="K77" s="60">
        <v>5.0000000000000001E-4</v>
      </c>
      <c r="L77" s="60">
        <f t="shared" si="26"/>
        <v>4.1329500000000005E-2</v>
      </c>
      <c r="M77" s="60"/>
      <c r="N77" s="60">
        <f t="shared" si="27"/>
        <v>0</v>
      </c>
      <c r="O77" s="62">
        <v>21</v>
      </c>
      <c r="P77" s="62">
        <f t="shared" si="28"/>
        <v>0</v>
      </c>
      <c r="Q77" s="62">
        <f t="shared" si="29"/>
        <v>0</v>
      </c>
      <c r="R77" s="7"/>
      <c r="S77" s="7"/>
      <c r="T77" s="7"/>
    </row>
    <row r="78" spans="1:20" ht="22.5" outlineLevel="3" x14ac:dyDescent="0.2">
      <c r="A78" s="8"/>
      <c r="B78" s="55"/>
      <c r="C78" s="56">
        <v>59</v>
      </c>
      <c r="D78" s="57" t="s">
        <v>45</v>
      </c>
      <c r="E78" s="58" t="s">
        <v>142</v>
      </c>
      <c r="F78" s="59" t="s">
        <v>143</v>
      </c>
      <c r="G78" s="57" t="s">
        <v>48</v>
      </c>
      <c r="H78" s="60">
        <v>95.057850000000002</v>
      </c>
      <c r="I78" s="61">
        <v>0</v>
      </c>
      <c r="J78" s="71">
        <f t="shared" si="25"/>
        <v>0</v>
      </c>
      <c r="K78" s="60"/>
      <c r="L78" s="60">
        <f t="shared" si="26"/>
        <v>0</v>
      </c>
      <c r="M78" s="60"/>
      <c r="N78" s="60">
        <f t="shared" si="27"/>
        <v>0</v>
      </c>
      <c r="O78" s="62">
        <v>21</v>
      </c>
      <c r="P78" s="62">
        <f t="shared" si="28"/>
        <v>0</v>
      </c>
      <c r="Q78" s="62">
        <f t="shared" si="29"/>
        <v>0</v>
      </c>
      <c r="R78" s="7"/>
      <c r="S78" s="7"/>
      <c r="T78" s="7"/>
    </row>
    <row r="79" spans="1:20" ht="11.25" outlineLevel="3" x14ac:dyDescent="0.2">
      <c r="A79" s="8"/>
      <c r="B79" s="55"/>
      <c r="C79" s="56">
        <v>60</v>
      </c>
      <c r="D79" s="57" t="s">
        <v>45</v>
      </c>
      <c r="E79" s="58" t="s">
        <v>144</v>
      </c>
      <c r="F79" s="59" t="s">
        <v>145</v>
      </c>
      <c r="G79" s="57" t="s">
        <v>133</v>
      </c>
      <c r="H79" s="60">
        <v>0.67</v>
      </c>
      <c r="I79" s="61">
        <v>0</v>
      </c>
      <c r="J79" s="71">
        <f t="shared" si="25"/>
        <v>0</v>
      </c>
      <c r="K79" s="60"/>
      <c r="L79" s="60">
        <f t="shared" si="26"/>
        <v>0</v>
      </c>
      <c r="M79" s="60"/>
      <c r="N79" s="60">
        <f t="shared" si="27"/>
        <v>0</v>
      </c>
      <c r="O79" s="62">
        <v>21</v>
      </c>
      <c r="P79" s="62">
        <f t="shared" si="28"/>
        <v>0</v>
      </c>
      <c r="Q79" s="62">
        <f t="shared" si="29"/>
        <v>0</v>
      </c>
      <c r="R79" s="7"/>
      <c r="S79" s="7"/>
      <c r="T79" s="7"/>
    </row>
    <row r="80" spans="1:20" outlineLevel="3" x14ac:dyDescent="0.15">
      <c r="B80" s="5"/>
      <c r="C80" s="5"/>
      <c r="D80" s="5"/>
      <c r="E80" s="5"/>
      <c r="F80" s="5"/>
      <c r="G80" s="5"/>
      <c r="H80" s="5"/>
      <c r="I80" s="7"/>
      <c r="J80" s="70"/>
      <c r="K80" s="5"/>
      <c r="L80" s="5"/>
      <c r="M80" s="5"/>
      <c r="N80" s="5"/>
      <c r="O80" s="5"/>
      <c r="P80" s="7"/>
      <c r="Q80" s="7"/>
    </row>
    <row r="81" spans="1:20" ht="11.25" outlineLevel="2" x14ac:dyDescent="0.2">
      <c r="A81" s="32" t="s">
        <v>32</v>
      </c>
      <c r="B81" s="48">
        <v>3</v>
      </c>
      <c r="C81" s="49"/>
      <c r="D81" s="50" t="s">
        <v>44</v>
      </c>
      <c r="E81" s="50"/>
      <c r="F81" s="51" t="s">
        <v>33</v>
      </c>
      <c r="G81" s="50"/>
      <c r="H81" s="52"/>
      <c r="I81" s="53"/>
      <c r="J81" s="67">
        <f>SUBTOTAL(9,J82:J87)</f>
        <v>0</v>
      </c>
      <c r="K81" s="52"/>
      <c r="L81" s="35">
        <f>SUBTOTAL(9,L82:L87)</f>
        <v>0.2563665</v>
      </c>
      <c r="M81" s="52"/>
      <c r="N81" s="35">
        <f>SUBTOTAL(9,N82:N87)</f>
        <v>1.5800000000000002E-2</v>
      </c>
      <c r="O81" s="54"/>
      <c r="P81" s="34">
        <f>SUBTOTAL(9,P82:P87)</f>
        <v>0</v>
      </c>
      <c r="Q81" s="34">
        <f>SUBTOTAL(9,Q82:Q87)</f>
        <v>0</v>
      </c>
      <c r="R81" s="5"/>
      <c r="S81" s="7"/>
      <c r="T81" s="7"/>
    </row>
    <row r="82" spans="1:20" ht="11.25" outlineLevel="3" x14ac:dyDescent="0.2">
      <c r="A82" s="8"/>
      <c r="B82" s="55"/>
      <c r="C82" s="56">
        <v>61</v>
      </c>
      <c r="D82" s="57" t="s">
        <v>45</v>
      </c>
      <c r="E82" s="58" t="s">
        <v>146</v>
      </c>
      <c r="F82" s="59" t="s">
        <v>147</v>
      </c>
      <c r="G82" s="57" t="s">
        <v>48</v>
      </c>
      <c r="H82" s="60">
        <v>230</v>
      </c>
      <c r="I82" s="61">
        <v>0</v>
      </c>
      <c r="J82" s="71">
        <f>H82*I82</f>
        <v>0</v>
      </c>
      <c r="K82" s="60">
        <v>6.0000000000000002E-5</v>
      </c>
      <c r="L82" s="60">
        <f>H82*K82</f>
        <v>1.38E-2</v>
      </c>
      <c r="M82" s="60">
        <v>6.0000000000000002E-5</v>
      </c>
      <c r="N82" s="60">
        <f>H82*M82</f>
        <v>1.38E-2</v>
      </c>
      <c r="O82" s="62">
        <v>21</v>
      </c>
      <c r="P82" s="62">
        <f>J82*(O82/100)</f>
        <v>0</v>
      </c>
      <c r="Q82" s="62">
        <f>J82+P82</f>
        <v>0</v>
      </c>
      <c r="R82" s="7"/>
      <c r="S82" s="7"/>
      <c r="T82" s="7"/>
    </row>
    <row r="83" spans="1:20" ht="11.25" outlineLevel="3" x14ac:dyDescent="0.2">
      <c r="A83" s="8"/>
      <c r="B83" s="55"/>
      <c r="C83" s="56">
        <v>62</v>
      </c>
      <c r="D83" s="57" t="s">
        <v>45</v>
      </c>
      <c r="E83" s="58" t="s">
        <v>148</v>
      </c>
      <c r="F83" s="59" t="s">
        <v>149</v>
      </c>
      <c r="G83" s="57" t="s">
        <v>48</v>
      </c>
      <c r="H83" s="60">
        <v>200</v>
      </c>
      <c r="I83" s="61">
        <v>0</v>
      </c>
      <c r="J83" s="71">
        <f>H83*I83</f>
        <v>0</v>
      </c>
      <c r="K83" s="60"/>
      <c r="L83" s="60">
        <f>H83*K83</f>
        <v>0</v>
      </c>
      <c r="M83" s="60">
        <v>1.0000000000000001E-5</v>
      </c>
      <c r="N83" s="60">
        <f>H83*M83</f>
        <v>2E-3</v>
      </c>
      <c r="O83" s="62">
        <v>21</v>
      </c>
      <c r="P83" s="62">
        <f>J83*(O83/100)</f>
        <v>0</v>
      </c>
      <c r="Q83" s="62">
        <f>J83+P83</f>
        <v>0</v>
      </c>
      <c r="R83" s="7"/>
      <c r="S83" s="7"/>
      <c r="T83" s="7"/>
    </row>
    <row r="84" spans="1:20" ht="11.25" outlineLevel="3" x14ac:dyDescent="0.2">
      <c r="A84" s="8"/>
      <c r="B84" s="55"/>
      <c r="C84" s="56">
        <v>63</v>
      </c>
      <c r="D84" s="57" t="s">
        <v>45</v>
      </c>
      <c r="E84" s="58" t="s">
        <v>150</v>
      </c>
      <c r="F84" s="59" t="s">
        <v>151</v>
      </c>
      <c r="G84" s="57" t="s">
        <v>48</v>
      </c>
      <c r="H84" s="60">
        <v>397.65</v>
      </c>
      <c r="I84" s="61">
        <v>0</v>
      </c>
      <c r="J84" s="71">
        <f>H84*I84</f>
        <v>0</v>
      </c>
      <c r="K84" s="60"/>
      <c r="L84" s="60">
        <f>H84*K84</f>
        <v>0</v>
      </c>
      <c r="M84" s="60"/>
      <c r="N84" s="60">
        <f>H84*M84</f>
        <v>0</v>
      </c>
      <c r="O84" s="62">
        <v>21</v>
      </c>
      <c r="P84" s="62">
        <f>J84*(O84/100)</f>
        <v>0</v>
      </c>
      <c r="Q84" s="62">
        <f>J84+P84</f>
        <v>0</v>
      </c>
      <c r="R84" s="7"/>
      <c r="S84" s="7"/>
      <c r="T84" s="7"/>
    </row>
    <row r="85" spans="1:20" ht="11.25" outlineLevel="3" x14ac:dyDescent="0.2">
      <c r="A85" s="8"/>
      <c r="B85" s="55"/>
      <c r="C85" s="56">
        <v>64</v>
      </c>
      <c r="D85" s="57" t="s">
        <v>45</v>
      </c>
      <c r="E85" s="58" t="s">
        <v>152</v>
      </c>
      <c r="F85" s="59" t="s">
        <v>153</v>
      </c>
      <c r="G85" s="57" t="s">
        <v>48</v>
      </c>
      <c r="H85" s="60">
        <v>397.65</v>
      </c>
      <c r="I85" s="61">
        <v>0</v>
      </c>
      <c r="J85" s="71">
        <f>H85*I85</f>
        <v>0</v>
      </c>
      <c r="K85" s="60">
        <v>2.0000000000000001E-4</v>
      </c>
      <c r="L85" s="60">
        <f>H85*K85</f>
        <v>7.9530000000000003E-2</v>
      </c>
      <c r="M85" s="60"/>
      <c r="N85" s="60">
        <f>H85*M85</f>
        <v>0</v>
      </c>
      <c r="O85" s="62">
        <v>21</v>
      </c>
      <c r="P85" s="62">
        <f>J85*(O85/100)</f>
        <v>0</v>
      </c>
      <c r="Q85" s="62">
        <f>J85+P85</f>
        <v>0</v>
      </c>
      <c r="R85" s="7"/>
      <c r="S85" s="7"/>
      <c r="T85" s="7"/>
    </row>
    <row r="86" spans="1:20" ht="22.5" outlineLevel="3" x14ac:dyDescent="0.2">
      <c r="A86" s="8"/>
      <c r="B86" s="55"/>
      <c r="C86" s="56">
        <v>65</v>
      </c>
      <c r="D86" s="57" t="s">
        <v>45</v>
      </c>
      <c r="E86" s="58" t="s">
        <v>154</v>
      </c>
      <c r="F86" s="59" t="s">
        <v>155</v>
      </c>
      <c r="G86" s="57" t="s">
        <v>48</v>
      </c>
      <c r="H86" s="60">
        <v>397.65</v>
      </c>
      <c r="I86" s="61">
        <v>0</v>
      </c>
      <c r="J86" s="71">
        <f>H86*I86</f>
        <v>0</v>
      </c>
      <c r="K86" s="60">
        <v>4.0999999999999999E-4</v>
      </c>
      <c r="L86" s="60">
        <f>H86*K86</f>
        <v>0.1630365</v>
      </c>
      <c r="M86" s="60"/>
      <c r="N86" s="60">
        <f>H86*M86</f>
        <v>0</v>
      </c>
      <c r="O86" s="62">
        <v>21</v>
      </c>
      <c r="P86" s="62">
        <f>J86*(O86/100)</f>
        <v>0</v>
      </c>
      <c r="Q86" s="62">
        <f>J86+P86</f>
        <v>0</v>
      </c>
      <c r="R86" s="7"/>
      <c r="S86" s="7"/>
      <c r="T86" s="7"/>
    </row>
    <row r="87" spans="1:20" outlineLevel="3" x14ac:dyDescent="0.15">
      <c r="B87" s="5"/>
      <c r="C87" s="5"/>
      <c r="D87" s="5"/>
      <c r="E87" s="5"/>
      <c r="F87" s="5"/>
      <c r="G87" s="5"/>
      <c r="H87" s="5"/>
      <c r="I87" s="7"/>
      <c r="J87" s="70"/>
      <c r="K87" s="5"/>
      <c r="L87" s="5"/>
      <c r="M87" s="5"/>
      <c r="N87" s="5"/>
      <c r="O87" s="5"/>
      <c r="P87" s="7"/>
      <c r="Q87" s="7"/>
    </row>
    <row r="88" spans="1:20" outlineLevel="3" x14ac:dyDescent="0.15">
      <c r="B88" s="5"/>
      <c r="C88" s="5"/>
      <c r="D88" s="5"/>
      <c r="E88" s="5"/>
      <c r="F88" s="5"/>
      <c r="G88" s="5"/>
      <c r="H88" s="5"/>
      <c r="I88" s="7"/>
      <c r="J88" s="70"/>
      <c r="K88" s="5"/>
      <c r="L88" s="5"/>
      <c r="M88" s="5"/>
      <c r="N88" s="5"/>
      <c r="O88" s="5"/>
      <c r="P88" s="7"/>
      <c r="Q88" s="7"/>
    </row>
    <row r="89" spans="1:20" s="85" customFormat="1" ht="14.25" outlineLevel="1" x14ac:dyDescent="0.2">
      <c r="A89" s="86" t="s">
        <v>34</v>
      </c>
      <c r="B89" s="87">
        <v>2</v>
      </c>
      <c r="C89" s="88"/>
      <c r="D89" s="89" t="s">
        <v>43</v>
      </c>
      <c r="E89" s="89"/>
      <c r="F89" s="90" t="s">
        <v>35</v>
      </c>
      <c r="G89" s="89"/>
      <c r="H89" s="91"/>
      <c r="I89" s="92"/>
      <c r="J89" s="93">
        <f>SUBTOTAL(9,J90:J107)</f>
        <v>0</v>
      </c>
      <c r="K89" s="91"/>
      <c r="L89" s="94">
        <f>SUBTOTAL(9,L90:L107)</f>
        <v>0</v>
      </c>
      <c r="M89" s="91"/>
      <c r="N89" s="94">
        <f>SUBTOTAL(9,N90:N107)</f>
        <v>0</v>
      </c>
      <c r="O89" s="95"/>
      <c r="P89" s="96">
        <f>SUBTOTAL(9,P90:P107)</f>
        <v>0</v>
      </c>
      <c r="Q89" s="96">
        <f>SUBTOTAL(9,Q90:Q107)</f>
        <v>0</v>
      </c>
      <c r="R89" s="83"/>
      <c r="S89" s="84"/>
      <c r="T89" s="84"/>
    </row>
    <row r="90" spans="1:20" ht="11.25" outlineLevel="2" x14ac:dyDescent="0.2">
      <c r="A90" s="32" t="s">
        <v>36</v>
      </c>
      <c r="B90" s="48">
        <v>3</v>
      </c>
      <c r="C90" s="49"/>
      <c r="D90" s="50" t="s">
        <v>44</v>
      </c>
      <c r="E90" s="50"/>
      <c r="F90" s="51" t="s">
        <v>37</v>
      </c>
      <c r="G90" s="50"/>
      <c r="H90" s="52"/>
      <c r="I90" s="53"/>
      <c r="J90" s="67">
        <f>SUBTOTAL(9,J91:J100)</f>
        <v>0</v>
      </c>
      <c r="K90" s="52"/>
      <c r="L90" s="35">
        <f>SUBTOTAL(9,L91:L100)</f>
        <v>0</v>
      </c>
      <c r="M90" s="52"/>
      <c r="N90" s="35">
        <f>SUBTOTAL(9,N91:N100)</f>
        <v>0</v>
      </c>
      <c r="O90" s="54"/>
      <c r="P90" s="34">
        <f>SUBTOTAL(9,P91:P100)</f>
        <v>0</v>
      </c>
      <c r="Q90" s="34">
        <f>SUBTOTAL(9,Q91:Q100)</f>
        <v>0</v>
      </c>
      <c r="R90" s="5"/>
      <c r="S90" s="7"/>
      <c r="T90" s="7"/>
    </row>
    <row r="91" spans="1:20" ht="11.25" outlineLevel="3" x14ac:dyDescent="0.2">
      <c r="A91" s="8"/>
      <c r="B91" s="55"/>
      <c r="C91" s="56">
        <v>66</v>
      </c>
      <c r="D91" s="57" t="s">
        <v>156</v>
      </c>
      <c r="E91" s="58" t="s">
        <v>157</v>
      </c>
      <c r="F91" s="59" t="s">
        <v>158</v>
      </c>
      <c r="G91" s="57" t="s">
        <v>159</v>
      </c>
      <c r="H91" s="60">
        <v>1</v>
      </c>
      <c r="I91" s="61"/>
      <c r="J91" s="71">
        <f t="shared" ref="J91:J99" si="30">H91*I91</f>
        <v>0</v>
      </c>
      <c r="K91" s="60"/>
      <c r="L91" s="60">
        <f t="shared" ref="L91:L99" si="31">H91*K91</f>
        <v>0</v>
      </c>
      <c r="M91" s="60"/>
      <c r="N91" s="60">
        <f t="shared" ref="N91:N99" si="32">H91*M91</f>
        <v>0</v>
      </c>
      <c r="O91" s="62">
        <v>21</v>
      </c>
      <c r="P91" s="62">
        <f t="shared" ref="P91:P99" si="33">J91*(O91/100)</f>
        <v>0</v>
      </c>
      <c r="Q91" s="62">
        <f t="shared" ref="Q91:Q99" si="34">J91+P91</f>
        <v>0</v>
      </c>
      <c r="R91" s="7"/>
      <c r="S91" s="7"/>
      <c r="T91" s="7"/>
    </row>
    <row r="92" spans="1:20" ht="11.25" outlineLevel="3" x14ac:dyDescent="0.2">
      <c r="A92" s="8"/>
      <c r="B92" s="55"/>
      <c r="C92" s="56">
        <v>67</v>
      </c>
      <c r="D92" s="57" t="s">
        <v>156</v>
      </c>
      <c r="E92" s="58" t="s">
        <v>160</v>
      </c>
      <c r="F92" s="59" t="s">
        <v>161</v>
      </c>
      <c r="G92" s="57" t="s">
        <v>159</v>
      </c>
      <c r="H92" s="60">
        <v>1</v>
      </c>
      <c r="I92" s="61"/>
      <c r="J92" s="71">
        <f t="shared" si="30"/>
        <v>0</v>
      </c>
      <c r="K92" s="60"/>
      <c r="L92" s="60">
        <f t="shared" si="31"/>
        <v>0</v>
      </c>
      <c r="M92" s="60"/>
      <c r="N92" s="60">
        <f t="shared" si="32"/>
        <v>0</v>
      </c>
      <c r="O92" s="62">
        <v>21</v>
      </c>
      <c r="P92" s="62">
        <f t="shared" si="33"/>
        <v>0</v>
      </c>
      <c r="Q92" s="62">
        <f t="shared" si="34"/>
        <v>0</v>
      </c>
      <c r="R92" s="7"/>
      <c r="S92" s="7"/>
      <c r="T92" s="7"/>
    </row>
    <row r="93" spans="1:20" ht="22.5" outlineLevel="3" x14ac:dyDescent="0.2">
      <c r="A93" s="8"/>
      <c r="B93" s="55"/>
      <c r="C93" s="56">
        <v>68</v>
      </c>
      <c r="D93" s="57" t="s">
        <v>156</v>
      </c>
      <c r="E93" s="58" t="s">
        <v>162</v>
      </c>
      <c r="F93" s="59" t="s">
        <v>163</v>
      </c>
      <c r="G93" s="57" t="s">
        <v>159</v>
      </c>
      <c r="H93" s="60">
        <v>1</v>
      </c>
      <c r="I93" s="61"/>
      <c r="J93" s="71">
        <f t="shared" si="30"/>
        <v>0</v>
      </c>
      <c r="K93" s="60"/>
      <c r="L93" s="60">
        <f t="shared" si="31"/>
        <v>0</v>
      </c>
      <c r="M93" s="60"/>
      <c r="N93" s="60">
        <f t="shared" si="32"/>
        <v>0</v>
      </c>
      <c r="O93" s="62">
        <v>21</v>
      </c>
      <c r="P93" s="62">
        <f t="shared" si="33"/>
        <v>0</v>
      </c>
      <c r="Q93" s="62">
        <f t="shared" si="34"/>
        <v>0</v>
      </c>
      <c r="R93" s="7"/>
      <c r="S93" s="7"/>
      <c r="T93" s="7"/>
    </row>
    <row r="94" spans="1:20" ht="11.25" outlineLevel="3" x14ac:dyDescent="0.2">
      <c r="A94" s="8"/>
      <c r="B94" s="55"/>
      <c r="C94" s="56">
        <v>69</v>
      </c>
      <c r="D94" s="57" t="s">
        <v>156</v>
      </c>
      <c r="E94" s="58" t="s">
        <v>164</v>
      </c>
      <c r="F94" s="59" t="s">
        <v>165</v>
      </c>
      <c r="G94" s="57" t="s">
        <v>159</v>
      </c>
      <c r="H94" s="60">
        <v>1</v>
      </c>
      <c r="I94" s="61"/>
      <c r="J94" s="71">
        <f t="shared" si="30"/>
        <v>0</v>
      </c>
      <c r="K94" s="60"/>
      <c r="L94" s="60">
        <f t="shared" si="31"/>
        <v>0</v>
      </c>
      <c r="M94" s="60"/>
      <c r="N94" s="60">
        <f t="shared" si="32"/>
        <v>0</v>
      </c>
      <c r="O94" s="62">
        <v>21</v>
      </c>
      <c r="P94" s="62">
        <f t="shared" si="33"/>
        <v>0</v>
      </c>
      <c r="Q94" s="62">
        <f t="shared" si="34"/>
        <v>0</v>
      </c>
      <c r="R94" s="7"/>
      <c r="S94" s="7"/>
      <c r="T94" s="7"/>
    </row>
    <row r="95" spans="1:20" ht="11.25" outlineLevel="3" x14ac:dyDescent="0.2">
      <c r="A95" s="8"/>
      <c r="B95" s="55"/>
      <c r="C95" s="56">
        <v>70</v>
      </c>
      <c r="D95" s="57" t="s">
        <v>156</v>
      </c>
      <c r="E95" s="58" t="s">
        <v>166</v>
      </c>
      <c r="F95" s="59" t="s">
        <v>167</v>
      </c>
      <c r="G95" s="57" t="s">
        <v>159</v>
      </c>
      <c r="H95" s="60">
        <v>1</v>
      </c>
      <c r="I95" s="61"/>
      <c r="J95" s="71">
        <f t="shared" si="30"/>
        <v>0</v>
      </c>
      <c r="K95" s="60"/>
      <c r="L95" s="60">
        <f t="shared" si="31"/>
        <v>0</v>
      </c>
      <c r="M95" s="60"/>
      <c r="N95" s="60">
        <f t="shared" si="32"/>
        <v>0</v>
      </c>
      <c r="O95" s="62">
        <v>21</v>
      </c>
      <c r="P95" s="62">
        <f t="shared" si="33"/>
        <v>0</v>
      </c>
      <c r="Q95" s="62">
        <f t="shared" si="34"/>
        <v>0</v>
      </c>
      <c r="R95" s="7"/>
      <c r="S95" s="7"/>
      <c r="T95" s="7"/>
    </row>
    <row r="96" spans="1:20" ht="11.25" outlineLevel="3" x14ac:dyDescent="0.2">
      <c r="A96" s="8"/>
      <c r="B96" s="55"/>
      <c r="C96" s="56">
        <v>71</v>
      </c>
      <c r="D96" s="57" t="s">
        <v>156</v>
      </c>
      <c r="E96" s="58" t="s">
        <v>168</v>
      </c>
      <c r="F96" s="59" t="s">
        <v>169</v>
      </c>
      <c r="G96" s="57" t="s">
        <v>159</v>
      </c>
      <c r="H96" s="60">
        <v>1</v>
      </c>
      <c r="I96" s="61"/>
      <c r="J96" s="71">
        <f t="shared" si="30"/>
        <v>0</v>
      </c>
      <c r="K96" s="60"/>
      <c r="L96" s="60">
        <f t="shared" si="31"/>
        <v>0</v>
      </c>
      <c r="M96" s="60"/>
      <c r="N96" s="60">
        <f t="shared" si="32"/>
        <v>0</v>
      </c>
      <c r="O96" s="62">
        <v>21</v>
      </c>
      <c r="P96" s="62">
        <f t="shared" si="33"/>
        <v>0</v>
      </c>
      <c r="Q96" s="62">
        <f t="shared" si="34"/>
        <v>0</v>
      </c>
      <c r="R96" s="7"/>
      <c r="S96" s="7"/>
      <c r="T96" s="7"/>
    </row>
    <row r="97" spans="1:20" ht="11.25" outlineLevel="3" x14ac:dyDescent="0.2">
      <c r="A97" s="8"/>
      <c r="B97" s="55"/>
      <c r="C97" s="56">
        <v>72</v>
      </c>
      <c r="D97" s="57" t="s">
        <v>156</v>
      </c>
      <c r="E97" s="58" t="s">
        <v>170</v>
      </c>
      <c r="F97" s="59" t="s">
        <v>171</v>
      </c>
      <c r="G97" s="57" t="s">
        <v>159</v>
      </c>
      <c r="H97" s="60">
        <v>1</v>
      </c>
      <c r="I97" s="61"/>
      <c r="J97" s="71">
        <f t="shared" si="30"/>
        <v>0</v>
      </c>
      <c r="K97" s="60"/>
      <c r="L97" s="60">
        <f t="shared" si="31"/>
        <v>0</v>
      </c>
      <c r="M97" s="60"/>
      <c r="N97" s="60">
        <f t="shared" si="32"/>
        <v>0</v>
      </c>
      <c r="O97" s="62">
        <v>21</v>
      </c>
      <c r="P97" s="62">
        <f t="shared" si="33"/>
        <v>0</v>
      </c>
      <c r="Q97" s="62">
        <f t="shared" si="34"/>
        <v>0</v>
      </c>
      <c r="R97" s="7"/>
      <c r="S97" s="7"/>
      <c r="T97" s="7"/>
    </row>
    <row r="98" spans="1:20" ht="11.25" outlineLevel="3" x14ac:dyDescent="0.2">
      <c r="A98" s="8"/>
      <c r="B98" s="55"/>
      <c r="C98" s="56">
        <v>73</v>
      </c>
      <c r="D98" s="57" t="s">
        <v>156</v>
      </c>
      <c r="E98" s="58" t="s">
        <v>172</v>
      </c>
      <c r="F98" s="59" t="s">
        <v>173</v>
      </c>
      <c r="G98" s="57" t="s">
        <v>159</v>
      </c>
      <c r="H98" s="60">
        <v>1</v>
      </c>
      <c r="I98" s="61"/>
      <c r="J98" s="71">
        <f t="shared" si="30"/>
        <v>0</v>
      </c>
      <c r="K98" s="60"/>
      <c r="L98" s="60">
        <f t="shared" si="31"/>
        <v>0</v>
      </c>
      <c r="M98" s="60"/>
      <c r="N98" s="60">
        <f t="shared" si="32"/>
        <v>0</v>
      </c>
      <c r="O98" s="62">
        <v>21</v>
      </c>
      <c r="P98" s="62">
        <f t="shared" si="33"/>
        <v>0</v>
      </c>
      <c r="Q98" s="62">
        <f t="shared" si="34"/>
        <v>0</v>
      </c>
      <c r="R98" s="7"/>
      <c r="S98" s="7"/>
      <c r="T98" s="7"/>
    </row>
    <row r="99" spans="1:20" ht="11.25" outlineLevel="3" x14ac:dyDescent="0.2">
      <c r="A99" s="8"/>
      <c r="B99" s="55"/>
      <c r="C99" s="56">
        <v>74</v>
      </c>
      <c r="D99" s="57" t="s">
        <v>156</v>
      </c>
      <c r="E99" s="58" t="s">
        <v>174</v>
      </c>
      <c r="F99" s="59" t="s">
        <v>175</v>
      </c>
      <c r="G99" s="57" t="s">
        <v>159</v>
      </c>
      <c r="H99" s="60">
        <v>1</v>
      </c>
      <c r="I99" s="61"/>
      <c r="J99" s="71">
        <f t="shared" si="30"/>
        <v>0</v>
      </c>
      <c r="K99" s="60"/>
      <c r="L99" s="60">
        <f t="shared" si="31"/>
        <v>0</v>
      </c>
      <c r="M99" s="60"/>
      <c r="N99" s="60">
        <f t="shared" si="32"/>
        <v>0</v>
      </c>
      <c r="O99" s="62">
        <v>21</v>
      </c>
      <c r="P99" s="62">
        <f t="shared" si="33"/>
        <v>0</v>
      </c>
      <c r="Q99" s="62">
        <f t="shared" si="34"/>
        <v>0</v>
      </c>
      <c r="R99" s="7"/>
      <c r="S99" s="7"/>
      <c r="T99" s="7"/>
    </row>
    <row r="100" spans="1:20" outlineLevel="3" x14ac:dyDescent="0.15">
      <c r="B100" s="5"/>
      <c r="C100" s="5"/>
      <c r="D100" s="5"/>
      <c r="E100" s="5"/>
      <c r="F100" s="5"/>
      <c r="G100" s="5"/>
      <c r="H100" s="5"/>
      <c r="I100" s="7"/>
      <c r="J100" s="70"/>
      <c r="K100" s="5"/>
      <c r="L100" s="5"/>
      <c r="M100" s="5"/>
      <c r="N100" s="5"/>
      <c r="O100" s="5"/>
      <c r="P100" s="7"/>
      <c r="Q100" s="7"/>
    </row>
    <row r="101" spans="1:20" ht="11.25" outlineLevel="2" x14ac:dyDescent="0.2">
      <c r="A101" s="32" t="s">
        <v>38</v>
      </c>
      <c r="B101" s="48">
        <v>3</v>
      </c>
      <c r="C101" s="49"/>
      <c r="D101" s="50" t="s">
        <v>44</v>
      </c>
      <c r="E101" s="50"/>
      <c r="F101" s="51" t="s">
        <v>39</v>
      </c>
      <c r="G101" s="50"/>
      <c r="H101" s="52"/>
      <c r="I101" s="53"/>
      <c r="J101" s="67">
        <f>SUBTOTAL(9,J102:J104)</f>
        <v>0</v>
      </c>
      <c r="K101" s="52"/>
      <c r="L101" s="35">
        <f>SUBTOTAL(9,L102:L104)</f>
        <v>0</v>
      </c>
      <c r="M101" s="52"/>
      <c r="N101" s="35">
        <f>SUBTOTAL(9,N102:N104)</f>
        <v>0</v>
      </c>
      <c r="O101" s="54"/>
      <c r="P101" s="34">
        <f>SUBTOTAL(9,P102:P104)</f>
        <v>0</v>
      </c>
      <c r="Q101" s="34">
        <f>SUBTOTAL(9,Q102:Q104)</f>
        <v>0</v>
      </c>
      <c r="R101" s="5"/>
      <c r="S101" s="7"/>
      <c r="T101" s="7"/>
    </row>
    <row r="102" spans="1:20" ht="11.25" outlineLevel="3" x14ac:dyDescent="0.2">
      <c r="A102" s="8"/>
      <c r="B102" s="55"/>
      <c r="C102" s="56">
        <v>75</v>
      </c>
      <c r="D102" s="57" t="s">
        <v>156</v>
      </c>
      <c r="E102" s="58" t="s">
        <v>176</v>
      </c>
      <c r="F102" s="59" t="s">
        <v>177</v>
      </c>
      <c r="G102" s="57" t="s">
        <v>159</v>
      </c>
      <c r="H102" s="60">
        <v>1</v>
      </c>
      <c r="I102" s="61"/>
      <c r="J102" s="71">
        <f>H102*I102</f>
        <v>0</v>
      </c>
      <c r="K102" s="60"/>
      <c r="L102" s="60">
        <f>H102*K102</f>
        <v>0</v>
      </c>
      <c r="M102" s="60"/>
      <c r="N102" s="60">
        <f>H102*M102</f>
        <v>0</v>
      </c>
      <c r="O102" s="62">
        <v>21</v>
      </c>
      <c r="P102" s="62">
        <f>J102*(O102/100)</f>
        <v>0</v>
      </c>
      <c r="Q102" s="62">
        <f>J102+P102</f>
        <v>0</v>
      </c>
      <c r="R102" s="7"/>
      <c r="S102" s="7"/>
      <c r="T102" s="7"/>
    </row>
    <row r="103" spans="1:20" ht="11.25" outlineLevel="3" x14ac:dyDescent="0.2">
      <c r="A103" s="8"/>
      <c r="B103" s="55"/>
      <c r="C103" s="56">
        <v>76</v>
      </c>
      <c r="D103" s="57" t="s">
        <v>156</v>
      </c>
      <c r="E103" s="58" t="s">
        <v>178</v>
      </c>
      <c r="F103" s="59" t="s">
        <v>179</v>
      </c>
      <c r="G103" s="57" t="s">
        <v>159</v>
      </c>
      <c r="H103" s="60">
        <v>1</v>
      </c>
      <c r="I103" s="61"/>
      <c r="J103" s="71">
        <f>H103*I103</f>
        <v>0</v>
      </c>
      <c r="K103" s="60"/>
      <c r="L103" s="60">
        <f>H103*K103</f>
        <v>0</v>
      </c>
      <c r="M103" s="60"/>
      <c r="N103" s="60">
        <f>H103*M103</f>
        <v>0</v>
      </c>
      <c r="O103" s="62">
        <v>21</v>
      </c>
      <c r="P103" s="62">
        <f>J103*(O103/100)</f>
        <v>0</v>
      </c>
      <c r="Q103" s="62">
        <f>J103+P103</f>
        <v>0</v>
      </c>
      <c r="R103" s="7"/>
      <c r="S103" s="7"/>
      <c r="T103" s="7"/>
    </row>
    <row r="104" spans="1:20" outlineLevel="3" x14ac:dyDescent="0.15">
      <c r="B104" s="5"/>
      <c r="C104" s="5"/>
      <c r="D104" s="5"/>
      <c r="E104" s="5"/>
      <c r="F104" s="5"/>
      <c r="G104" s="5"/>
      <c r="H104" s="5"/>
      <c r="I104" s="7"/>
      <c r="J104" s="70"/>
      <c r="K104" s="5"/>
      <c r="L104" s="5"/>
      <c r="M104" s="5"/>
      <c r="N104" s="5"/>
      <c r="O104" s="5"/>
      <c r="P104" s="7"/>
      <c r="Q104" s="7"/>
    </row>
    <row r="105" spans="1:20" ht="11.25" outlineLevel="2" x14ac:dyDescent="0.2">
      <c r="A105" s="32" t="s">
        <v>40</v>
      </c>
      <c r="B105" s="48">
        <v>3</v>
      </c>
      <c r="C105" s="49"/>
      <c r="D105" s="50" t="s">
        <v>44</v>
      </c>
      <c r="E105" s="50"/>
      <c r="F105" s="51" t="s">
        <v>41</v>
      </c>
      <c r="G105" s="50"/>
      <c r="H105" s="52"/>
      <c r="I105" s="53"/>
      <c r="J105" s="67">
        <f>SUBTOTAL(9,J106:J107)</f>
        <v>0</v>
      </c>
      <c r="K105" s="52"/>
      <c r="L105" s="35">
        <f>SUBTOTAL(9,L106:L107)</f>
        <v>0</v>
      </c>
      <c r="M105" s="52"/>
      <c r="N105" s="35">
        <f>SUBTOTAL(9,N106:N107)</f>
        <v>0</v>
      </c>
      <c r="O105" s="54"/>
      <c r="P105" s="34">
        <f>SUBTOTAL(9,P106:P107)</f>
        <v>0</v>
      </c>
      <c r="Q105" s="34">
        <f>SUBTOTAL(9,Q106:Q107)</f>
        <v>0</v>
      </c>
      <c r="R105" s="5"/>
      <c r="S105" s="7"/>
      <c r="T105" s="7"/>
    </row>
    <row r="106" spans="1:20" ht="22.5" outlineLevel="3" x14ac:dyDescent="0.2">
      <c r="A106" s="8"/>
      <c r="B106" s="55"/>
      <c r="C106" s="56">
        <v>77</v>
      </c>
      <c r="D106" s="57" t="s">
        <v>156</v>
      </c>
      <c r="E106" s="58" t="s">
        <v>180</v>
      </c>
      <c r="F106" s="59" t="s">
        <v>181</v>
      </c>
      <c r="G106" s="57" t="s">
        <v>159</v>
      </c>
      <c r="H106" s="60">
        <v>1</v>
      </c>
      <c r="I106" s="61"/>
      <c r="J106" s="71">
        <f>H106*I106</f>
        <v>0</v>
      </c>
      <c r="K106" s="60"/>
      <c r="L106" s="60">
        <f>H106*K106</f>
        <v>0</v>
      </c>
      <c r="M106" s="60"/>
      <c r="N106" s="60">
        <f>H106*M106</f>
        <v>0</v>
      </c>
      <c r="O106" s="62">
        <v>21</v>
      </c>
      <c r="P106" s="62">
        <f>J106*(O106/100)</f>
        <v>0</v>
      </c>
      <c r="Q106" s="62">
        <f>J106+P106</f>
        <v>0</v>
      </c>
      <c r="R106" s="7"/>
      <c r="S106" s="7"/>
      <c r="T106" s="7"/>
    </row>
    <row r="107" spans="1:20" outlineLevel="3" x14ac:dyDescent="0.15">
      <c r="B107" s="5"/>
      <c r="C107" s="5"/>
      <c r="D107" s="5"/>
      <c r="E107" s="5"/>
      <c r="F107" s="5"/>
      <c r="G107" s="5"/>
      <c r="H107" s="5"/>
      <c r="I107" s="7"/>
      <c r="J107" s="70"/>
      <c r="K107" s="5"/>
      <c r="L107" s="5"/>
      <c r="M107" s="5"/>
      <c r="N107" s="5"/>
      <c r="O107" s="5"/>
      <c r="P107" s="7"/>
      <c r="Q107" s="7"/>
    </row>
    <row r="108" spans="1:20" outlineLevel="1" x14ac:dyDescent="0.15"/>
  </sheetData>
  <pageMargins left="0.70866141732283505" right="0.70866141732283505" top="0.78740157480314998" bottom="0.78740157480314998" header="0.31496062992126" footer="0.31496062992126"/>
  <pageSetup paperSize="9" scale="89" fitToHeight="0" pageOrder="overThenDown" orientation="landscape" r:id="rId1"/>
  <headerFooter>
    <oddHeader>&amp;L&amp;8&amp;C&amp;8&amp;R&amp;8</oddHeader>
    <oddFooter>&amp;C&amp;P/&amp;N&amp;R&amp;8&amp;[</oddFooter>
  </headerFooter>
  <rowBreaks count="1" manualBreakCount="1">
    <brk id="53" min="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Rozpočet</Templat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14</vt:i4>
      </vt:variant>
    </vt:vector>
  </HeadingPairs>
  <TitlesOfParts>
    <vt:vector size="16" baseType="lpstr">
      <vt:lpstr>Rekapitulace</vt:lpstr>
      <vt:lpstr>Zakázka</vt:lpstr>
      <vt:lpstr>__3FD872C1_8887_4EA3_9FC2_897EF4F3D2C3_ITEM__</vt:lpstr>
      <vt:lpstr>__3FD872C1_8887_4EA3_9FC2_897EF4F3D2C3_ITEM_GROUP1__</vt:lpstr>
      <vt:lpstr>__3FD872C1_8887_4EA3_9FC2_897EF4F3D2C3_ITEM_GROUP1_RECAP__</vt:lpstr>
      <vt:lpstr>__3FD872C1_8887_4EA3_9FC2_897EF4F3D2C3_ITEM_GROUP2__</vt:lpstr>
      <vt:lpstr>__3FD872C1_8887_4EA3_9FC2_897EF4F3D2C3_ITEM_GROUP2_RECAP__</vt:lpstr>
      <vt:lpstr>__3FD872C1_8887_4EA3_9FC2_897EF4F3D2C3_ITEM_GROUP3__X</vt:lpstr>
      <vt:lpstr>__3FD872C1_8887_4EA3_9FC2_897EF4F3D2C3_ITEM_GROUP3_RECAP__</vt:lpstr>
      <vt:lpstr>GROUP_ID</vt:lpstr>
      <vt:lpstr>ITEM_PRICES</vt:lpstr>
      <vt:lpstr>Rekapitulace!Názvy_tisku</vt:lpstr>
      <vt:lpstr>Zakázka!Názvy_tisku</vt:lpstr>
      <vt:lpstr>Rekapitulace!Oblast_tisku</vt:lpstr>
      <vt:lpstr>Zakázka!Oblast_tisku</vt:lpstr>
      <vt:lpstr>VAT_RATES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 euroCALC 4</dc:title>
  <dc:subject>NHB SDK - Nabídka</dc:subject>
  <dc:creator>ADMIN</dc:creator>
  <cp:lastModifiedBy>Chladová Monika</cp:lastModifiedBy>
  <dcterms:created xsi:type="dcterms:W3CDTF">2024-03-12T13:21:33Z</dcterms:created>
  <dcterms:modified xsi:type="dcterms:W3CDTF">2024-10-07T10:54:41Z</dcterms:modified>
</cp:coreProperties>
</file>