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lin\Documents\Projekty\Jihlava\Galerie Jihlava\VV\"/>
    </mc:Choice>
  </mc:AlternateContent>
  <xr:revisionPtr revIDLastSave="0" documentId="8_{061E9BCD-D49D-47DF-B4E2-98C8F6AEB2A3}" xr6:coauthVersionLast="47" xr6:coauthVersionMax="47" xr10:uidLastSave="{00000000-0000-0000-0000-000000000000}"/>
  <bookViews>
    <workbookView xWindow="6225" yWindow="2475" windowWidth="28800" windowHeight="1534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2025 1111b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'012025 1111b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'012025 1111b Pol'!$A$1:$Y$514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I72" i="1"/>
  <c r="I71" i="1"/>
  <c r="I70" i="1"/>
  <c r="I18" i="1" s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513" i="12"/>
  <c r="K8" i="12"/>
  <c r="O8" i="12"/>
  <c r="V8" i="12"/>
  <c r="G9" i="12"/>
  <c r="G8" i="12" s="1"/>
  <c r="I9" i="12"/>
  <c r="I8" i="12" s="1"/>
  <c r="K9" i="12"/>
  <c r="O9" i="12"/>
  <c r="Q9" i="12"/>
  <c r="Q8" i="12" s="1"/>
  <c r="V9" i="12"/>
  <c r="G13" i="12"/>
  <c r="I13" i="12"/>
  <c r="G14" i="12"/>
  <c r="M14" i="12" s="1"/>
  <c r="M13" i="12" s="1"/>
  <c r="I14" i="12"/>
  <c r="K14" i="12"/>
  <c r="K13" i="12" s="1"/>
  <c r="O14" i="12"/>
  <c r="Q14" i="12"/>
  <c r="V14" i="12"/>
  <c r="G16" i="12"/>
  <c r="I16" i="12"/>
  <c r="K16" i="12"/>
  <c r="M16" i="12"/>
  <c r="O16" i="12"/>
  <c r="O13" i="12" s="1"/>
  <c r="Q16" i="12"/>
  <c r="V16" i="12"/>
  <c r="G18" i="12"/>
  <c r="I18" i="12"/>
  <c r="K18" i="12"/>
  <c r="M18" i="12"/>
  <c r="O18" i="12"/>
  <c r="Q18" i="12"/>
  <c r="V18" i="12"/>
  <c r="G21" i="12"/>
  <c r="I21" i="12"/>
  <c r="K21" i="12"/>
  <c r="M21" i="12"/>
  <c r="O21" i="12"/>
  <c r="Q21" i="12"/>
  <c r="Q13" i="12" s="1"/>
  <c r="V21" i="12"/>
  <c r="G24" i="12"/>
  <c r="I24" i="12"/>
  <c r="K24" i="12"/>
  <c r="M24" i="12"/>
  <c r="O24" i="12"/>
  <c r="Q24" i="12"/>
  <c r="V24" i="12"/>
  <c r="V13" i="12" s="1"/>
  <c r="G27" i="12"/>
  <c r="I27" i="12"/>
  <c r="K27" i="12"/>
  <c r="M27" i="12"/>
  <c r="O27" i="12"/>
  <c r="Q27" i="12"/>
  <c r="V27" i="12"/>
  <c r="G29" i="12"/>
  <c r="G30" i="12"/>
  <c r="M30" i="12" s="1"/>
  <c r="M29" i="12" s="1"/>
  <c r="I30" i="12"/>
  <c r="I29" i="12" s="1"/>
  <c r="K30" i="12"/>
  <c r="K29" i="12" s="1"/>
  <c r="O30" i="12"/>
  <c r="Q30" i="12"/>
  <c r="V30" i="12"/>
  <c r="V29" i="12" s="1"/>
  <c r="G39" i="12"/>
  <c r="M39" i="12" s="1"/>
  <c r="I39" i="12"/>
  <c r="K39" i="12"/>
  <c r="O39" i="12"/>
  <c r="Q39" i="12"/>
  <c r="V39" i="12"/>
  <c r="G45" i="12"/>
  <c r="I45" i="12"/>
  <c r="K45" i="12"/>
  <c r="M45" i="12"/>
  <c r="O45" i="12"/>
  <c r="Q45" i="12"/>
  <c r="V45" i="12"/>
  <c r="G49" i="12"/>
  <c r="I49" i="12"/>
  <c r="K49" i="12"/>
  <c r="M49" i="12"/>
  <c r="O49" i="12"/>
  <c r="O29" i="12" s="1"/>
  <c r="Q49" i="12"/>
  <c r="V49" i="12"/>
  <c r="G56" i="12"/>
  <c r="I56" i="12"/>
  <c r="K56" i="12"/>
  <c r="M56" i="12"/>
  <c r="O56" i="12"/>
  <c r="Q56" i="12"/>
  <c r="Q29" i="12" s="1"/>
  <c r="V56" i="12"/>
  <c r="G64" i="12"/>
  <c r="G63" i="12" s="1"/>
  <c r="I64" i="12"/>
  <c r="K64" i="12"/>
  <c r="M64" i="12"/>
  <c r="O64" i="12"/>
  <c r="O63" i="12" s="1"/>
  <c r="Q64" i="12"/>
  <c r="V64" i="12"/>
  <c r="G68" i="12"/>
  <c r="M68" i="12" s="1"/>
  <c r="M63" i="12" s="1"/>
  <c r="I68" i="12"/>
  <c r="I63" i="12" s="1"/>
  <c r="K68" i="12"/>
  <c r="O68" i="12"/>
  <c r="Q68" i="12"/>
  <c r="V68" i="12"/>
  <c r="G74" i="12"/>
  <c r="M74" i="12" s="1"/>
  <c r="I74" i="12"/>
  <c r="K74" i="12"/>
  <c r="O74" i="12"/>
  <c r="Q74" i="12"/>
  <c r="V74" i="12"/>
  <c r="G76" i="12"/>
  <c r="M76" i="12" s="1"/>
  <c r="I76" i="12"/>
  <c r="K76" i="12"/>
  <c r="K63" i="12" s="1"/>
  <c r="O76" i="12"/>
  <c r="Q76" i="12"/>
  <c r="V76" i="12"/>
  <c r="G78" i="12"/>
  <c r="I78" i="12"/>
  <c r="K78" i="12"/>
  <c r="M78" i="12"/>
  <c r="O78" i="12"/>
  <c r="Q78" i="12"/>
  <c r="V78" i="12"/>
  <c r="G81" i="12"/>
  <c r="I81" i="12"/>
  <c r="K81" i="12"/>
  <c r="M81" i="12"/>
  <c r="O81" i="12"/>
  <c r="Q81" i="12"/>
  <c r="V81" i="12"/>
  <c r="G83" i="12"/>
  <c r="I83" i="12"/>
  <c r="K83" i="12"/>
  <c r="M83" i="12"/>
  <c r="O83" i="12"/>
  <c r="Q83" i="12"/>
  <c r="Q63" i="12" s="1"/>
  <c r="V83" i="12"/>
  <c r="G85" i="12"/>
  <c r="I85" i="12"/>
  <c r="K85" i="12"/>
  <c r="M85" i="12"/>
  <c r="O85" i="12"/>
  <c r="Q85" i="12"/>
  <c r="V85" i="12"/>
  <c r="V63" i="12" s="1"/>
  <c r="K87" i="12"/>
  <c r="O87" i="12"/>
  <c r="V87" i="12"/>
  <c r="G88" i="12"/>
  <c r="G87" i="12" s="1"/>
  <c r="I88" i="12"/>
  <c r="I87" i="12" s="1"/>
  <c r="K88" i="12"/>
  <c r="O88" i="12"/>
  <c r="Q88" i="12"/>
  <c r="Q87" i="12" s="1"/>
  <c r="V88" i="12"/>
  <c r="G90" i="12"/>
  <c r="M90" i="12" s="1"/>
  <c r="I90" i="12"/>
  <c r="K90" i="12"/>
  <c r="K89" i="12" s="1"/>
  <c r="O90" i="12"/>
  <c r="O89" i="12" s="1"/>
  <c r="Q90" i="12"/>
  <c r="V90" i="12"/>
  <c r="G91" i="12"/>
  <c r="I91" i="12"/>
  <c r="K91" i="12"/>
  <c r="M91" i="12"/>
  <c r="O91" i="12"/>
  <c r="Q91" i="12"/>
  <c r="V91" i="12"/>
  <c r="G93" i="12"/>
  <c r="I93" i="12"/>
  <c r="K93" i="12"/>
  <c r="M93" i="12"/>
  <c r="O93" i="12"/>
  <c r="Q93" i="12"/>
  <c r="V93" i="12"/>
  <c r="G95" i="12"/>
  <c r="I95" i="12"/>
  <c r="K95" i="12"/>
  <c r="M95" i="12"/>
  <c r="O95" i="12"/>
  <c r="Q95" i="12"/>
  <c r="Q89" i="12" s="1"/>
  <c r="V95" i="12"/>
  <c r="G98" i="12"/>
  <c r="I98" i="12"/>
  <c r="K98" i="12"/>
  <c r="M98" i="12"/>
  <c r="O98" i="12"/>
  <c r="Q98" i="12"/>
  <c r="V98" i="12"/>
  <c r="V89" i="12" s="1"/>
  <c r="G106" i="12"/>
  <c r="I106" i="12"/>
  <c r="K106" i="12"/>
  <c r="M106" i="12"/>
  <c r="O106" i="12"/>
  <c r="Q106" i="12"/>
  <c r="V106" i="12"/>
  <c r="G118" i="12"/>
  <c r="M118" i="12" s="1"/>
  <c r="I118" i="12"/>
  <c r="K118" i="12"/>
  <c r="O118" i="12"/>
  <c r="Q118" i="12"/>
  <c r="V118" i="12"/>
  <c r="G127" i="12"/>
  <c r="M127" i="12" s="1"/>
  <c r="I127" i="12"/>
  <c r="I89" i="12" s="1"/>
  <c r="K127" i="12"/>
  <c r="O127" i="12"/>
  <c r="Q127" i="12"/>
  <c r="V127" i="12"/>
  <c r="G139" i="12"/>
  <c r="M139" i="12" s="1"/>
  <c r="I139" i="12"/>
  <c r="K139" i="12"/>
  <c r="O139" i="12"/>
  <c r="Q139" i="12"/>
  <c r="V139" i="12"/>
  <c r="G148" i="12"/>
  <c r="I148" i="12"/>
  <c r="K148" i="12"/>
  <c r="M148" i="12"/>
  <c r="O148" i="12"/>
  <c r="Q148" i="12"/>
  <c r="V148" i="12"/>
  <c r="G153" i="12"/>
  <c r="I153" i="12"/>
  <c r="K153" i="12"/>
  <c r="M153" i="12"/>
  <c r="O153" i="12"/>
  <c r="Q153" i="12"/>
  <c r="V153" i="12"/>
  <c r="G163" i="12"/>
  <c r="I163" i="12"/>
  <c r="K163" i="12"/>
  <c r="M163" i="12"/>
  <c r="O163" i="12"/>
  <c r="Q163" i="12"/>
  <c r="V163" i="12"/>
  <c r="G167" i="12"/>
  <c r="I167" i="12"/>
  <c r="K167" i="12"/>
  <c r="M167" i="12"/>
  <c r="O167" i="12"/>
  <c r="Q167" i="12"/>
  <c r="V167" i="12"/>
  <c r="O170" i="12"/>
  <c r="V170" i="12"/>
  <c r="G171" i="12"/>
  <c r="G170" i="12" s="1"/>
  <c r="I171" i="12"/>
  <c r="I170" i="12" s="1"/>
  <c r="K171" i="12"/>
  <c r="K170" i="12" s="1"/>
  <c r="O171" i="12"/>
  <c r="Q171" i="12"/>
  <c r="Q170" i="12" s="1"/>
  <c r="V171" i="12"/>
  <c r="G174" i="12"/>
  <c r="M174" i="12" s="1"/>
  <c r="I174" i="12"/>
  <c r="K174" i="12"/>
  <c r="O174" i="12"/>
  <c r="Q174" i="12"/>
  <c r="V174" i="12"/>
  <c r="G177" i="12"/>
  <c r="M177" i="12" s="1"/>
  <c r="I177" i="12"/>
  <c r="K177" i="12"/>
  <c r="O177" i="12"/>
  <c r="Q177" i="12"/>
  <c r="V177" i="12"/>
  <c r="G181" i="12"/>
  <c r="I181" i="12"/>
  <c r="I180" i="12" s="1"/>
  <c r="K181" i="12"/>
  <c r="M181" i="12"/>
  <c r="O181" i="12"/>
  <c r="O180" i="12" s="1"/>
  <c r="Q181" i="12"/>
  <c r="Q180" i="12" s="1"/>
  <c r="V181" i="12"/>
  <c r="V180" i="12" s="1"/>
  <c r="G184" i="12"/>
  <c r="I184" i="12"/>
  <c r="K184" i="12"/>
  <c r="M184" i="12"/>
  <c r="O184" i="12"/>
  <c r="Q184" i="12"/>
  <c r="V184" i="12"/>
  <c r="G187" i="12"/>
  <c r="I187" i="12"/>
  <c r="K187" i="12"/>
  <c r="M187" i="12"/>
  <c r="O187" i="12"/>
  <c r="Q187" i="12"/>
  <c r="V187" i="12"/>
  <c r="G190" i="12"/>
  <c r="I190" i="12"/>
  <c r="K190" i="12"/>
  <c r="M190" i="12"/>
  <c r="O190" i="12"/>
  <c r="Q190" i="12"/>
  <c r="V190" i="12"/>
  <c r="G193" i="12"/>
  <c r="M193" i="12" s="1"/>
  <c r="I193" i="12"/>
  <c r="K193" i="12"/>
  <c r="O193" i="12"/>
  <c r="Q193" i="12"/>
  <c r="V193" i="12"/>
  <c r="G196" i="12"/>
  <c r="M196" i="12" s="1"/>
  <c r="I196" i="12"/>
  <c r="K196" i="12"/>
  <c r="O196" i="12"/>
  <c r="Q196" i="12"/>
  <c r="V196" i="12"/>
  <c r="G199" i="12"/>
  <c r="M199" i="12" s="1"/>
  <c r="I199" i="12"/>
  <c r="K199" i="12"/>
  <c r="K180" i="12" s="1"/>
  <c r="O199" i="12"/>
  <c r="Q199" i="12"/>
  <c r="V199" i="12"/>
  <c r="G202" i="12"/>
  <c r="I202" i="12"/>
  <c r="K202" i="12"/>
  <c r="M202" i="12"/>
  <c r="O202" i="12"/>
  <c r="Q202" i="12"/>
  <c r="V202" i="12"/>
  <c r="G205" i="12"/>
  <c r="I205" i="12"/>
  <c r="K205" i="12"/>
  <c r="M205" i="12"/>
  <c r="O205" i="12"/>
  <c r="Q205" i="12"/>
  <c r="V205" i="12"/>
  <c r="G208" i="12"/>
  <c r="I208" i="12"/>
  <c r="K208" i="12"/>
  <c r="M208" i="12"/>
  <c r="O208" i="12"/>
  <c r="Q208" i="12"/>
  <c r="V208" i="12"/>
  <c r="G211" i="12"/>
  <c r="I211" i="12"/>
  <c r="K211" i="12"/>
  <c r="M211" i="12"/>
  <c r="O211" i="12"/>
  <c r="Q211" i="12"/>
  <c r="V211" i="12"/>
  <c r="G214" i="12"/>
  <c r="I214" i="12"/>
  <c r="K214" i="12"/>
  <c r="M214" i="12"/>
  <c r="O214" i="12"/>
  <c r="Q214" i="12"/>
  <c r="V214" i="12"/>
  <c r="G217" i="12"/>
  <c r="M217" i="12" s="1"/>
  <c r="I217" i="12"/>
  <c r="K217" i="12"/>
  <c r="O217" i="12"/>
  <c r="Q217" i="12"/>
  <c r="V217" i="12"/>
  <c r="G221" i="12"/>
  <c r="M221" i="12" s="1"/>
  <c r="I221" i="12"/>
  <c r="K221" i="12"/>
  <c r="O221" i="12"/>
  <c r="Q221" i="12"/>
  <c r="V221" i="12"/>
  <c r="G225" i="12"/>
  <c r="M225" i="12" s="1"/>
  <c r="I225" i="12"/>
  <c r="K225" i="12"/>
  <c r="O225" i="12"/>
  <c r="Q225" i="12"/>
  <c r="V225" i="12"/>
  <c r="G229" i="12"/>
  <c r="I229" i="12"/>
  <c r="K229" i="12"/>
  <c r="M229" i="12"/>
  <c r="O229" i="12"/>
  <c r="Q229" i="12"/>
  <c r="V229" i="12"/>
  <c r="G233" i="12"/>
  <c r="I233" i="12"/>
  <c r="K233" i="12"/>
  <c r="M233" i="12"/>
  <c r="O233" i="12"/>
  <c r="Q233" i="12"/>
  <c r="V233" i="12"/>
  <c r="G237" i="12"/>
  <c r="I237" i="12"/>
  <c r="K237" i="12"/>
  <c r="M237" i="12"/>
  <c r="O237" i="12"/>
  <c r="Q237" i="12"/>
  <c r="V237" i="12"/>
  <c r="G238" i="12"/>
  <c r="I238" i="12"/>
  <c r="K238" i="12"/>
  <c r="M238" i="12"/>
  <c r="O238" i="12"/>
  <c r="Q238" i="12"/>
  <c r="V238" i="12"/>
  <c r="G239" i="12"/>
  <c r="I239" i="12"/>
  <c r="K239" i="12"/>
  <c r="M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I241" i="12"/>
  <c r="Q241" i="12"/>
  <c r="V241" i="12"/>
  <c r="G242" i="12"/>
  <c r="M242" i="12" s="1"/>
  <c r="M241" i="12" s="1"/>
  <c r="I242" i="12"/>
  <c r="K242" i="12"/>
  <c r="K241" i="12" s="1"/>
  <c r="O242" i="12"/>
  <c r="Q242" i="12"/>
  <c r="V242" i="12"/>
  <c r="G243" i="12"/>
  <c r="I243" i="12"/>
  <c r="K243" i="12"/>
  <c r="M243" i="12"/>
  <c r="O243" i="12"/>
  <c r="O241" i="12" s="1"/>
  <c r="Q243" i="12"/>
  <c r="V243" i="12"/>
  <c r="G245" i="12"/>
  <c r="I245" i="12"/>
  <c r="K245" i="12"/>
  <c r="K244" i="12" s="1"/>
  <c r="M245" i="12"/>
  <c r="O245" i="12"/>
  <c r="Q245" i="12"/>
  <c r="Q244" i="12" s="1"/>
  <c r="V245" i="12"/>
  <c r="V244" i="12" s="1"/>
  <c r="G250" i="12"/>
  <c r="I250" i="12"/>
  <c r="K250" i="12"/>
  <c r="M250" i="12"/>
  <c r="O250" i="12"/>
  <c r="Q250" i="12"/>
  <c r="V250" i="12"/>
  <c r="G253" i="12"/>
  <c r="I253" i="12"/>
  <c r="K253" i="12"/>
  <c r="M253" i="12"/>
  <c r="O253" i="12"/>
  <c r="Q253" i="12"/>
  <c r="V253" i="12"/>
  <c r="G260" i="12"/>
  <c r="M260" i="12" s="1"/>
  <c r="I260" i="12"/>
  <c r="K260" i="12"/>
  <c r="O260" i="12"/>
  <c r="Q260" i="12"/>
  <c r="V260" i="12"/>
  <c r="G266" i="12"/>
  <c r="M266" i="12" s="1"/>
  <c r="I266" i="12"/>
  <c r="I244" i="12" s="1"/>
  <c r="K266" i="12"/>
  <c r="O266" i="12"/>
  <c r="Q266" i="12"/>
  <c r="V266" i="12"/>
  <c r="G273" i="12"/>
  <c r="M273" i="12" s="1"/>
  <c r="I273" i="12"/>
  <c r="K273" i="12"/>
  <c r="O273" i="12"/>
  <c r="Q273" i="12"/>
  <c r="V273" i="12"/>
  <c r="G277" i="12"/>
  <c r="I277" i="12"/>
  <c r="K277" i="12"/>
  <c r="M277" i="12"/>
  <c r="O277" i="12"/>
  <c r="Q277" i="12"/>
  <c r="V277" i="12"/>
  <c r="G284" i="12"/>
  <c r="I284" i="12"/>
  <c r="K284" i="12"/>
  <c r="M284" i="12"/>
  <c r="O284" i="12"/>
  <c r="O244" i="12" s="1"/>
  <c r="Q284" i="12"/>
  <c r="V284" i="12"/>
  <c r="G287" i="12"/>
  <c r="I287" i="12"/>
  <c r="K287" i="12"/>
  <c r="M287" i="12"/>
  <c r="O287" i="12"/>
  <c r="Q287" i="12"/>
  <c r="V287" i="12"/>
  <c r="G296" i="12"/>
  <c r="I296" i="12"/>
  <c r="K296" i="12"/>
  <c r="M296" i="12"/>
  <c r="O296" i="12"/>
  <c r="Q296" i="12"/>
  <c r="V296" i="12"/>
  <c r="G306" i="12"/>
  <c r="I306" i="12"/>
  <c r="K306" i="12"/>
  <c r="M306" i="12"/>
  <c r="O306" i="12"/>
  <c r="Q306" i="12"/>
  <c r="V306" i="12"/>
  <c r="G315" i="12"/>
  <c r="O315" i="12"/>
  <c r="Q315" i="12"/>
  <c r="G316" i="12"/>
  <c r="M316" i="12" s="1"/>
  <c r="I316" i="12"/>
  <c r="I315" i="12" s="1"/>
  <c r="K316" i="12"/>
  <c r="K315" i="12" s="1"/>
  <c r="O316" i="12"/>
  <c r="Q316" i="12"/>
  <c r="V316" i="12"/>
  <c r="V315" i="12" s="1"/>
  <c r="G317" i="12"/>
  <c r="M317" i="12" s="1"/>
  <c r="I317" i="12"/>
  <c r="K317" i="12"/>
  <c r="O317" i="12"/>
  <c r="Q317" i="12"/>
  <c r="V317" i="12"/>
  <c r="G319" i="12"/>
  <c r="I319" i="12"/>
  <c r="I318" i="12" s="1"/>
  <c r="K319" i="12"/>
  <c r="M319" i="12"/>
  <c r="O319" i="12"/>
  <c r="O318" i="12" s="1"/>
  <c r="Q319" i="12"/>
  <c r="Q318" i="12" s="1"/>
  <c r="V319" i="12"/>
  <c r="G322" i="12"/>
  <c r="I322" i="12"/>
  <c r="K322" i="12"/>
  <c r="M322" i="12"/>
  <c r="O322" i="12"/>
  <c r="Q322" i="12"/>
  <c r="V322" i="12"/>
  <c r="V318" i="12" s="1"/>
  <c r="G325" i="12"/>
  <c r="I325" i="12"/>
  <c r="K325" i="12"/>
  <c r="M325" i="12"/>
  <c r="O325" i="12"/>
  <c r="Q325" i="12"/>
  <c r="V325" i="12"/>
  <c r="G328" i="12"/>
  <c r="I328" i="12"/>
  <c r="K328" i="12"/>
  <c r="M328" i="12"/>
  <c r="O328" i="12"/>
  <c r="Q328" i="12"/>
  <c r="V328" i="12"/>
  <c r="G331" i="12"/>
  <c r="M331" i="12" s="1"/>
  <c r="I331" i="12"/>
  <c r="K331" i="12"/>
  <c r="O331" i="12"/>
  <c r="Q331" i="12"/>
  <c r="V331" i="12"/>
  <c r="G334" i="12"/>
  <c r="M334" i="12" s="1"/>
  <c r="I334" i="12"/>
  <c r="K334" i="12"/>
  <c r="O334" i="12"/>
  <c r="Q334" i="12"/>
  <c r="V334" i="12"/>
  <c r="G337" i="12"/>
  <c r="M337" i="12" s="1"/>
  <c r="I337" i="12"/>
  <c r="K337" i="12"/>
  <c r="K318" i="12" s="1"/>
  <c r="O337" i="12"/>
  <c r="Q337" i="12"/>
  <c r="V337" i="12"/>
  <c r="G340" i="12"/>
  <c r="I340" i="12"/>
  <c r="K340" i="12"/>
  <c r="M340" i="12"/>
  <c r="O340" i="12"/>
  <c r="Q340" i="12"/>
  <c r="V340" i="12"/>
  <c r="G343" i="12"/>
  <c r="I343" i="12"/>
  <c r="K343" i="12"/>
  <c r="M343" i="12"/>
  <c r="O343" i="12"/>
  <c r="Q343" i="12"/>
  <c r="V343" i="12"/>
  <c r="G346" i="12"/>
  <c r="I346" i="12"/>
  <c r="K346" i="12"/>
  <c r="M346" i="12"/>
  <c r="O346" i="12"/>
  <c r="Q346" i="12"/>
  <c r="V346" i="12"/>
  <c r="G349" i="12"/>
  <c r="I349" i="12"/>
  <c r="K349" i="12"/>
  <c r="M349" i="12"/>
  <c r="O349" i="12"/>
  <c r="Q349" i="12"/>
  <c r="V349" i="12"/>
  <c r="G352" i="12"/>
  <c r="I352" i="12"/>
  <c r="K352" i="12"/>
  <c r="M352" i="12"/>
  <c r="O352" i="12"/>
  <c r="Q352" i="12"/>
  <c r="V352" i="12"/>
  <c r="G355" i="12"/>
  <c r="M355" i="12" s="1"/>
  <c r="I355" i="12"/>
  <c r="K355" i="12"/>
  <c r="O355" i="12"/>
  <c r="Q355" i="12"/>
  <c r="V355" i="12"/>
  <c r="G358" i="12"/>
  <c r="M358" i="12" s="1"/>
  <c r="I358" i="12"/>
  <c r="K358" i="12"/>
  <c r="O358" i="12"/>
  <c r="Q358" i="12"/>
  <c r="V358" i="12"/>
  <c r="G361" i="12"/>
  <c r="M361" i="12" s="1"/>
  <c r="I361" i="12"/>
  <c r="K361" i="12"/>
  <c r="O361" i="12"/>
  <c r="Q361" i="12"/>
  <c r="V361" i="12"/>
  <c r="G364" i="12"/>
  <c r="I364" i="12"/>
  <c r="K364" i="12"/>
  <c r="M364" i="12"/>
  <c r="O364" i="12"/>
  <c r="Q364" i="12"/>
  <c r="V364" i="12"/>
  <c r="G367" i="12"/>
  <c r="I367" i="12"/>
  <c r="K367" i="12"/>
  <c r="M367" i="12"/>
  <c r="O367" i="12"/>
  <c r="Q367" i="12"/>
  <c r="V367" i="12"/>
  <c r="G370" i="12"/>
  <c r="I370" i="12"/>
  <c r="K370" i="12"/>
  <c r="M370" i="12"/>
  <c r="O370" i="12"/>
  <c r="Q370" i="12"/>
  <c r="V370" i="12"/>
  <c r="G373" i="12"/>
  <c r="I373" i="12"/>
  <c r="K373" i="12"/>
  <c r="M373" i="12"/>
  <c r="O373" i="12"/>
  <c r="Q373" i="12"/>
  <c r="V373" i="12"/>
  <c r="G376" i="12"/>
  <c r="I376" i="12"/>
  <c r="K376" i="12"/>
  <c r="M376" i="12"/>
  <c r="O376" i="12"/>
  <c r="Q376" i="12"/>
  <c r="V376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Q381" i="12"/>
  <c r="V381" i="12"/>
  <c r="G384" i="12"/>
  <c r="M384" i="12" s="1"/>
  <c r="I384" i="12"/>
  <c r="K384" i="12"/>
  <c r="O384" i="12"/>
  <c r="Q384" i="12"/>
  <c r="V384" i="12"/>
  <c r="G387" i="12"/>
  <c r="I387" i="12"/>
  <c r="K387" i="12"/>
  <c r="M387" i="12"/>
  <c r="O387" i="12"/>
  <c r="Q387" i="12"/>
  <c r="V387" i="12"/>
  <c r="G390" i="12"/>
  <c r="I390" i="12"/>
  <c r="K390" i="12"/>
  <c r="M390" i="12"/>
  <c r="O390" i="12"/>
  <c r="Q390" i="12"/>
  <c r="V390" i="12"/>
  <c r="G393" i="12"/>
  <c r="I393" i="12"/>
  <c r="K393" i="12"/>
  <c r="M393" i="12"/>
  <c r="O393" i="12"/>
  <c r="Q393" i="12"/>
  <c r="V393" i="12"/>
  <c r="G396" i="12"/>
  <c r="I396" i="12"/>
  <c r="K396" i="12"/>
  <c r="M396" i="12"/>
  <c r="O396" i="12"/>
  <c r="Q396" i="12"/>
  <c r="V396" i="12"/>
  <c r="G399" i="12"/>
  <c r="I399" i="12"/>
  <c r="K399" i="12"/>
  <c r="M399" i="12"/>
  <c r="O399" i="12"/>
  <c r="Q399" i="12"/>
  <c r="V399" i="12"/>
  <c r="G401" i="12"/>
  <c r="M401" i="12" s="1"/>
  <c r="I401" i="12"/>
  <c r="K401" i="12"/>
  <c r="O401" i="12"/>
  <c r="Q401" i="12"/>
  <c r="V401" i="12"/>
  <c r="G403" i="12"/>
  <c r="M403" i="12" s="1"/>
  <c r="I403" i="12"/>
  <c r="K403" i="12"/>
  <c r="O403" i="12"/>
  <c r="Q403" i="12"/>
  <c r="V403" i="12"/>
  <c r="G405" i="12"/>
  <c r="M405" i="12" s="1"/>
  <c r="I405" i="12"/>
  <c r="K405" i="12"/>
  <c r="O405" i="12"/>
  <c r="Q405" i="12"/>
  <c r="V405" i="12"/>
  <c r="G406" i="12"/>
  <c r="K406" i="12"/>
  <c r="M406" i="12"/>
  <c r="G407" i="12"/>
  <c r="I407" i="12"/>
  <c r="I406" i="12" s="1"/>
  <c r="K407" i="12"/>
  <c r="M407" i="12"/>
  <c r="O407" i="12"/>
  <c r="O406" i="12" s="1"/>
  <c r="Q407" i="12"/>
  <c r="Q406" i="12" s="1"/>
  <c r="V407" i="12"/>
  <c r="G411" i="12"/>
  <c r="I411" i="12"/>
  <c r="K411" i="12"/>
  <c r="M411" i="12"/>
  <c r="O411" i="12"/>
  <c r="Q411" i="12"/>
  <c r="V411" i="12"/>
  <c r="V406" i="12" s="1"/>
  <c r="G413" i="12"/>
  <c r="I413" i="12"/>
  <c r="K413" i="12"/>
  <c r="M413" i="12"/>
  <c r="O413" i="12"/>
  <c r="Q413" i="12"/>
  <c r="V413" i="12"/>
  <c r="G416" i="12"/>
  <c r="I416" i="12"/>
  <c r="K416" i="12"/>
  <c r="M416" i="12"/>
  <c r="O416" i="12"/>
  <c r="Q416" i="12"/>
  <c r="V416" i="12"/>
  <c r="G417" i="12"/>
  <c r="O417" i="12"/>
  <c r="Q417" i="12"/>
  <c r="G418" i="12"/>
  <c r="M418" i="12" s="1"/>
  <c r="M417" i="12" s="1"/>
  <c r="I418" i="12"/>
  <c r="I417" i="12" s="1"/>
  <c r="K418" i="12"/>
  <c r="K417" i="12" s="1"/>
  <c r="O418" i="12"/>
  <c r="Q418" i="12"/>
  <c r="V418" i="12"/>
  <c r="V417" i="12" s="1"/>
  <c r="G419" i="12"/>
  <c r="M419" i="12" s="1"/>
  <c r="I419" i="12"/>
  <c r="K419" i="12"/>
  <c r="O419" i="12"/>
  <c r="Q419" i="12"/>
  <c r="V419" i="12"/>
  <c r="G420" i="12"/>
  <c r="I420" i="12"/>
  <c r="K420" i="12"/>
  <c r="M420" i="12"/>
  <c r="O420" i="12"/>
  <c r="Q420" i="12"/>
  <c r="V420" i="12"/>
  <c r="O421" i="12"/>
  <c r="G422" i="12"/>
  <c r="I422" i="12"/>
  <c r="K422" i="12"/>
  <c r="K421" i="12" s="1"/>
  <c r="M422" i="12"/>
  <c r="O422" i="12"/>
  <c r="Q422" i="12"/>
  <c r="Q421" i="12" s="1"/>
  <c r="V422" i="12"/>
  <c r="V421" i="12" s="1"/>
  <c r="G424" i="12"/>
  <c r="I424" i="12"/>
  <c r="K424" i="12"/>
  <c r="M424" i="12"/>
  <c r="O424" i="12"/>
  <c r="Q424" i="12"/>
  <c r="V424" i="12"/>
  <c r="G426" i="12"/>
  <c r="I426" i="12"/>
  <c r="K426" i="12"/>
  <c r="M426" i="12"/>
  <c r="O426" i="12"/>
  <c r="Q426" i="12"/>
  <c r="V426" i="12"/>
  <c r="G428" i="12"/>
  <c r="M428" i="12" s="1"/>
  <c r="M421" i="12" s="1"/>
  <c r="I428" i="12"/>
  <c r="K428" i="12"/>
  <c r="O428" i="12"/>
  <c r="Q428" i="12"/>
  <c r="V428" i="12"/>
  <c r="G430" i="12"/>
  <c r="M430" i="12" s="1"/>
  <c r="I430" i="12"/>
  <c r="I421" i="12" s="1"/>
  <c r="K430" i="12"/>
  <c r="O430" i="12"/>
  <c r="Q430" i="12"/>
  <c r="V430" i="12"/>
  <c r="I431" i="12"/>
  <c r="K431" i="12"/>
  <c r="V431" i="12"/>
  <c r="G432" i="12"/>
  <c r="G431" i="12" s="1"/>
  <c r="I432" i="12"/>
  <c r="K432" i="12"/>
  <c r="M432" i="12"/>
  <c r="M431" i="12" s="1"/>
  <c r="O432" i="12"/>
  <c r="O431" i="12" s="1"/>
  <c r="Q432" i="12"/>
  <c r="V432" i="12"/>
  <c r="G436" i="12"/>
  <c r="I436" i="12"/>
  <c r="K436" i="12"/>
  <c r="M436" i="12"/>
  <c r="O436" i="12"/>
  <c r="Q436" i="12"/>
  <c r="Q431" i="12" s="1"/>
  <c r="V436" i="12"/>
  <c r="G441" i="12"/>
  <c r="I441" i="12"/>
  <c r="K441" i="12"/>
  <c r="M441" i="12"/>
  <c r="O441" i="12"/>
  <c r="Q441" i="12"/>
  <c r="V441" i="12"/>
  <c r="V440" i="12" s="1"/>
  <c r="G445" i="12"/>
  <c r="I445" i="12"/>
  <c r="K445" i="12"/>
  <c r="M445" i="12"/>
  <c r="O445" i="12"/>
  <c r="Q445" i="12"/>
  <c r="V445" i="12"/>
  <c r="G446" i="12"/>
  <c r="G440" i="12" s="1"/>
  <c r="I446" i="12"/>
  <c r="K446" i="12"/>
  <c r="O446" i="12"/>
  <c r="Q446" i="12"/>
  <c r="V446" i="12"/>
  <c r="G449" i="12"/>
  <c r="M449" i="12" s="1"/>
  <c r="I449" i="12"/>
  <c r="I440" i="12" s="1"/>
  <c r="K449" i="12"/>
  <c r="O449" i="12"/>
  <c r="Q449" i="12"/>
  <c r="V449" i="12"/>
  <c r="G451" i="12"/>
  <c r="M451" i="12" s="1"/>
  <c r="I451" i="12"/>
  <c r="K451" i="12"/>
  <c r="K440" i="12" s="1"/>
  <c r="O451" i="12"/>
  <c r="Q451" i="12"/>
  <c r="V451" i="12"/>
  <c r="G456" i="12"/>
  <c r="I456" i="12"/>
  <c r="K456" i="12"/>
  <c r="M456" i="12"/>
  <c r="O456" i="12"/>
  <c r="Q456" i="12"/>
  <c r="V456" i="12"/>
  <c r="G458" i="12"/>
  <c r="I458" i="12"/>
  <c r="K458" i="12"/>
  <c r="M458" i="12"/>
  <c r="O458" i="12"/>
  <c r="O440" i="12" s="1"/>
  <c r="Q458" i="12"/>
  <c r="V458" i="12"/>
  <c r="G460" i="12"/>
  <c r="I460" i="12"/>
  <c r="K460" i="12"/>
  <c r="M460" i="12"/>
  <c r="O460" i="12"/>
  <c r="Q460" i="12"/>
  <c r="Q440" i="12" s="1"/>
  <c r="V460" i="12"/>
  <c r="G461" i="12"/>
  <c r="I461" i="12"/>
  <c r="K461" i="12"/>
  <c r="M461" i="12"/>
  <c r="O461" i="12"/>
  <c r="Q461" i="12"/>
  <c r="V461" i="12"/>
  <c r="G462" i="12"/>
  <c r="I462" i="12"/>
  <c r="K462" i="12"/>
  <c r="M462" i="12"/>
  <c r="O462" i="12"/>
  <c r="Q462" i="12"/>
  <c r="V462" i="12"/>
  <c r="G464" i="12"/>
  <c r="M464" i="12" s="1"/>
  <c r="I464" i="12"/>
  <c r="K464" i="12"/>
  <c r="O464" i="12"/>
  <c r="Q464" i="12"/>
  <c r="V464" i="12"/>
  <c r="G466" i="12"/>
  <c r="M466" i="12" s="1"/>
  <c r="I466" i="12"/>
  <c r="K466" i="12"/>
  <c r="O466" i="12"/>
  <c r="Q466" i="12"/>
  <c r="V466" i="12"/>
  <c r="G468" i="12"/>
  <c r="M468" i="12" s="1"/>
  <c r="I468" i="12"/>
  <c r="K468" i="12"/>
  <c r="O468" i="12"/>
  <c r="Q468" i="12"/>
  <c r="V468" i="12"/>
  <c r="G472" i="12"/>
  <c r="I472" i="12"/>
  <c r="K472" i="12"/>
  <c r="M472" i="12"/>
  <c r="O472" i="12"/>
  <c r="Q472" i="12"/>
  <c r="V472" i="12"/>
  <c r="G476" i="12"/>
  <c r="I476" i="12"/>
  <c r="K476" i="12"/>
  <c r="M476" i="12"/>
  <c r="O476" i="12"/>
  <c r="Q476" i="12"/>
  <c r="V476" i="12"/>
  <c r="G480" i="12"/>
  <c r="I480" i="12"/>
  <c r="K480" i="12"/>
  <c r="M480" i="12"/>
  <c r="O480" i="12"/>
  <c r="Q480" i="12"/>
  <c r="V480" i="12"/>
  <c r="K481" i="12"/>
  <c r="Q481" i="12"/>
  <c r="V481" i="12"/>
  <c r="G482" i="12"/>
  <c r="G481" i="12" s="1"/>
  <c r="I482" i="12"/>
  <c r="K482" i="12"/>
  <c r="M482" i="12"/>
  <c r="O482" i="12"/>
  <c r="O481" i="12" s="1"/>
  <c r="Q482" i="12"/>
  <c r="V482" i="12"/>
  <c r="G485" i="12"/>
  <c r="M485" i="12" s="1"/>
  <c r="M481" i="12" s="1"/>
  <c r="I485" i="12"/>
  <c r="K485" i="12"/>
  <c r="O485" i="12"/>
  <c r="Q485" i="12"/>
  <c r="V485" i="12"/>
  <c r="G487" i="12"/>
  <c r="M487" i="12" s="1"/>
  <c r="I487" i="12"/>
  <c r="I481" i="12" s="1"/>
  <c r="K487" i="12"/>
  <c r="O487" i="12"/>
  <c r="Q487" i="12"/>
  <c r="V487" i="12"/>
  <c r="G489" i="12"/>
  <c r="G488" i="12" s="1"/>
  <c r="I489" i="12"/>
  <c r="K489" i="12"/>
  <c r="M489" i="12"/>
  <c r="O489" i="12"/>
  <c r="Q489" i="12"/>
  <c r="Q488" i="12" s="1"/>
  <c r="V489" i="12"/>
  <c r="G490" i="12"/>
  <c r="I490" i="12"/>
  <c r="K490" i="12"/>
  <c r="M490" i="12"/>
  <c r="O490" i="12"/>
  <c r="O488" i="12" s="1"/>
  <c r="Q490" i="12"/>
  <c r="V490" i="12"/>
  <c r="G491" i="12"/>
  <c r="I491" i="12"/>
  <c r="K491" i="12"/>
  <c r="K488" i="12" s="1"/>
  <c r="M491" i="12"/>
  <c r="O491" i="12"/>
  <c r="Q491" i="12"/>
  <c r="V491" i="12"/>
  <c r="G492" i="12"/>
  <c r="I492" i="12"/>
  <c r="K492" i="12"/>
  <c r="M492" i="12"/>
  <c r="O492" i="12"/>
  <c r="Q492" i="12"/>
  <c r="V492" i="12"/>
  <c r="V488" i="12" s="1"/>
  <c r="G493" i="12"/>
  <c r="I493" i="12"/>
  <c r="K493" i="12"/>
  <c r="M493" i="12"/>
  <c r="O493" i="12"/>
  <c r="Q493" i="12"/>
  <c r="V493" i="12"/>
  <c r="G494" i="12"/>
  <c r="M494" i="12" s="1"/>
  <c r="I494" i="12"/>
  <c r="K494" i="12"/>
  <c r="O494" i="12"/>
  <c r="Q494" i="12"/>
  <c r="V494" i="12"/>
  <c r="G495" i="12"/>
  <c r="M495" i="12" s="1"/>
  <c r="I495" i="12"/>
  <c r="I488" i="12" s="1"/>
  <c r="K495" i="12"/>
  <c r="O495" i="12"/>
  <c r="Q495" i="12"/>
  <c r="V495" i="12"/>
  <c r="G496" i="12"/>
  <c r="M496" i="12" s="1"/>
  <c r="I496" i="12"/>
  <c r="K496" i="12"/>
  <c r="O496" i="12"/>
  <c r="Q496" i="12"/>
  <c r="V496" i="12"/>
  <c r="G497" i="12"/>
  <c r="I497" i="12"/>
  <c r="K497" i="12"/>
  <c r="M497" i="12"/>
  <c r="O497" i="12"/>
  <c r="Q497" i="12"/>
  <c r="V497" i="12"/>
  <c r="G498" i="12"/>
  <c r="I498" i="12"/>
  <c r="K498" i="12"/>
  <c r="M498" i="12"/>
  <c r="O498" i="12"/>
  <c r="Q498" i="12"/>
  <c r="V498" i="12"/>
  <c r="O499" i="12"/>
  <c r="Q499" i="12"/>
  <c r="G500" i="12"/>
  <c r="G499" i="12" s="1"/>
  <c r="I500" i="12"/>
  <c r="K500" i="12"/>
  <c r="M500" i="12"/>
  <c r="O500" i="12"/>
  <c r="Q500" i="12"/>
  <c r="V500" i="12"/>
  <c r="V499" i="12" s="1"/>
  <c r="G501" i="12"/>
  <c r="I501" i="12"/>
  <c r="K501" i="12"/>
  <c r="M501" i="12"/>
  <c r="O501" i="12"/>
  <c r="Q501" i="12"/>
  <c r="V501" i="12"/>
  <c r="G502" i="12"/>
  <c r="M502" i="12" s="1"/>
  <c r="I502" i="12"/>
  <c r="K502" i="12"/>
  <c r="O502" i="12"/>
  <c r="Q502" i="12"/>
  <c r="V502" i="12"/>
  <c r="G503" i="12"/>
  <c r="M503" i="12" s="1"/>
  <c r="I503" i="12"/>
  <c r="I499" i="12" s="1"/>
  <c r="K503" i="12"/>
  <c r="O503" i="12"/>
  <c r="Q503" i="12"/>
  <c r="V503" i="12"/>
  <c r="G504" i="12"/>
  <c r="M504" i="12" s="1"/>
  <c r="I504" i="12"/>
  <c r="K504" i="12"/>
  <c r="K499" i="12" s="1"/>
  <c r="O504" i="12"/>
  <c r="Q504" i="12"/>
  <c r="V504" i="12"/>
  <c r="G505" i="12"/>
  <c r="I505" i="12"/>
  <c r="K505" i="12"/>
  <c r="M505" i="12"/>
  <c r="O505" i="12"/>
  <c r="Q505" i="12"/>
  <c r="V505" i="12"/>
  <c r="O506" i="12"/>
  <c r="G507" i="12"/>
  <c r="I507" i="12"/>
  <c r="K507" i="12"/>
  <c r="K506" i="12" s="1"/>
  <c r="M507" i="12"/>
  <c r="O507" i="12"/>
  <c r="Q507" i="12"/>
  <c r="Q506" i="12" s="1"/>
  <c r="V507" i="12"/>
  <c r="G508" i="12"/>
  <c r="I508" i="12"/>
  <c r="K508" i="12"/>
  <c r="M508" i="12"/>
  <c r="O508" i="12"/>
  <c r="Q508" i="12"/>
  <c r="V508" i="12"/>
  <c r="V506" i="12" s="1"/>
  <c r="G509" i="12"/>
  <c r="I509" i="12"/>
  <c r="K509" i="12"/>
  <c r="M509" i="12"/>
  <c r="O509" i="12"/>
  <c r="Q509" i="12"/>
  <c r="V509" i="12"/>
  <c r="G510" i="12"/>
  <c r="M510" i="12" s="1"/>
  <c r="M506" i="12" s="1"/>
  <c r="I510" i="12"/>
  <c r="K510" i="12"/>
  <c r="O510" i="12"/>
  <c r="Q510" i="12"/>
  <c r="V510" i="12"/>
  <c r="G511" i="12"/>
  <c r="M511" i="12" s="1"/>
  <c r="I511" i="12"/>
  <c r="I506" i="12" s="1"/>
  <c r="K511" i="12"/>
  <c r="O511" i="12"/>
  <c r="Q511" i="12"/>
  <c r="V511" i="12"/>
  <c r="AE513" i="12"/>
  <c r="I20" i="1"/>
  <c r="I19" i="1"/>
  <c r="I17" i="1"/>
  <c r="I16" i="1"/>
  <c r="F43" i="1"/>
  <c r="G43" i="1"/>
  <c r="G25" i="1" s="1"/>
  <c r="A25" i="1" s="1"/>
  <c r="A26" i="1" s="1"/>
  <c r="H42" i="1"/>
  <c r="I42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I74" i="1" l="1"/>
  <c r="J72" i="1" s="1"/>
  <c r="J73" i="1"/>
  <c r="J58" i="1"/>
  <c r="J66" i="1"/>
  <c r="J63" i="1"/>
  <c r="J67" i="1"/>
  <c r="J71" i="1"/>
  <c r="J60" i="1"/>
  <c r="J64" i="1"/>
  <c r="J68" i="1"/>
  <c r="G28" i="1"/>
  <c r="G26" i="1"/>
  <c r="G23" i="1"/>
  <c r="M499" i="12"/>
  <c r="M488" i="12"/>
  <c r="M89" i="12"/>
  <c r="M180" i="12"/>
  <c r="M318" i="12"/>
  <c r="M315" i="12"/>
  <c r="M244" i="12"/>
  <c r="AF513" i="12"/>
  <c r="G318" i="12"/>
  <c r="G244" i="12"/>
  <c r="G89" i="12"/>
  <c r="G180" i="12"/>
  <c r="G506" i="12"/>
  <c r="G421" i="12"/>
  <c r="M446" i="12"/>
  <c r="M440" i="12" s="1"/>
  <c r="M171" i="12"/>
  <c r="M170" i="12" s="1"/>
  <c r="M88" i="12"/>
  <c r="M87" i="12" s="1"/>
  <c r="M9" i="12"/>
  <c r="M8" i="12" s="1"/>
  <c r="I21" i="1"/>
  <c r="I39" i="1"/>
  <c r="I43" i="1" s="1"/>
  <c r="J54" i="1" l="1"/>
  <c r="J53" i="1"/>
  <c r="J59" i="1"/>
  <c r="J70" i="1"/>
  <c r="J57" i="1"/>
  <c r="J55" i="1"/>
  <c r="J69" i="1"/>
  <c r="J65" i="1"/>
  <c r="J56" i="1"/>
  <c r="J62" i="1"/>
  <c r="J61" i="1"/>
  <c r="A23" i="1"/>
  <c r="J41" i="1"/>
  <c r="J39" i="1"/>
  <c r="J43" i="1" s="1"/>
  <c r="J42" i="1"/>
  <c r="J74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Zelinger</author>
  </authors>
  <commentList>
    <comment ref="S6" authorId="0" shapeId="0" xr:uid="{8579FE3A-B907-41FE-8A14-8C440FA7C5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5FE45B-D495-45EF-B012-C96530AE68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<sst xmlns="http://schemas.openxmlformats.org/spreadsheetml/2006/main" count="2189" uniqueCount="652">
  <si>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</si>
  <si>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</si>
  <si>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</si>
  <si>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</si>
  <si>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</si>
  <si>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</si>
  <si>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</si>
  <si>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</si>
  <si>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</si>
  <si>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</si>
  <si>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</si>
  <si>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</si>
  <si>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</si>
  <si>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</si>
  <si>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</si>
  <si>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</si>
  <si>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</si>
  <si>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</si>
  <si>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</si>
  <si>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</si>
  <si>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</si>
  <si>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</si>
  <si>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</si>
  <si>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</si>
  <si>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</si>
  <si>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</si>
  <si>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</si>
  <si>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</si>
  <si>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</si>
  <si>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</si>
  <si>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</si>
  <si>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</si>
  <si>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</si>
  <si>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</si>
  <si>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</si>
  <si>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</si>
  <si>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</si>
  <si>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</si>
  <si>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</si>
  <si>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</si>
  <si>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</si>
  <si>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</si>
  <si>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</si>
  <si>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1111b</t>
  </si>
  <si>
    <t>Fasády OG Jihlava</t>
  </si>
  <si>
    <t>012025</t>
  </si>
  <si>
    <t>Oblastní galerie Jihlava</t>
  </si>
  <si>
    <t>Objekt:</t>
  </si>
  <si>
    <t>Rozpočet:</t>
  </si>
  <si>
    <t>Stavba</t>
  </si>
  <si>
    <t>Stavební objekt</t>
  </si>
  <si>
    <t>Celkem za stavbu</t>
  </si>
  <si>
    <t>CZK</t>
  </si>
  <si>
    <t>#POPS</t>
  </si>
  <si>
    <t>Popis stavby: 012025 - Oblastní galerie Jihlava</t>
  </si>
  <si>
    <t>#POPO</t>
  </si>
  <si>
    <t>Popis objektu: 012025 - Oblastní galerie Jihlava</t>
  </si>
  <si>
    <t>#POPR</t>
  </si>
  <si>
    <t>Popis rozpočtu: 1111b - Fasády OG Jihlava</t>
  </si>
  <si>
    <t>Rekapitulace dílů</t>
  </si>
  <si>
    <t>Typ dílu</t>
  </si>
  <si>
    <t>13</t>
  </si>
  <si>
    <t>Hloubené vykopávky</t>
  </si>
  <si>
    <t>27</t>
  </si>
  <si>
    <t>Základy a zvláštní zakládání</t>
  </si>
  <si>
    <t>31</t>
  </si>
  <si>
    <t>Svislé a kompletní konstrukce</t>
  </si>
  <si>
    <t>45</t>
  </si>
  <si>
    <t>Doplňující práce na komunikaci</t>
  </si>
  <si>
    <t>61</t>
  </si>
  <si>
    <t>Úpravy povrchů vnitřní</t>
  </si>
  <si>
    <t>62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</si>
  <si>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</si>
  <si>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</si>
  <si>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</si>
  <si>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</si>
  <si>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</si>
  <si>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</si>
  <si>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</si>
  <si>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</si>
  <si>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</si>
  <si>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</si>
  <si>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</si>
  <si>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</si>
  <si>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</si>
  <si>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</si>
  <si>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</si>
  <si>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</si>
  <si>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772</t>
  </si>
  <si>
    <t>Kamenné dlažby</t>
  </si>
  <si>
    <t>783</t>
  </si>
  <si>
    <t>Nátěry</t>
  </si>
  <si>
    <t>794</t>
  </si>
  <si>
    <t>Práce restaurátorské a uměleckořemeslné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</si>
  <si>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</si>
  <si>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</si>
  <si>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</si>
  <si>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</si>
  <si>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</si>
  <si>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</si>
  <si>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</si>
  <si>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</si>
  <si>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</si>
  <si>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</si>
  <si>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</si>
  <si>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</si>
  <si>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</si>
  <si>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</si>
  <si>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</si>
  <si>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</si>
  <si>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</si>
  <si>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</si>
  <si>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</si>
  <si>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</si>
  <si>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</si>
  <si>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</si>
  <si>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</si>
  <si>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</si>
  <si>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</si>
  <si>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</si>
  <si>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</si>
  <si>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</si>
  <si>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</si>
  <si>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</si>
  <si>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</si>
  <si>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</si>
  <si>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</si>
  <si>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</si>
  <si>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</si>
  <si>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</si>
  <si>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139601103R00</t>
  </si>
  <si>
    <t>Ruční výkop jam, rýh a šachet v hornině tř. 4</t>
  </si>
  <si>
    <t>m3</t>
  </si>
  <si>
    <t>Vlastní</t>
  </si>
  <si>
    <t>Indiv</t>
  </si>
  <si>
    <t>Práce</t>
  </si>
  <si>
    <t>Běžná</t>
  </si>
  <si>
    <t>POL1_</t>
  </si>
  <si>
    <t>výkop pro SZ Portál : 1,8*0,8*0,1</t>
  </si>
  <si>
    <t>VV</t>
  </si>
  <si>
    <t>výkop pro JZ Portál : 6,2*0,3*1,0</t>
  </si>
  <si>
    <t>výkop pro Východní záhon : 16,4*0,6*0,8</t>
  </si>
  <si>
    <t>411121254RT2</t>
  </si>
  <si>
    <t>Osazování stropních desek š. do 60, dl. do 330 cm včetně dodávky PZD 299x29x10</t>
  </si>
  <si>
    <t>kus</t>
  </si>
  <si>
    <t>pro SZ Portál montovaný překlad : 3</t>
  </si>
  <si>
    <t>216311112R00</t>
  </si>
  <si>
    <t>Ochranná vrstva z betonu C 25/30 XA2 tl. 150 mm</t>
  </si>
  <si>
    <t>SZ portál : 1,8*0,8*0,1</t>
  </si>
  <si>
    <t>274352111R00</t>
  </si>
  <si>
    <t>Bednění stěn základových pasů zabudované</t>
  </si>
  <si>
    <t>m2</t>
  </si>
  <si>
    <t>JZ portál : 6,2*1,0*2</t>
  </si>
  <si>
    <t>pro Východní záhon : 1,1*1,0*2*2</t>
  </si>
  <si>
    <t>274323411RT8</t>
  </si>
  <si>
    <t>Železobeton základových pasů vodostavební C 25/30 XA2 odolnost proti chemicky agresivnímu prostředí</t>
  </si>
  <si>
    <t>JZ portál : 6,2*0,3*1,0</t>
  </si>
  <si>
    <t>pro Východní záhon : 1,1*0,3*1,0*2</t>
  </si>
  <si>
    <t>274361221R00</t>
  </si>
  <si>
    <t>Výztuž základových pasů z betonářské oceli 10 216 (E)</t>
  </si>
  <si>
    <t>t</t>
  </si>
  <si>
    <t>JZ portál, odborný předpoklad vyztužení 90kg/1m3 : 6,2*0,3*1,0*90/1000</t>
  </si>
  <si>
    <t>pro Východní záhon, odborný předpoklad vyztužení : 1,1*0,3*1,0*2*90/1000</t>
  </si>
  <si>
    <t>271531113R00</t>
  </si>
  <si>
    <t xml:space="preserve">Polštář základu z kameniva hr. drceného 16-32 mm pod základy pro schody výkladce </t>
  </si>
  <si>
    <t>předpoklad stavební délky : 7,8*0,8*0,6</t>
  </si>
  <si>
    <t>317235899RT2</t>
  </si>
  <si>
    <t>Obnova říms s případnou úpravou podkladu vč. otluku omítky na podklad</t>
  </si>
  <si>
    <t>m</t>
  </si>
  <si>
    <t xml:space="preserve">Technologický postup - předpoklad : </t>
  </si>
  <si>
    <t xml:space="preserve">otlučení stávající omítky, kontrola podkladu a nosné kce : </t>
  </si>
  <si>
    <t xml:space="preserve">doplnění či výměna rozvolněných prvků, částí : </t>
  </si>
  <si>
    <t xml:space="preserve">nerez vyztužení dle potřeby, podhoz do základní podoby : </t>
  </si>
  <si>
    <t xml:space="preserve">nová tažená profil římsa, štuk dle šablon profilace : </t>
  </si>
  <si>
    <t>fasáda Západní : 18,1</t>
  </si>
  <si>
    <t>fasáda Východní : 19,4</t>
  </si>
  <si>
    <t>9,8+9,7</t>
  </si>
  <si>
    <t>317941123RT6</t>
  </si>
  <si>
    <t>Osazení ocelových válcovaných nosníků  č. 14 - 22 včetně dodávky profilu I č. 22</t>
  </si>
  <si>
    <t>SZ portál překlad : 3,80*6*35,92*1,18/1000</t>
  </si>
  <si>
    <t>SZ portál práh : 3,80*6*35,92*1,18/1000</t>
  </si>
  <si>
    <t>SZ portál stojky : 3,4*8*0,10</t>
  </si>
  <si>
    <t>pro JZ výkladec : 6,8*6*35,92*1,18/1000</t>
  </si>
  <si>
    <t>pro V portál : 3,2*6*35,92*1,18/1000</t>
  </si>
  <si>
    <t>317234410R00</t>
  </si>
  <si>
    <t>Vyzdívka mezi nosníky cihlami pálenými na MC</t>
  </si>
  <si>
    <t>SZ portál : 3,80*0,25*0,60</t>
  </si>
  <si>
    <t>pro JZ výkladec : 6,8*0,25*0,6</t>
  </si>
  <si>
    <t>pro V portál : 3,2*0,25*0,6</t>
  </si>
  <si>
    <t>349234831R00</t>
  </si>
  <si>
    <t>Doplnění zdiva okenních obrub portálů a výkladce</t>
  </si>
  <si>
    <t xml:space="preserve">úprava ostění zešikmením do kónického tvaru : </t>
  </si>
  <si>
    <t>SZ portál : (1,25*3,4*2)+(1,25*3,9)</t>
  </si>
  <si>
    <t>JZ portál dveře : (0,6*2,5*2)+(1,2*0,6)</t>
  </si>
  <si>
    <t>výlohy : (0,6*2,5*2)+(2,8*0,6)</t>
  </si>
  <si>
    <t>V portál : (0,6*3,4*2)+(2,9*0,6)</t>
  </si>
  <si>
    <t>349231821RT2</t>
  </si>
  <si>
    <t>Přizdívka ostění - šikmé</t>
  </si>
  <si>
    <t>113152112R00</t>
  </si>
  <si>
    <t>Odstranění podkladu z kameniva drceného</t>
  </si>
  <si>
    <t>113106231R00</t>
  </si>
  <si>
    <t>Rozebrání dlažeb v kamenivu</t>
  </si>
  <si>
    <t xml:space="preserve">fasáda Západní : </t>
  </si>
  <si>
    <t>demontáž kamenné chodníkové dlažby 20/20 : (3,6*3,6)+(1,8*0,8)</t>
  </si>
  <si>
    <t xml:space="preserve">pro další použití : </t>
  </si>
  <si>
    <t>fasáda Východní : 16,4*0,6*0,8</t>
  </si>
  <si>
    <t xml:space="preserve">dtto : </t>
  </si>
  <si>
    <t>434191451R00</t>
  </si>
  <si>
    <t>Osazení kamen. stupňů výkladce předpoklad délky stavební úpravy</t>
  </si>
  <si>
    <t>předpoklad stavební délky : 7,8</t>
  </si>
  <si>
    <t>917862114RU4</t>
  </si>
  <si>
    <t xml:space="preserve">Osazení stojatého obrubníku plechového hl. 60cm D+M včetně obrubníku plech tl.5mm, </t>
  </si>
  <si>
    <t>fasáda Východ : 16,30</t>
  </si>
  <si>
    <t>13611218R</t>
  </si>
  <si>
    <t>Plech hladký 5,00 x 1000 x 2000 mm hotový prvek</t>
  </si>
  <si>
    <t>Specifikace</t>
  </si>
  <si>
    <t>POL3_</t>
  </si>
  <si>
    <t>předpoklad : 12*79/1000</t>
  </si>
  <si>
    <t xml:space="preserve">16,3*0,6*1,2 : </t>
  </si>
  <si>
    <t>175101201R00</t>
  </si>
  <si>
    <t>Obsyp objektu bez prohození sypaniny</t>
  </si>
  <si>
    <t>pod treláží V záhonu : 16,3*0,60*0,80</t>
  </si>
  <si>
    <t>175101209R00</t>
  </si>
  <si>
    <t>Příplatek za prohození sypaniny pro obsyp objektu</t>
  </si>
  <si>
    <t>181301107R00</t>
  </si>
  <si>
    <t>Rozprostření ornice, do pruhu pod treláž včetně dodání ornice</t>
  </si>
  <si>
    <t>pod treláží V záhonu : 16,3*0,80</t>
  </si>
  <si>
    <t>612401391RT2</t>
  </si>
  <si>
    <t>Omítka malých ploch vnitřních stěn a ostění vápennou štukovou omítkou</t>
  </si>
  <si>
    <t>610991111R00</t>
  </si>
  <si>
    <t>Zakrývání výplní vnitřních otvorů odborný odhad</t>
  </si>
  <si>
    <t>624401112R00</t>
  </si>
  <si>
    <t>Vytvoření falců okenního ostění</t>
  </si>
  <si>
    <t>SZ portál : 10,1</t>
  </si>
  <si>
    <t>624401111R00</t>
  </si>
  <si>
    <t>Vytažení soklového profilu</t>
  </si>
  <si>
    <t>fasáda Východní : 9,8</t>
  </si>
  <si>
    <t>612409991R00</t>
  </si>
  <si>
    <t>Začištění omítek kolem nových oken</t>
  </si>
  <si>
    <t>fasáda Západní - nová okenní rovina s háky : (1,9+1,4)*2*2*18</t>
  </si>
  <si>
    <t xml:space="preserve">ven otevíraná, nTO 2.01+3.01+4.01 : </t>
  </si>
  <si>
    <t>622904112R00</t>
  </si>
  <si>
    <t>Očištění fasád tlakovou vodou složitost 1 - 2 postup dle TP</t>
  </si>
  <si>
    <t>fasáda Západní : 18,10*14,3</t>
  </si>
  <si>
    <t xml:space="preserve">plochy oken neodečítány, jsou náhradou za složitosti místa : </t>
  </si>
  <si>
    <t>odpočet SZ portálu, kam. portálu a výkladce : -(4,05*3,1)-(2,9*3,35)-(6,32*2,8)</t>
  </si>
  <si>
    <t>fasáda Východní : 19,8*14,3</t>
  </si>
  <si>
    <t>odpočet vrat : -2,9*2,7</t>
  </si>
  <si>
    <t xml:space="preserve">dle TP - OČIŠTĚNÍ PLOCHY TLAKOVOU VODOU (100% PLOCHY) : </t>
  </si>
  <si>
    <t>622904121R00</t>
  </si>
  <si>
    <t>Ruční čištění ocelovým kartáčem postup dle TP</t>
  </si>
  <si>
    <t>fasáda Západní : 18,10*14,3*0,3</t>
  </si>
  <si>
    <t>fasáda Východní : 19,8*14,3*0,3</t>
  </si>
  <si>
    <t xml:space="preserve">dle TP - NESOUDRŽNÉ PLOCHY OTEVŘÍT A OČISTIT : </t>
  </si>
  <si>
    <t xml:space="preserve">NA NEJBLIŽŠÍ VRSTVU SOUDRŽNOU (OČEKÁVÁNÍ 30% PLOCHY : </t>
  </si>
  <si>
    <t xml:space="preserve">FASÁDY HLOUBKOVĚ NESOUDRŽNÉ PLOCHY)  následně : </t>
  </si>
  <si>
    <t xml:space="preserve">- ODSPÁROVÁNÍ ZDIVA DO HLOUBKY 30 MM V HLOUBKOVĚ : </t>
  </si>
  <si>
    <t xml:space="preserve">NESOUDRŽNÝCH PLOCHÁCH (30% PLOCHY FASÁDY) : </t>
  </si>
  <si>
    <t>601023194R00</t>
  </si>
  <si>
    <t>Penetrace hloubková fasády postup dle TP</t>
  </si>
  <si>
    <t>fasáda Západní : 18,10*14,3*0,30</t>
  </si>
  <si>
    <t>fasáda Východní : 19,8*14,3*0,30</t>
  </si>
  <si>
    <t xml:space="preserve">dle TP-PENETRACE PLOCHY ZDIVA VODOU A VÁPENO-CEMENTOVÝM : </t>
  </si>
  <si>
    <t xml:space="preserve">POSTŘIKEM (30% PLOCHY FASÁDY) : </t>
  </si>
  <si>
    <t>622421723R00</t>
  </si>
  <si>
    <t>Oprava vnější štukové omítky stěn, do 30 % plochy, stupeň složitosti II, ze suchých vápenných směsí postup dle TP</t>
  </si>
  <si>
    <t xml:space="preserve">dle TP - DOPLNĚNÍ JÁDROVÉ OMÍTKY NA ZDIVO Z TRASVÁPENNÉ : </t>
  </si>
  <si>
    <t xml:space="preserve">MALTY (30% PLOCHY FASÁDY), NAPOJENÍ NA SOUDRŽNÉ VRSTVY : </t>
  </si>
  <si>
    <t xml:space="preserve">NATUPO – NUTNO POČÍTAT AŽ SE TŘEMI PRACOVNÍMI ZÁBĚRY : </t>
  </si>
  <si>
    <t xml:space="preserve">(VRSTVAMI), EVENTUÁLNĚ I S VYZTUŽENÍM VRSTVY : </t>
  </si>
  <si>
    <t xml:space="preserve">NEHYDROFOBIZOVANOU BOBROVKOU : </t>
  </si>
  <si>
    <t>602033191R00</t>
  </si>
  <si>
    <t>Penetrační nátěr organokřemičitanem postup dle TP</t>
  </si>
  <si>
    <t xml:space="preserve">dle TP -	PENETRACE PLOCHY FASÁDY ORGANOKŘEMIČITÝMI : </t>
  </si>
  <si>
    <t xml:space="preserve">PROSTŘEDKY (100% PLOCHY) : </t>
  </si>
  <si>
    <t>623469999R01</t>
  </si>
  <si>
    <t>Vytvoření dvou probarvených geometrických tvarů postup dle TP</t>
  </si>
  <si>
    <t>fasáda Západní : 12,0</t>
  </si>
  <si>
    <t xml:space="preserve">dle TP - VYTVOŘENÍ DVOU GEOMETRICKÝCH OBRAZCŮ STŘÍKANÉ : </t>
  </si>
  <si>
    <t xml:space="preserve">PROBARVENÉ OMÍTKY S ŘÍČNÍMI VALOUNKY (cca 12 m2) : </t>
  </si>
  <si>
    <t xml:space="preserve">S INVERZNÍM VLOŽENÍM NÁPISU „DUŠE SE DÍVÁ“ : </t>
  </si>
  <si>
    <t>623481112R00</t>
  </si>
  <si>
    <t>Celoplošné potažení probarvenou hmotou postup dle TP</t>
  </si>
  <si>
    <t xml:space="preserve">dle TP - PROVEDENÍ PLOŠNÉHO NOVÉHO PROBARVENÉHO ŠTUKU : </t>
  </si>
  <si>
    <t xml:space="preserve">Z TRASVÁPENNÉ MALTY S POVRCHOVÝM ZATOČENÍM : </t>
  </si>
  <si>
    <t xml:space="preserve">MOKRÝM DŘEVĚNÝM HLADÍTKEM : </t>
  </si>
  <si>
    <t>649239999R00</t>
  </si>
  <si>
    <t>Doplnění plošných fasádních prvků - šambrán kolem oken</t>
  </si>
  <si>
    <t>fasáda Západní : (1,9+1,4)*2*0,15*6</t>
  </si>
  <si>
    <t>(1,9+1,4+1,9)*0,15*6*2</t>
  </si>
  <si>
    <t>fasáda Východní : (1,9+1,4)*2*0,15*7</t>
  </si>
  <si>
    <t>620991121R00</t>
  </si>
  <si>
    <t>Zakrývání výplní vnějších otvorů z lešení</t>
  </si>
  <si>
    <t>fasáda Západní : 18*2,0*1,5</t>
  </si>
  <si>
    <t>fasáda Východní : 27*2,0*1,5</t>
  </si>
  <si>
    <t>642952121R00</t>
  </si>
  <si>
    <t>Dodatečné osaz.dřev.oken,pl.do 2,5 m2</t>
  </si>
  <si>
    <t>fasáda Západní - nová okenní rovina s háky : 18</t>
  </si>
  <si>
    <t>6101111</t>
  </si>
  <si>
    <t xml:space="preserve">Okno otevíravé s členěním a tech.parametry dle PD, barevnost, otevíravé ven apod. meziparapet a související </t>
  </si>
  <si>
    <t>soubor</t>
  </si>
  <si>
    <t>641960000R00</t>
  </si>
  <si>
    <t>Těsnění spár otvorových prvků PU pěnou nebo alternativa pro připojovací spáry otvorových výplní</t>
  </si>
  <si>
    <t>fasáda Západní - nová okenní rovina s háky : 18*(1,9+1,4)*2</t>
  </si>
  <si>
    <t>941941052R00</t>
  </si>
  <si>
    <t>Montáž lešení leh.řad.s podlahami,š.1,5 m, H 24 m</t>
  </si>
  <si>
    <t>fasáda Západní : 20,0*14,5</t>
  </si>
  <si>
    <t>fasáda Východní : 20,3*14,5</t>
  </si>
  <si>
    <t>941941392R00</t>
  </si>
  <si>
    <t>Příplatek za každý měsíc použití lešení k pol.1052</t>
  </si>
  <si>
    <t>fasáda Západní : 20,0*14,5 *5</t>
  </si>
  <si>
    <t>fasáda Východní : 20,3*14,5 *5</t>
  </si>
  <si>
    <t>941941852R00</t>
  </si>
  <si>
    <t>Demontáž lešení leh.řad.s podlahami,š.1,5 m,H 24 m</t>
  </si>
  <si>
    <t>944944011R00</t>
  </si>
  <si>
    <t>Montáž ochranné sítě z umělých vláken</t>
  </si>
  <si>
    <t>944944031R00</t>
  </si>
  <si>
    <t>Příplatek za každý měsíc použití sítí k pol. 4011</t>
  </si>
  <si>
    <t>fasáda Západní : 20,0*14,5  *5</t>
  </si>
  <si>
    <t>fasáda Východní : 20,3*14,5  *5</t>
  </si>
  <si>
    <t>944944081R00</t>
  </si>
  <si>
    <t>Demontáž ochranné sítě z umělých vláken</t>
  </si>
  <si>
    <t>944942101R00</t>
  </si>
  <si>
    <t>Záchytné ohrazení na kov. konzolách, do 60°</t>
  </si>
  <si>
    <t>fasáda Západní : 20,0</t>
  </si>
  <si>
    <t>fasáda Východní : 20,3</t>
  </si>
  <si>
    <t>944943151R00</t>
  </si>
  <si>
    <t>Demontáž záchytného (závěsného) lešení na nosné konstrukci, se zábradlím</t>
  </si>
  <si>
    <t>944945012R00</t>
  </si>
  <si>
    <t>Montáž záchytné stříšky H 4,5 m, šířky do 2 m</t>
  </si>
  <si>
    <t>944945812R00</t>
  </si>
  <si>
    <t>Demontáž záchytné stříšky H 4,5 m, šířky do 2 m</t>
  </si>
  <si>
    <t>944946111RT2</t>
  </si>
  <si>
    <t>Textílie ochranná před propadem suti z lešení- montáž včetně dodávky textílie Mokrutex</t>
  </si>
  <si>
    <t>fasáda Západní : 20,0*1,5</t>
  </si>
  <si>
    <t>fasáda Východní : 20,3*1,5</t>
  </si>
  <si>
    <t>944946811R00</t>
  </si>
  <si>
    <t>Odstranění textilie z lešeňových podlah</t>
  </si>
  <si>
    <t>949946121R00</t>
  </si>
  <si>
    <t>Montáž lešeňové konstrukce trubkové, H 10 m</t>
  </si>
  <si>
    <t xml:space="preserve">příplatek pro vystouplé konstrukce, odborný odhad : </t>
  </si>
  <si>
    <t>fasáda Západní : 650</t>
  </si>
  <si>
    <t>fasáda Východní : 180</t>
  </si>
  <si>
    <t>949946192R00</t>
  </si>
  <si>
    <t>Příplatek za půdorysnou plochu</t>
  </si>
  <si>
    <t>949946194R00</t>
  </si>
  <si>
    <t>Příplatek za každý měsíc použití k pol. 6121,22,23</t>
  </si>
  <si>
    <t>fasáda Západní : 650*3</t>
  </si>
  <si>
    <t>fasáda Východní : 180*3</t>
  </si>
  <si>
    <t>949946821R00</t>
  </si>
  <si>
    <t>Demontáž lešeňové konstrukce trubkové, H 10 m</t>
  </si>
  <si>
    <t>949946892R00</t>
  </si>
  <si>
    <t>Příplatek k ceně za půdorys. plochu, demontáž</t>
  </si>
  <si>
    <t>941955001R00</t>
  </si>
  <si>
    <t>Lešení lehké pomocné, výška podlahy do 1,2 m odborný odhad</t>
  </si>
  <si>
    <t>941955002R00</t>
  </si>
  <si>
    <t>Lešení lehké pomocné, výška podlahy do 1,9 m odborný odhad</t>
  </si>
  <si>
    <t>941955003R00</t>
  </si>
  <si>
    <t>Lešení lehké pomocné, výška podlahy do 2,5 m odborný odhad</t>
  </si>
  <si>
    <t>941941502R00</t>
  </si>
  <si>
    <t>Doprava lešení dovoz a odvoz v památkové zóně</t>
  </si>
  <si>
    <t>km</t>
  </si>
  <si>
    <t>952901111R00</t>
  </si>
  <si>
    <t>Vyčištění budov o výšce podlaží do 4 m</t>
  </si>
  <si>
    <t>952901411R00</t>
  </si>
  <si>
    <t>Vyčištění ostatních objektů</t>
  </si>
  <si>
    <t>968062356R00</t>
  </si>
  <si>
    <t>Vybourání dřevěných rámů oken dvojitých pl. 4 m2</t>
  </si>
  <si>
    <t>fasáda Západní : 1,3*1,75*2</t>
  </si>
  <si>
    <t>1,2*1,60*3</t>
  </si>
  <si>
    <t/>
  </si>
  <si>
    <t xml:space="preserve">fasáda Východní : </t>
  </si>
  <si>
    <t>968062991R00</t>
  </si>
  <si>
    <t>Vybourání dřevěných deštění a obkladů</t>
  </si>
  <si>
    <t>fasáda Západní - okenní parapety a obdobné kce : 5</t>
  </si>
  <si>
    <t>5</t>
  </si>
  <si>
    <t>968072456R00</t>
  </si>
  <si>
    <t>DMT kovových mříží pl. nad 2 m2 případná dmt jen dle nálezu, dmt pro další použití</t>
  </si>
  <si>
    <t xml:space="preserve">fasáda Západní, 1,40*1,90*2 : </t>
  </si>
  <si>
    <t xml:space="preserve">1,20*1,90*3 : </t>
  </si>
  <si>
    <t xml:space="preserve">fasáda Východní, 1,40*1,90*13 : </t>
  </si>
  <si>
    <t>Začátek provozního součtu</t>
  </si>
  <si>
    <t xml:space="preserve">  Mezisoučet</t>
  </si>
  <si>
    <t>Konec provozního součtu</t>
  </si>
  <si>
    <t>971035561R00</t>
  </si>
  <si>
    <t>Vybourání otv. zeď cihel. pl. 1 m2, tl. 60 cm, MC odbourání okenních parapetů a mezioken pilířů</t>
  </si>
  <si>
    <t xml:space="preserve">odbourání okenních parapetů a meziokenních pilířů : </t>
  </si>
  <si>
    <t>fasáda Západní : 1,30*0,90*0,75*2</t>
  </si>
  <si>
    <t>1,2*1,3*0,45*3</t>
  </si>
  <si>
    <t>0,35*1,80*0,60</t>
  </si>
  <si>
    <t>0,35*1,60*0,50</t>
  </si>
  <si>
    <t>971033651R00</t>
  </si>
  <si>
    <t>Vybourání otv. zeď cihel. pl.4 m2, tl.60 cm, MVC</t>
  </si>
  <si>
    <t>pro SZ portál : 3,4*3,8*0,6</t>
  </si>
  <si>
    <t>odpočet oken : -1,3*1,75*0,3*2</t>
  </si>
  <si>
    <t>pro SV výkladec : 6,5*2,5*0,6</t>
  </si>
  <si>
    <t>odpočet oken : -1,2*1,60*0,3*3</t>
  </si>
  <si>
    <t>pro V portál : 2,9*3,1*0,6</t>
  </si>
  <si>
    <t>otvor bývalých vrat : 2,7*2,9*0,3</t>
  </si>
  <si>
    <t>974031267R00</t>
  </si>
  <si>
    <t>Vysekání rýh zeď cihelná u stropu 15 x 30 cm pro vtahování nosníků nadpraží</t>
  </si>
  <si>
    <t>pro SV výkladec : 6,8*0,25*0,6</t>
  </si>
  <si>
    <t>967031743R00</t>
  </si>
  <si>
    <t>Přisekání plošné zdiva cihelného na MC tl. 15 cm úprava ostění zešikmením do kónického tvaru</t>
  </si>
  <si>
    <t>SZ portál : (1,25*3,4*0,3*2)+(1,25*3,9*0,3)</t>
  </si>
  <si>
    <t>967031132R00</t>
  </si>
  <si>
    <t>Přisekání omítek na rovných ostění MVC</t>
  </si>
  <si>
    <t>fasáda Západní - nová okenní rovina s háky : (1,9+1,4+1,9)*0,20*18</t>
  </si>
  <si>
    <t>978015291R00</t>
  </si>
  <si>
    <t>Omítky vnější MVC v složit.1-4 do 100 % Dle TP - REVIZE SOUDRŽNOSTI OMÍTKOVÝCH VRSTEV POKLEPEM</t>
  </si>
  <si>
    <t xml:space="preserve">- STANOVENÍ ROZSAHU SOUDRŽNÝCH/NESOUDRŽNÝCH VRSTEV : </t>
  </si>
  <si>
    <t xml:space="preserve">ZÁKRESEM KŘÍDOU : </t>
  </si>
  <si>
    <t>978015241R00</t>
  </si>
  <si>
    <t>Otlučení omítek vnějších MVC v složit.1-4 do 30 % postup dle TP</t>
  </si>
  <si>
    <t xml:space="preserve">FASÁDY HLOUBKOVĚ NESOUDRŽNÉ PLOCHY) : </t>
  </si>
  <si>
    <t>978015411R00</t>
  </si>
  <si>
    <t>Odstranění jen štuk. vrstvy z vnějších stěn slož. 1-4 postup dle TP</t>
  </si>
  <si>
    <t>fasáda Západní : 18,10*14,3*0,7</t>
  </si>
  <si>
    <t>fasáda Východní : 19,8*14,3*0,7</t>
  </si>
  <si>
    <t xml:space="preserve">dle TP - ZE SOUDRŽNÝCH VRSTEV MECHANICKY SEJMOUT : </t>
  </si>
  <si>
    <t xml:space="preserve">ŠTUKOVOU VRSTVU Z ROKU 1969 (70% PLOCHY FASÁDY) : </t>
  </si>
  <si>
    <t>999281151R00</t>
  </si>
  <si>
    <t>Přesun hmot pro opravy a údržbu do v. 25 m, památková zóna</t>
  </si>
  <si>
    <t>POL1_1</t>
  </si>
  <si>
    <t>999281196R00</t>
  </si>
  <si>
    <t>Přesun hmot, opravy a údržba, příplatek za pohyb v památkové zóně, do 5 km</t>
  </si>
  <si>
    <t>764454804R01</t>
  </si>
  <si>
    <t xml:space="preserve">Demontáž odpadních trub kruhových, D 200 mm pro zpětné použití, ponechání zděří, háků a konzol </t>
  </si>
  <si>
    <t>fasáda Západní : 0</t>
  </si>
  <si>
    <t>fasáda Východní - ponechání háků a konzol : 15,0</t>
  </si>
  <si>
    <t>764454804R00</t>
  </si>
  <si>
    <t>Demontáž odpadních trub kruhových, do D 200 mm</t>
  </si>
  <si>
    <t>fasáda Západní : 15,0</t>
  </si>
  <si>
    <t>fasáda Východní : 0</t>
  </si>
  <si>
    <t>764554704R00</t>
  </si>
  <si>
    <t>Oprava odpadní trouby TiZn kruhové, D 200 mm kontrola, případná oprava, vyčištění</t>
  </si>
  <si>
    <t>fasáda Východní : 15,0</t>
  </si>
  <si>
    <t>764554405R01</t>
  </si>
  <si>
    <t xml:space="preserve">Odpadní trouby z TiZn plechu, kruhové, D 200 mm  zpětná dodávka, opravy zahrnuty v údržbě,ponechání háků a konzol    </t>
  </si>
  <si>
    <t>764551605R00</t>
  </si>
  <si>
    <t>Svod z TiZn kruhový, D 150 mm, TiZn plech reinzink předpoklad stávající rš</t>
  </si>
  <si>
    <t>fasáda Západní : 15</t>
  </si>
  <si>
    <t>764352821R01</t>
  </si>
  <si>
    <t xml:space="preserve">Demontáž žlabů půlkruh. rovných, rš 500 mm, do 45° pro zpětné použití, ponechání zděří, háků a konzol </t>
  </si>
  <si>
    <t>764352821R00</t>
  </si>
  <si>
    <t>Demontáž žlabů půlkruh. rovných, rš 500 mm, do 45°</t>
  </si>
  <si>
    <t>764252731R00</t>
  </si>
  <si>
    <t>Oprava žlabů TiZn podokapních půlkruhových, rš 500 mm, do 45° revize, kontrola, případná oprava, vyčištění</t>
  </si>
  <si>
    <t>764255401R01</t>
  </si>
  <si>
    <t xml:space="preserve">Žlaby z Ti Zn plechu, nástřešní oblé, rš 500 mm jen montáž, zpětná dodávka, opravy zahrnuty v údržbě   </t>
  </si>
  <si>
    <t>764252605R00</t>
  </si>
  <si>
    <t>Žlab podokapní půlkulatý TiZn rš 400 mm, TiZn plech reinzink předpoklad stávající rš</t>
  </si>
  <si>
    <t>764359821R01</t>
  </si>
  <si>
    <t>Demontáž kotlíku oválného, sklon střechy do 45° pro zpětné použití</t>
  </si>
  <si>
    <t>fasáda Východní : 2</t>
  </si>
  <si>
    <t>764359821R00</t>
  </si>
  <si>
    <t>Demontáž kotlíku oválného, sklon střechy do 45°</t>
  </si>
  <si>
    <t>fasáda Západní : 2</t>
  </si>
  <si>
    <t>764259722R00</t>
  </si>
  <si>
    <t>Oprava kotlíku TiZn oválného kontrola, případná oprava, vyčištění</t>
  </si>
  <si>
    <t>764259491R01</t>
  </si>
  <si>
    <t xml:space="preserve">Montáž kotlíku z Ti Zn kulatého jen montáž, zpětná dodávka, opravy zahrnuty v údržbě   </t>
  </si>
  <si>
    <t>764259619R00</t>
  </si>
  <si>
    <t>Kotlík TiZn půlkulatý, TiZn plech reinzink předpoklad stávající rš</t>
  </si>
  <si>
    <t>764453875R00</t>
  </si>
  <si>
    <t>Demontáž odskoků o str.nebo D až 200 mm, odskok vždy pár kolen</t>
  </si>
  <si>
    <t>fasáda Východní : 3</t>
  </si>
  <si>
    <t>764556764R00</t>
  </si>
  <si>
    <t>Oprava odskoků TiZn kruhových, D 200 mm, odskok vždy pár kolen</t>
  </si>
  <si>
    <t>764554494R01</t>
  </si>
  <si>
    <t xml:space="preserve">Montáž odskoku Ti Zn kruhového jen montáž, zpětná dodávka, opravy zahrnuty v údržbě </t>
  </si>
  <si>
    <t>764551623R00</t>
  </si>
  <si>
    <t>Odskok TiZn kruhový, TiZn plech reinzink, vždy pro pár kolen</t>
  </si>
  <si>
    <t>764421850R00</t>
  </si>
  <si>
    <t>Demontáž oplechování kordonových říms,rš od 250 do 330 mm</t>
  </si>
  <si>
    <t xml:space="preserve">demontáž kordonové římsy : </t>
  </si>
  <si>
    <t>764521650R00</t>
  </si>
  <si>
    <t>Oplechování kordonové římsy TiZn, plech reinzink, rš 220mm</t>
  </si>
  <si>
    <t>fasáda Východní - kordonová římsa nKr/1a+nKr/1b : 20,3</t>
  </si>
  <si>
    <t>764410850R00</t>
  </si>
  <si>
    <t>Demontáž oplechování parapetů,rš od 100 do 330 mm</t>
  </si>
  <si>
    <t>fasáda Západní : 1,5*6*3+1,5*5</t>
  </si>
  <si>
    <t>764421870R00</t>
  </si>
  <si>
    <t>Demontáž oplechování nadokenních říms, rš od 400 do 500 mm</t>
  </si>
  <si>
    <t>fasáda Západní : 1,6*6</t>
  </si>
  <si>
    <t>764510740R00</t>
  </si>
  <si>
    <t>Oprava oplechování parapetů z TiZn plechu, rš 250 mm revize, zakrytí, očištění</t>
  </si>
  <si>
    <t>fasáda Východní : 1,50*7*4</t>
  </si>
  <si>
    <t>764521660R00</t>
  </si>
  <si>
    <t xml:space="preserve">Oplechování nadokenních říms TiZn do rš 400 mm,TiZn plech reinzink </t>
  </si>
  <si>
    <t>fasáda Západní : 1,5*6*3</t>
  </si>
  <si>
    <t>764511616R00</t>
  </si>
  <si>
    <t>Oplechování parapetů TiZn rš 120 mm, TiZn plech reinzink</t>
  </si>
  <si>
    <t>764521660RT2</t>
  </si>
  <si>
    <t>Oplechování říms TiZn do rš 400 mm, TiZn plech reinzink</t>
  </si>
  <si>
    <t>fasáda Západní - kamenný portál : 3,5</t>
  </si>
  <si>
    <t>764531650R00</t>
  </si>
  <si>
    <t>Oplechování výkladce TiZn rš 670 mm, lepením, plech reinzink</t>
  </si>
  <si>
    <t>fasáda Západní - zadní oplechování skleněné výlohy : 3,5+5,4+3,5</t>
  </si>
  <si>
    <t>764551602R00</t>
  </si>
  <si>
    <t>Svod z TiZn kruhový, do D 80 mm, TiZn plech reinzink včetně kotlíků, zaústění, odtoků</t>
  </si>
  <si>
    <t>fasáda Západní - zadní oplechování skleněné výlohy : 3,5+3,5</t>
  </si>
  <si>
    <t>764551602R01</t>
  </si>
  <si>
    <t>Vyhřívání okapů a svodů - do Svod z TiZn kruhový</t>
  </si>
  <si>
    <t>998764203R00</t>
  </si>
  <si>
    <t>Přesun hmot pro klempířské konstr., výšky do 24 m</t>
  </si>
  <si>
    <t>POL1_7</t>
  </si>
  <si>
    <t>762361114RT2</t>
  </si>
  <si>
    <t xml:space="preserve">Montáž treláže včetně dodávky hoblovaného a vzduchosuchého řeziva 6/4 </t>
  </si>
  <si>
    <t>fasáda Východní : 23*5,0</t>
  </si>
  <si>
    <t>5*5,0</t>
  </si>
  <si>
    <t>140*0,25</t>
  </si>
  <si>
    <t>762395000R00</t>
  </si>
  <si>
    <t>Spojovací a ochranné prostředky</t>
  </si>
  <si>
    <t>fasáda Východní  - treláž : 1,5</t>
  </si>
  <si>
    <t>783911220R00</t>
  </si>
  <si>
    <t>Nátěr olejový treláže dvojnásobný</t>
  </si>
  <si>
    <t>fasáda Východní : 175*0,05*4</t>
  </si>
  <si>
    <t>35*0,20</t>
  </si>
  <si>
    <t>998762202R00</t>
  </si>
  <si>
    <t>Přesun hmot pro tesařské konstrukce, výšky do 12 m</t>
  </si>
  <si>
    <t>767999801R00</t>
  </si>
  <si>
    <t>Demontáž doplňků staveb o hmotnosti do 50 kg např. demontáž praporových zděří</t>
  </si>
  <si>
    <t>kg</t>
  </si>
  <si>
    <t>767995101R00</t>
  </si>
  <si>
    <t>Výroba a montáž kov. atypických konstr. do 5 kg D+M typ praporových zděří</t>
  </si>
  <si>
    <t>998767201R00</t>
  </si>
  <si>
    <t>Přesun hmot pro zámečnické konstr., výšky do 6 m</t>
  </si>
  <si>
    <t>772511112R00</t>
  </si>
  <si>
    <t>Dlažba z kamene pór.do tl.4-5cm,pravoúhlá,do tmele</t>
  </si>
  <si>
    <t>dlažba venkovní chodníková žulová 20/20/4 : 3,8*1,9*1,15</t>
  </si>
  <si>
    <t>58381343R</t>
  </si>
  <si>
    <t>Deska dlažební žulová 200/200 tl. 40 mm</t>
  </si>
  <si>
    <t>772512142R00</t>
  </si>
  <si>
    <t>Dlažba z kamene hut. do tl.4-5cm, do tmele</t>
  </si>
  <si>
    <t>dlažba venkovní chodníková čedič 40/80/4cm : 3,6*3,6</t>
  </si>
  <si>
    <t>63232516R</t>
  </si>
  <si>
    <t>Dlaždice čedičová venkovní 40/80/4</t>
  </si>
  <si>
    <t>dlažba venkovní chodníková čedič 40/80/4cm : 3,6*3,6*1,25</t>
  </si>
  <si>
    <t>998772201R00</t>
  </si>
  <si>
    <t>Přesun hmot pro dlažby z kamene, výšky do 6 m</t>
  </si>
  <si>
    <t>783201831R00</t>
  </si>
  <si>
    <t>Odstr. nátěrů z kovových konstr. chem.odstraňovači</t>
  </si>
  <si>
    <t xml:space="preserve">kotevní pásová železa pro stažení objektu, předpoklad ks=m2 : </t>
  </si>
  <si>
    <t>fasáda Východní : 12</t>
  </si>
  <si>
    <t>fasáda Západní : 12</t>
  </si>
  <si>
    <t>783222921RT2</t>
  </si>
  <si>
    <t xml:space="preserve">Údržba, nátěr syntetický kov.konstr. </t>
  </si>
  <si>
    <t>794961111</t>
  </si>
  <si>
    <t>Restaurování dřevěných vrat včetně závěsů pro dřevěná vrata soubor prací</t>
  </si>
  <si>
    <t>restaurování dřevěných vrat : 1</t>
  </si>
  <si>
    <t>794961112</t>
  </si>
  <si>
    <t>Restaurování kamenného portálu bez závěsů pro dřevěná vrata soubor prací</t>
  </si>
  <si>
    <t>794961113</t>
  </si>
  <si>
    <t>Vyjmutí dřevěných vrat 270/290 s vrchlíkovým nadpražím, pro další použití soubor prací</t>
  </si>
  <si>
    <t>vyjmutí dřevěných vrat ze zdi : 1</t>
  </si>
  <si>
    <t>794961114</t>
  </si>
  <si>
    <t>Portál směrem SZ, ocelovo-skleněný</t>
  </si>
  <si>
    <t>SZ portál : 1</t>
  </si>
  <si>
    <t>794961115</t>
  </si>
  <si>
    <t>Atypická výloha kovová kastlová předstoupená, s komplet nápisem, vnější rovina   dle výrovní dokumentace</t>
  </si>
  <si>
    <t>vnější rovina s dveřmi : 1</t>
  </si>
  <si>
    <t xml:space="preserve">komplexní nápis : </t>
  </si>
  <si>
    <t xml:space="preserve">vnitřní prosklené dveře : </t>
  </si>
  <si>
    <t xml:space="preserve">rám na kolejnicích : </t>
  </si>
  <si>
    <t>794961116</t>
  </si>
  <si>
    <t xml:space="preserve">Kamenný schod po celé délce výlohy s dveřmi D+M s uložením a podkladem </t>
  </si>
  <si>
    <t>1</t>
  </si>
  <si>
    <t>794961117</t>
  </si>
  <si>
    <t>Kamenný schod do dveří D+M s uložením a podkladem  dle výrobní dokumentace</t>
  </si>
  <si>
    <t>210</t>
  </si>
  <si>
    <t>Kryt ostění zadního vstupu vč. háků aretace vratových křídel</t>
  </si>
  <si>
    <t>794961119</t>
  </si>
  <si>
    <t>Vrata s atyp. skleněnými čočkami vč. nerez kováním dle výrobní dokumentace</t>
  </si>
  <si>
    <t>794961120</t>
  </si>
  <si>
    <t>Atypický prvek na Západní fasádě z nerez oceli a uměleckého skla</t>
  </si>
  <si>
    <t>794961135</t>
  </si>
  <si>
    <t>Restaurování říms nad okny na Západní fasádě</t>
  </si>
  <si>
    <t>fasáda Západní : 1,5*6</t>
  </si>
  <si>
    <t>794961136</t>
  </si>
  <si>
    <t>Restaurování parapetů oken na Západní fasádě</t>
  </si>
  <si>
    <t>fasáda Západní : 1,5*6*2</t>
  </si>
  <si>
    <t>794961140</t>
  </si>
  <si>
    <t>Kontrola povrchů oken a jejich částí, případná oprava, retuše, umytí</t>
  </si>
  <si>
    <t xml:space="preserve">m2    </t>
  </si>
  <si>
    <t>fasáda Západní - okna stávající kastlová : 1,40*1,90*6*3*2,5</t>
  </si>
  <si>
    <t>fasáda Východní : 1,40*1,90*7*3*2,5</t>
  </si>
  <si>
    <t>1,40*1,90*6*2,5</t>
  </si>
  <si>
    <t>794961160</t>
  </si>
  <si>
    <t>Kontrola předokenních kovářských mříží, bez případné demontáže dmt jen v případě nálezů z průzkumu fasád</t>
  </si>
  <si>
    <t>fasáda Západní : 1,40*1,90*2</t>
  </si>
  <si>
    <t>1,20*1,90*3</t>
  </si>
  <si>
    <t>fasáda Východní : 1,40*1,90*13</t>
  </si>
  <si>
    <t>794961161</t>
  </si>
  <si>
    <t>Ochrana předokenních mříží proti poškození, bez případné demontáže</t>
  </si>
  <si>
    <t>998762203R00</t>
  </si>
  <si>
    <t>Přesun hmot pro objekty výšky do 24 m</t>
  </si>
  <si>
    <t>210293001R00</t>
  </si>
  <si>
    <t>Vyrovnání stávajících svodových vodičů hromosvodů a plynu ochrana, vyčištění</t>
  </si>
  <si>
    <t>fasáda Západní : 15,0*3</t>
  </si>
  <si>
    <t>764551602R99</t>
  </si>
  <si>
    <t xml:space="preserve">Vyhřívání okapů a svodů </t>
  </si>
  <si>
    <t>210010000R99</t>
  </si>
  <si>
    <t>Prověření el. instal před demontáží kabelů a vodičů objektu</t>
  </si>
  <si>
    <t>979011311RT1</t>
  </si>
  <si>
    <t>Svislá doprava suti a vybouraných hmot shozem s naložením do shozu</t>
  </si>
  <si>
    <t>POL1_9</t>
  </si>
  <si>
    <t>979094211R00</t>
  </si>
  <si>
    <t>Nakládání nebo překládání vybourané suti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</si>
  <si>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</si>
  <si>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</si>
  <si>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</si>
  <si>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</si>
  <si>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</si>
  <si>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</si>
  <si>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</si>
  <si>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</si>
  <si>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979981101R00</t>
  </si>
  <si>
    <t>Kontejner, přistavení na 24 h, odvoz a likvidace, suť bez příměsí, kapacita 3 t</t>
  </si>
  <si>
    <t>979999998R00</t>
  </si>
  <si>
    <t>Poplatek za ukládku suť do 5 % příměsí (skup.170107)</t>
  </si>
  <si>
    <t>979990107R00</t>
  </si>
  <si>
    <t>Poplatek za uložení suti - směs betonu, cihel, dřeva, skupina odpadu 170904</t>
  </si>
  <si>
    <t>979999999R00</t>
  </si>
  <si>
    <t>Poplatek za ukládku objem odpad, komunál apod.</t>
  </si>
  <si>
    <t>005121 R</t>
  </si>
  <si>
    <t>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</si>
  <si>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</si>
  <si>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</si>
  <si>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</si>
  <si>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</si>
  <si>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</si>
  <si>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</si>
  <si>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</si>
  <si>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</si>
  <si>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</si>
  <si>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005123010R</t>
  </si>
  <si>
    <t>Extrémní místo provádění</t>
  </si>
  <si>
    <t>005124010R</t>
  </si>
  <si>
    <t>Koordinační činnost</t>
  </si>
  <si>
    <t>005211040R</t>
  </si>
  <si>
    <t xml:space="preserve">Užívání veřejných ploch a prostranství  </t>
  </si>
  <si>
    <t>005241020R</t>
  </si>
  <si>
    <t xml:space="preserve">Geodetické zaměření skutečného provedení  </t>
  </si>
  <si>
    <t>005211080R</t>
  </si>
  <si>
    <t xml:space="preserve">Bezpečnostní a hygienická opatření na staveništi </t>
  </si>
  <si>
    <t>005123 R</t>
  </si>
  <si>
    <t>Územní vlivy - přítomnost a dohled archeologie</t>
  </si>
  <si>
    <t>004111020R</t>
  </si>
  <si>
    <t>Vypracování dílenské dokumentace  všech atypických prvků, profilů, tvarů a modelů vč. výroby a prezentace vzorků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</si>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</sst>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E3801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mUEroji+Qr5GWXX0mO7wsB9x5uR3A7gIOKuprBa/V+osgm8XP3AYqArd1d5J6gv9Poj7y6twv2Awp6HDrQaIiA==" saltValue="QGlLUfNM9Yq+As2fpw4wh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45</v>
      </c>
      <c r="E2" s="115" t="s">
        <v>46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3274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SUMIF(F53:F73,A16,I53:I73)+SUMIF(F53:F73,"PSU",I53:I73)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SUMIF(F53:F73,A17,I53:I73)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SUMIF(F53:F73,A18,I53:I73)</f>
        <v>0</v>
      </c>
      <c r="J18" s="85"/>
    </row>
    <row r="19" spans="1:10" ht="23.25" customHeight="1" x14ac:dyDescent="0.2">
      <c r="A19" s="196" t="s">
        <v>99</v>
      </c>
      <c r="B19" s="38" t="s">
        <v>27</v>
      </c>
      <c r="C19" s="62"/>
      <c r="D19" s="63"/>
      <c r="E19" s="83"/>
      <c r="F19" s="84"/>
      <c r="G19" s="83"/>
      <c r="H19" s="84"/>
      <c r="I19" s="83">
        <f>SUMIF(F53:F73,A19,I53:I73)</f>
        <v>0</v>
      </c>
      <c r="J19" s="85"/>
    </row>
    <row r="20" spans="1:10" ht="23.25" customHeight="1" x14ac:dyDescent="0.2">
      <c r="A20" s="196" t="s">
        <v>100</v>
      </c>
      <c r="B20" s="38" t="s">
        <v>28</v>
      </c>
      <c r="C20" s="62"/>
      <c r="D20" s="63"/>
      <c r="E20" s="83"/>
      <c r="F20" s="84"/>
      <c r="G20" s="83"/>
      <c r="H20" s="84"/>
      <c r="I20" s="83">
        <f>SUMIF(F53:F73,A20,I53:I73)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49</v>
      </c>
      <c r="C39" s="147"/>
      <c r="D39" s="147"/>
      <c r="E39" s="147"/>
      <c r="F39" s="148">
        <f>'012025 1111b Pol'!AE513</f>
        <v>0</v>
      </c>
      <c r="G39" s="149">
        <f>'012025 1111b Pol'!AF513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2"/>
      <c r="C40" s="153" t="s">
        <v>50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45</v>
      </c>
      <c r="C41" s="153" t="s">
        <v>46</v>
      </c>
      <c r="D41" s="153"/>
      <c r="E41" s="153"/>
      <c r="F41" s="154">
        <f>'012025 1111b Pol'!AE513</f>
        <v>0</v>
      </c>
      <c r="G41" s="155">
        <f>'012025 1111b Pol'!AF513</f>
        <v>0</v>
      </c>
      <c r="H41" s="155">
        <f>(F41*SazbaDPH1/100)+(G41*SazbaDPH2/100)</f>
        <v>0</v>
      </c>
      <c r="I41" s="155">
        <f>F41+G41+H41</f>
        <v>0</v>
      </c>
      <c r="J41" s="156" t="str">
        <f>IF(_xlfn.SINGLE(CenaCelkemVypocet)=0,"",I41/_xlfn.SINGLE(CenaCelkemVypocet)*100)</f>
        <v/>
      </c>
    </row>
    <row r="42" spans="1:10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'012025 1111b Pol'!AE513</f>
        <v>0</v>
      </c>
      <c r="G42" s="150">
        <f>'012025 1111b Pol'!AF513</f>
        <v>0</v>
      </c>
      <c r="H42" s="150">
        <f>(F42*SazbaDPH1/100)+(G42*SazbaDPH2/100)</f>
        <v>0</v>
      </c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hidden="1" customHeight="1" x14ac:dyDescent="0.2">
      <c r="A43" s="136"/>
      <c r="B43" s="159" t="s">
        <v>51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50" spans="1:10" ht="15.75" x14ac:dyDescent="0.25">
      <c r="B50" s="175" t="s">
        <v>59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60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61</v>
      </c>
      <c r="C53" s="184" t="s">
        <v>62</v>
      </c>
      <c r="D53" s="185"/>
      <c r="E53" s="185"/>
      <c r="F53" s="192" t="s">
        <v>24</v>
      </c>
      <c r="G53" s="193"/>
      <c r="H53" s="193"/>
      <c r="I53" s="193">
        <f>'012025 1111b Pol'!G8</f>
        <v>0</v>
      </c>
      <c r="J53" s="189" t="str">
        <f>IF(I74=0,"",I53/I74*100)</f>
        <v/>
      </c>
    </row>
    <row r="54" spans="1:10" ht="36.75" customHeight="1" x14ac:dyDescent="0.2">
      <c r="A54" s="178"/>
      <c r="B54" s="183" t="s">
        <v>63</v>
      </c>
      <c r="C54" s="184" t="s">
        <v>64</v>
      </c>
      <c r="D54" s="185"/>
      <c r="E54" s="185"/>
      <c r="F54" s="192" t="s">
        <v>24</v>
      </c>
      <c r="G54" s="193"/>
      <c r="H54" s="193"/>
      <c r="I54" s="193">
        <f>'012025 1111b Pol'!G13</f>
        <v>0</v>
      </c>
      <c r="J54" s="189" t="str">
        <f>IF(I74=0,"",I54/I74*100)</f>
        <v/>
      </c>
    </row>
    <row r="55" spans="1:10" ht="36.75" customHeight="1" x14ac:dyDescent="0.2">
      <c r="A55" s="178"/>
      <c r="B55" s="183" t="s">
        <v>65</v>
      </c>
      <c r="C55" s="184" t="s">
        <v>66</v>
      </c>
      <c r="D55" s="185"/>
      <c r="E55" s="185"/>
      <c r="F55" s="192" t="s">
        <v>24</v>
      </c>
      <c r="G55" s="193"/>
      <c r="H55" s="193"/>
      <c r="I55" s="193">
        <f>'012025 1111b Pol'!G29</f>
        <v>0</v>
      </c>
      <c r="J55" s="189" t="str">
        <f>IF(I74=0,"",I55/I74*100)</f>
        <v/>
      </c>
    </row>
    <row r="56" spans="1:10" ht="36.75" customHeight="1" x14ac:dyDescent="0.2">
      <c r="A56" s="178"/>
      <c r="B56" s="183" t="s">
        <v>67</v>
      </c>
      <c r="C56" s="184" t="s">
        <v>68</v>
      </c>
      <c r="D56" s="185"/>
      <c r="E56" s="185"/>
      <c r="F56" s="192" t="s">
        <v>24</v>
      </c>
      <c r="G56" s="193"/>
      <c r="H56" s="193"/>
      <c r="I56" s="193">
        <f>'012025 1111b Pol'!G63</f>
        <v>0</v>
      </c>
      <c r="J56" s="189" t="str">
        <f>IF(I74=0,"",I56/I74*100)</f>
        <v/>
      </c>
    </row>
    <row r="57" spans="1:10" ht="36.75" customHeight="1" x14ac:dyDescent="0.2">
      <c r="A57" s="178"/>
      <c r="B57" s="183" t="s">
        <v>69</v>
      </c>
      <c r="C57" s="184" t="s">
        <v>70</v>
      </c>
      <c r="D57" s="185"/>
      <c r="E57" s="185"/>
      <c r="F57" s="192" t="s">
        <v>24</v>
      </c>
      <c r="G57" s="193"/>
      <c r="H57" s="193"/>
      <c r="I57" s="193">
        <f>'012025 1111b Pol'!G87</f>
        <v>0</v>
      </c>
      <c r="J57" s="189" t="str">
        <f>IF(I74=0,"",I57/I74*100)</f>
        <v/>
      </c>
    </row>
    <row r="58" spans="1:10" ht="36.75" customHeight="1" x14ac:dyDescent="0.2">
      <c r="A58" s="178"/>
      <c r="B58" s="183" t="s">
        <v>71</v>
      </c>
      <c r="C58" s="184" t="s">
        <v>66</v>
      </c>
      <c r="D58" s="185"/>
      <c r="E58" s="185"/>
      <c r="F58" s="192" t="s">
        <v>24</v>
      </c>
      <c r="G58" s="193"/>
      <c r="H58" s="193"/>
      <c r="I58" s="193">
        <f>'012025 1111b Pol'!G89</f>
        <v>0</v>
      </c>
      <c r="J58" s="189" t="str">
        <f>IF(I74=0,"",I58/I74*100)</f>
        <v/>
      </c>
    </row>
    <row r="59" spans="1:10" ht="36.75" customHeight="1" x14ac:dyDescent="0.2">
      <c r="A59" s="178"/>
      <c r="B59" s="183" t="s">
        <v>72</v>
      </c>
      <c r="C59" s="184" t="s">
        <v>73</v>
      </c>
      <c r="D59" s="185"/>
      <c r="E59" s="185"/>
      <c r="F59" s="192" t="s">
        <v>24</v>
      </c>
      <c r="G59" s="193"/>
      <c r="H59" s="193"/>
      <c r="I59" s="193">
        <f>'012025 1111b Pol'!G170</f>
        <v>0</v>
      </c>
      <c r="J59" s="189" t="str">
        <f>IF(I74=0,"",I59/I74*100)</f>
        <v/>
      </c>
    </row>
    <row r="60" spans="1:10" ht="36.75" customHeight="1" x14ac:dyDescent="0.2">
      <c r="A60" s="178"/>
      <c r="B60" s="183" t="s">
        <v>74</v>
      </c>
      <c r="C60" s="184" t="s">
        <v>75</v>
      </c>
      <c r="D60" s="185"/>
      <c r="E60" s="185"/>
      <c r="F60" s="192" t="s">
        <v>24</v>
      </c>
      <c r="G60" s="193"/>
      <c r="H60" s="193"/>
      <c r="I60" s="193">
        <f>'012025 1111b Pol'!G180</f>
        <v>0</v>
      </c>
      <c r="J60" s="189" t="str">
        <f>IF(I74=0,"",I60/I74*100)</f>
        <v/>
      </c>
    </row>
    <row r="61" spans="1:10" ht="36.75" customHeight="1" x14ac:dyDescent="0.2">
      <c r="A61" s="178"/>
      <c r="B61" s="183" t="s">
        <v>76</v>
      </c>
      <c r="C61" s="184" t="s">
        <v>77</v>
      </c>
      <c r="D61" s="185"/>
      <c r="E61" s="185"/>
      <c r="F61" s="192" t="s">
        <v>24</v>
      </c>
      <c r="G61" s="193"/>
      <c r="H61" s="193"/>
      <c r="I61" s="193">
        <f>'012025 1111b Pol'!G241</f>
        <v>0</v>
      </c>
      <c r="J61" s="189" t="str">
        <f>IF(I74=0,"",I61/I74*100)</f>
        <v/>
      </c>
    </row>
    <row r="62" spans="1:10" ht="36.75" customHeight="1" x14ac:dyDescent="0.2">
      <c r="A62" s="178"/>
      <c r="B62" s="183" t="s">
        <v>78</v>
      </c>
      <c r="C62" s="184" t="s">
        <v>79</v>
      </c>
      <c r="D62" s="185"/>
      <c r="E62" s="185"/>
      <c r="F62" s="192" t="s">
        <v>24</v>
      </c>
      <c r="G62" s="193"/>
      <c r="H62" s="193"/>
      <c r="I62" s="193">
        <f>'012025 1111b Pol'!G244</f>
        <v>0</v>
      </c>
      <c r="J62" s="189" t="str">
        <f>IF(I74=0,"",I62/I74*100)</f>
        <v/>
      </c>
    </row>
    <row r="63" spans="1:10" ht="36.75" customHeight="1" x14ac:dyDescent="0.2">
      <c r="A63" s="178"/>
      <c r="B63" s="183" t="s">
        <v>80</v>
      </c>
      <c r="C63" s="184" t="s">
        <v>81</v>
      </c>
      <c r="D63" s="185"/>
      <c r="E63" s="185"/>
      <c r="F63" s="192" t="s">
        <v>24</v>
      </c>
      <c r="G63" s="193"/>
      <c r="H63" s="193"/>
      <c r="I63" s="193">
        <f>'012025 1111b Pol'!G315</f>
        <v>0</v>
      </c>
      <c r="J63" s="189" t="str">
        <f>IF(I74=0,"",I63/I74*100)</f>
        <v/>
      </c>
    </row>
    <row r="64" spans="1:10" ht="36.75" customHeight="1" x14ac:dyDescent="0.2">
      <c r="A64" s="178"/>
      <c r="B64" s="183" t="s">
        <v>82</v>
      </c>
      <c r="C64" s="184" t="s">
        <v>83</v>
      </c>
      <c r="D64" s="185"/>
      <c r="E64" s="185"/>
      <c r="F64" s="192" t="s">
        <v>25</v>
      </c>
      <c r="G64" s="193"/>
      <c r="H64" s="193"/>
      <c r="I64" s="193">
        <f>'012025 1111b Pol'!G318</f>
        <v>0</v>
      </c>
      <c r="J64" s="189" t="str">
        <f>IF(I74=0,"",I64/I74*100)</f>
        <v/>
      </c>
    </row>
    <row r="65" spans="1:10" ht="36.75" customHeight="1" x14ac:dyDescent="0.2">
      <c r="A65" s="178"/>
      <c r="B65" s="183" t="s">
        <v>84</v>
      </c>
      <c r="C65" s="184" t="s">
        <v>85</v>
      </c>
      <c r="D65" s="185"/>
      <c r="E65" s="185"/>
      <c r="F65" s="192" t="s">
        <v>25</v>
      </c>
      <c r="G65" s="193"/>
      <c r="H65" s="193"/>
      <c r="I65" s="193">
        <f>'012025 1111b Pol'!G406</f>
        <v>0</v>
      </c>
      <c r="J65" s="189" t="str">
        <f>IF(I74=0,"",I65/I74*100)</f>
        <v/>
      </c>
    </row>
    <row r="66" spans="1:10" ht="36.75" customHeight="1" x14ac:dyDescent="0.2">
      <c r="A66" s="178"/>
      <c r="B66" s="183" t="s">
        <v>86</v>
      </c>
      <c r="C66" s="184" t="s">
        <v>87</v>
      </c>
      <c r="D66" s="185"/>
      <c r="E66" s="185"/>
      <c r="F66" s="192" t="s">
        <v>25</v>
      </c>
      <c r="G66" s="193"/>
      <c r="H66" s="193"/>
      <c r="I66" s="193">
        <f>'012025 1111b Pol'!G417</f>
        <v>0</v>
      </c>
      <c r="J66" s="189" t="str">
        <f>IF(I74=0,"",I66/I74*100)</f>
        <v/>
      </c>
    </row>
    <row r="67" spans="1:10" ht="36.75" customHeight="1" x14ac:dyDescent="0.2">
      <c r="A67" s="178"/>
      <c r="B67" s="183" t="s">
        <v>88</v>
      </c>
      <c r="C67" s="184" t="s">
        <v>89</v>
      </c>
      <c r="D67" s="185"/>
      <c r="E67" s="185"/>
      <c r="F67" s="192" t="s">
        <v>25</v>
      </c>
      <c r="G67" s="193"/>
      <c r="H67" s="193"/>
      <c r="I67" s="193">
        <f>'012025 1111b Pol'!G421</f>
        <v>0</v>
      </c>
      <c r="J67" s="189" t="str">
        <f>IF(I74=0,"",I67/I74*100)</f>
        <v/>
      </c>
    </row>
    <row r="68" spans="1:10" ht="36.75" customHeight="1" x14ac:dyDescent="0.2">
      <c r="A68" s="178"/>
      <c r="B68" s="183" t="s">
        <v>90</v>
      </c>
      <c r="C68" s="184" t="s">
        <v>91</v>
      </c>
      <c r="D68" s="185"/>
      <c r="E68" s="185"/>
      <c r="F68" s="192" t="s">
        <v>25</v>
      </c>
      <c r="G68" s="193"/>
      <c r="H68" s="193"/>
      <c r="I68" s="193">
        <f>'012025 1111b Pol'!G431</f>
        <v>0</v>
      </c>
      <c r="J68" s="189" t="str">
        <f>IF(I74=0,"",I68/I74*100)</f>
        <v/>
      </c>
    </row>
    <row r="69" spans="1:10" ht="36.75" customHeight="1" x14ac:dyDescent="0.2">
      <c r="A69" s="178"/>
      <c r="B69" s="183" t="s">
        <v>92</v>
      </c>
      <c r="C69" s="184" t="s">
        <v>93</v>
      </c>
      <c r="D69" s="185"/>
      <c r="E69" s="185"/>
      <c r="F69" s="192" t="s">
        <v>25</v>
      </c>
      <c r="G69" s="193"/>
      <c r="H69" s="193"/>
      <c r="I69" s="193">
        <f>'012025 1111b Pol'!G440</f>
        <v>0</v>
      </c>
      <c r="J69" s="189" t="str">
        <f>IF(I74=0,"",I69/I74*100)</f>
        <v/>
      </c>
    </row>
    <row r="70" spans="1:10" ht="36.75" customHeight="1" x14ac:dyDescent="0.2">
      <c r="A70" s="178"/>
      <c r="B70" s="183" t="s">
        <v>94</v>
      </c>
      <c r="C70" s="184" t="s">
        <v>95</v>
      </c>
      <c r="D70" s="185"/>
      <c r="E70" s="185"/>
      <c r="F70" s="192" t="s">
        <v>26</v>
      </c>
      <c r="G70" s="193"/>
      <c r="H70" s="193"/>
      <c r="I70" s="193">
        <f>'012025 1111b Pol'!G481</f>
        <v>0</v>
      </c>
      <c r="J70" s="189" t="str">
        <f>IF(I74=0,"",I70/I74*100)</f>
        <v/>
      </c>
    </row>
    <row r="71" spans="1:10" ht="36.75" customHeight="1" x14ac:dyDescent="0.2">
      <c r="A71" s="178"/>
      <c r="B71" s="183" t="s">
        <v>96</v>
      </c>
      <c r="C71" s="184" t="s">
        <v>97</v>
      </c>
      <c r="D71" s="185"/>
      <c r="E71" s="185"/>
      <c r="F71" s="192" t="s">
        <v>98</v>
      </c>
      <c r="G71" s="193"/>
      <c r="H71" s="193"/>
      <c r="I71" s="193">
        <f>'012025 1111b Pol'!G488</f>
        <v>0</v>
      </c>
      <c r="J71" s="189" t="str">
        <f>IF(I74=0,"",I71/I74*100)</f>
        <v/>
      </c>
    </row>
    <row r="72" spans="1:10" ht="36.75" customHeight="1" x14ac:dyDescent="0.2">
      <c r="A72" s="178"/>
      <c r="B72" s="183" t="s">
        <v>99</v>
      </c>
      <c r="C72" s="184" t="s">
        <v>27</v>
      </c>
      <c r="D72" s="185"/>
      <c r="E72" s="185"/>
      <c r="F72" s="192" t="s">
        <v>99</v>
      </c>
      <c r="G72" s="193"/>
      <c r="H72" s="193"/>
      <c r="I72" s="193">
        <f>'012025 1111b Pol'!G499</f>
        <v>0</v>
      </c>
      <c r="J72" s="189" t="str">
        <f>IF(I74=0,"",I72/I74*100)</f>
        <v/>
      </c>
    </row>
    <row r="73" spans="1:10" ht="36.75" customHeight="1" x14ac:dyDescent="0.2">
      <c r="A73" s="178"/>
      <c r="B73" s="183" t="s">
        <v>100</v>
      </c>
      <c r="C73" s="184" t="s">
        <v>28</v>
      </c>
      <c r="D73" s="185"/>
      <c r="E73" s="185"/>
      <c r="F73" s="192" t="s">
        <v>100</v>
      </c>
      <c r="G73" s="193"/>
      <c r="H73" s="193"/>
      <c r="I73" s="193">
        <f>'012025 1111b Pol'!G506</f>
        <v>0</v>
      </c>
      <c r="J73" s="189" t="str">
        <f>IF(I74=0,"",I73/I74*100)</f>
        <v/>
      </c>
    </row>
    <row r="74" spans="1:10" ht="25.5" customHeight="1" x14ac:dyDescent="0.2">
      <c r="A74" s="179"/>
      <c r="B74" s="186" t="s">
        <v>1</v>
      </c>
      <c r="C74" s="187"/>
      <c r="D74" s="188"/>
      <c r="E74" s="188"/>
      <c r="F74" s="194"/>
      <c r="G74" s="195"/>
      <c r="H74" s="195"/>
      <c r="I74" s="195">
        <f>SUM(I53:I73)</f>
        <v>0</v>
      </c>
      <c r="J74" s="190">
        <f>SUM(J53:J73)</f>
        <v>0</v>
      </c>
    </row>
    <row r="75" spans="1:10" x14ac:dyDescent="0.2">
      <c r="F75" s="135"/>
      <c r="G75" s="135"/>
      <c r="H75" s="135"/>
      <c r="I75" s="135"/>
      <c r="J75" s="191"/>
    </row>
    <row r="76" spans="1:10" x14ac:dyDescent="0.2">
      <c r="F76" s="135"/>
      <c r="G76" s="135"/>
      <c r="H76" s="135"/>
      <c r="I76" s="135"/>
      <c r="J76" s="191"/>
    </row>
    <row r="77" spans="1:10" x14ac:dyDescent="0.2">
      <c r="F77" s="135"/>
      <c r="G77" s="135"/>
      <c r="H77" s="135"/>
      <c r="I77" s="135"/>
      <c r="J77" s="191"/>
    </row>
  </sheetData>
  <sheetProtection algorithmName="SHA-512" hashValue="vyYQaDWS5ohUT7kJIh44N8QHoYkOUxs4n3SDcXR/qGRhhBenpEMN4InWlq4L7cyU5SjPkLwiJcoOsLtmMSvydQ==" saltValue="yHEvI1LH+stCJ/hhIK0Ks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3:E73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doXgelnKG8k/kqxCBvtjiUnpEJR++V6Woklr/5clFG6Oa6yWNWaIzzYfi8hJ9xzw0sbL51ASlBYWtOXeZBb+WQ==" saltValue="jembWe2c0vfnBjIQSB+OS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C08-F986-480D-9FBA-1CDFC695471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101</v>
      </c>
      <c r="B1" s="197"/>
      <c r="C1" s="197"/>
      <c r="D1" s="197"/>
      <c r="E1" s="197"/>
      <c r="F1" s="197"/>
      <c r="G1" s="197"/>
      <c r="AG1" t="s">
        <v>102</v>
      </c>
    </row>
    <row r="2" spans="1:60" ht="24.95" customHeight="1" x14ac:dyDescent="0.2">
      <c r="A2" s="198" t="s">
        <v>7</v>
      </c>
      <c r="B2" s="49" t="s">
        <v>45</v>
      </c>
      <c r="C2" s="201" t="s">
        <v>46</v>
      </c>
      <c r="D2" s="199"/>
      <c r="E2" s="199"/>
      <c r="F2" s="199"/>
      <c r="G2" s="200"/>
      <c r="AG2" t="s">
        <v>103</v>
      </c>
    </row>
    <row r="3" spans="1:60" ht="24.95" customHeight="1" x14ac:dyDescent="0.2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103</v>
      </c>
      <c r="AG3" t="s">
        <v>104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105</v>
      </c>
    </row>
    <row r="5" spans="1:60" x14ac:dyDescent="0.2">
      <c r="D5" s="10"/>
    </row>
    <row r="6" spans="1:60" ht="38.25" x14ac:dyDescent="0.2">
      <c r="A6" s="208" t="s">
        <v>106</v>
      </c>
      <c r="B6" s="210" t="s">
        <v>107</v>
      </c>
      <c r="C6" s="210" t="s">
        <v>108</v>
      </c>
      <c r="D6" s="209" t="s">
        <v>109</v>
      </c>
      <c r="E6" s="208" t="s">
        <v>110</v>
      </c>
      <c r="F6" s="207" t="s">
        <v>111</v>
      </c>
      <c r="G6" s="208" t="s">
        <v>29</v>
      </c>
      <c r="H6" s="211" t="s">
        <v>30</v>
      </c>
      <c r="I6" s="211" t="s">
        <v>112</v>
      </c>
      <c r="J6" s="211" t="s">
        <v>31</v>
      </c>
      <c r="K6" s="211" t="s">
        <v>113</v>
      </c>
      <c r="L6" s="211" t="s">
        <v>114</v>
      </c>
      <c r="M6" s="211" t="s">
        <v>115</v>
      </c>
      <c r="N6" s="211" t="s">
        <v>116</v>
      </c>
      <c r="O6" s="211" t="s">
        <v>117</v>
      </c>
      <c r="P6" s="211" t="s">
        <v>118</v>
      </c>
      <c r="Q6" s="211" t="s">
        <v>119</v>
      </c>
      <c r="R6" s="211" t="s">
        <v>120</v>
      </c>
      <c r="S6" s="211" t="s">
        <v>121</v>
      </c>
      <c r="T6" s="211" t="s">
        <v>122</v>
      </c>
      <c r="U6" s="211" t="s">
        <v>123</v>
      </c>
      <c r="V6" s="211" t="s">
        <v>124</v>
      </c>
      <c r="W6" s="211" t="s">
        <v>125</v>
      </c>
      <c r="X6" s="211" t="s">
        <v>126</v>
      </c>
      <c r="Y6" s="211" t="s">
        <v>127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0" t="s">
        <v>128</v>
      </c>
      <c r="B8" s="231" t="s">
        <v>61</v>
      </c>
      <c r="C8" s="251" t="s">
        <v>62</v>
      </c>
      <c r="D8" s="232"/>
      <c r="E8" s="233"/>
      <c r="F8" s="234"/>
      <c r="G8" s="234">
        <f>SUMIF(AG9:AG12,"&lt;&gt;NOR",G9:G12)</f>
        <v>0</v>
      </c>
      <c r="H8" s="234"/>
      <c r="I8" s="234">
        <f>SUM(I9:I12)</f>
        <v>0</v>
      </c>
      <c r="J8" s="234"/>
      <c r="K8" s="234">
        <f>SUM(K9:K12)</f>
        <v>0</v>
      </c>
      <c r="L8" s="234"/>
      <c r="M8" s="234">
        <f>SUM(M9:M12)</f>
        <v>0</v>
      </c>
      <c r="N8" s="233"/>
      <c r="O8" s="233">
        <f>SUM(O9:O12)</f>
        <v>0</v>
      </c>
      <c r="P8" s="233"/>
      <c r="Q8" s="233">
        <f>SUM(Q9:Q12)</f>
        <v>0</v>
      </c>
      <c r="R8" s="234"/>
      <c r="S8" s="234"/>
      <c r="T8" s="235"/>
      <c r="U8" s="229"/>
      <c r="V8" s="229">
        <f>SUM(V9:V12)</f>
        <v>45.97</v>
      </c>
      <c r="W8" s="229"/>
      <c r="X8" s="229"/>
      <c r="Y8" s="229"/>
      <c r="AG8" t="s">
        <v>129</v>
      </c>
    </row>
    <row r="9" spans="1:60" outlineLevel="1" x14ac:dyDescent="0.2">
      <c r="A9" s="237">
        <v>1</v>
      </c>
      <c r="B9" s="238" t="s">
        <v>130</v>
      </c>
      <c r="C9" s="252" t="s">
        <v>131</v>
      </c>
      <c r="D9" s="239" t="s">
        <v>132</v>
      </c>
      <c r="E9" s="240">
        <v>9.8759999999999994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133</v>
      </c>
      <c r="T9" s="243" t="s">
        <v>134</v>
      </c>
      <c r="U9" s="222">
        <v>4.6550000000000002</v>
      </c>
      <c r="V9" s="222">
        <f>ROUND(E9*U9,2)</f>
        <v>45.97</v>
      </c>
      <c r="W9" s="222"/>
      <c r="X9" s="222" t="s">
        <v>135</v>
      </c>
      <c r="Y9" s="222" t="s">
        <v>136</v>
      </c>
      <c r="Z9" s="212"/>
      <c r="AA9" s="212"/>
      <c r="AB9" s="212"/>
      <c r="AC9" s="212"/>
      <c r="AD9" s="212"/>
      <c r="AE9" s="212"/>
      <c r="AF9" s="212"/>
      <c r="AG9" s="212" t="s">
        <v>137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3" t="s">
        <v>138</v>
      </c>
      <c r="D10" s="223"/>
      <c r="E10" s="224">
        <v>0.14000000000000001</v>
      </c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139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19"/>
      <c r="B11" s="220"/>
      <c r="C11" s="253" t="s">
        <v>140</v>
      </c>
      <c r="D11" s="223"/>
      <c r="E11" s="224">
        <v>1.86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139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53" t="s">
        <v>141</v>
      </c>
      <c r="D12" s="223"/>
      <c r="E12" s="224">
        <v>7.87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139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30" t="s">
        <v>128</v>
      </c>
      <c r="B13" s="231" t="s">
        <v>63</v>
      </c>
      <c r="C13" s="251" t="s">
        <v>64</v>
      </c>
      <c r="D13" s="232"/>
      <c r="E13" s="233"/>
      <c r="F13" s="234"/>
      <c r="G13" s="234">
        <f>SUMIF(AG14:AG28,"&lt;&gt;NOR",G14:G28)</f>
        <v>0</v>
      </c>
      <c r="H13" s="234"/>
      <c r="I13" s="234">
        <f>SUM(I14:I28)</f>
        <v>0</v>
      </c>
      <c r="J13" s="234"/>
      <c r="K13" s="234">
        <f>SUM(K14:K28)</f>
        <v>0</v>
      </c>
      <c r="L13" s="234"/>
      <c r="M13" s="234">
        <f>SUM(M14:M28)</f>
        <v>0</v>
      </c>
      <c r="N13" s="233"/>
      <c r="O13" s="233">
        <f>SUM(O14:O28)</f>
        <v>15.91</v>
      </c>
      <c r="P13" s="233"/>
      <c r="Q13" s="233">
        <f>SUM(Q14:Q28)</f>
        <v>0</v>
      </c>
      <c r="R13" s="234"/>
      <c r="S13" s="234"/>
      <c r="T13" s="235"/>
      <c r="U13" s="229"/>
      <c r="V13" s="229">
        <f>SUM(V14:V28)</f>
        <v>21.91</v>
      </c>
      <c r="W13" s="229"/>
      <c r="X13" s="229"/>
      <c r="Y13" s="229"/>
      <c r="AG13" t="s">
        <v>129</v>
      </c>
    </row>
    <row r="14" spans="1:60" outlineLevel="1" x14ac:dyDescent="0.2">
      <c r="A14" s="237">
        <v>2</v>
      </c>
      <c r="B14" s="238" t="s">
        <v>142</v>
      </c>
      <c r="C14" s="252" t="s">
        <v>143</v>
      </c>
      <c r="D14" s="239" t="s">
        <v>144</v>
      </c>
      <c r="E14" s="240">
        <v>3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0.22731000000000001</v>
      </c>
      <c r="O14" s="240">
        <f>ROUND(E14*N14,2)</f>
        <v>0.68</v>
      </c>
      <c r="P14" s="240">
        <v>0</v>
      </c>
      <c r="Q14" s="240">
        <f>ROUND(E14*P14,2)</f>
        <v>0</v>
      </c>
      <c r="R14" s="242"/>
      <c r="S14" s="242" t="s">
        <v>133</v>
      </c>
      <c r="T14" s="243" t="s">
        <v>134</v>
      </c>
      <c r="U14" s="222">
        <v>0.48</v>
      </c>
      <c r="V14" s="222">
        <f>ROUND(E14*U14,2)</f>
        <v>1.44</v>
      </c>
      <c r="W14" s="222"/>
      <c r="X14" s="222" t="s">
        <v>135</v>
      </c>
      <c r="Y14" s="222" t="s">
        <v>136</v>
      </c>
      <c r="Z14" s="212"/>
      <c r="AA14" s="212"/>
      <c r="AB14" s="212"/>
      <c r="AC14" s="212"/>
      <c r="AD14" s="212"/>
      <c r="AE14" s="212"/>
      <c r="AF14" s="212"/>
      <c r="AG14" s="212" t="s">
        <v>137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53" t="s">
        <v>145</v>
      </c>
      <c r="D15" s="223"/>
      <c r="E15" s="224">
        <v>3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139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7">
        <v>3</v>
      </c>
      <c r="B16" s="238" t="s">
        <v>146</v>
      </c>
      <c r="C16" s="252" t="s">
        <v>147</v>
      </c>
      <c r="D16" s="239" t="s">
        <v>132</v>
      </c>
      <c r="E16" s="240">
        <v>0.14399999999999999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2.5016500000000002</v>
      </c>
      <c r="O16" s="240">
        <f>ROUND(E16*N16,2)</f>
        <v>0.36</v>
      </c>
      <c r="P16" s="240">
        <v>0</v>
      </c>
      <c r="Q16" s="240">
        <f>ROUND(E16*P16,2)</f>
        <v>0</v>
      </c>
      <c r="R16" s="242"/>
      <c r="S16" s="242" t="s">
        <v>133</v>
      </c>
      <c r="T16" s="243" t="s">
        <v>134</v>
      </c>
      <c r="U16" s="222">
        <v>1.39</v>
      </c>
      <c r="V16" s="222">
        <f>ROUND(E16*U16,2)</f>
        <v>0.2</v>
      </c>
      <c r="W16" s="222"/>
      <c r="X16" s="222" t="s">
        <v>135</v>
      </c>
      <c r="Y16" s="222" t="s">
        <v>136</v>
      </c>
      <c r="Z16" s="212"/>
      <c r="AA16" s="212"/>
      <c r="AB16" s="212"/>
      <c r="AC16" s="212"/>
      <c r="AD16" s="212"/>
      <c r="AE16" s="212"/>
      <c r="AF16" s="212"/>
      <c r="AG16" s="212" t="s">
        <v>137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53" t="s">
        <v>148</v>
      </c>
      <c r="D17" s="223"/>
      <c r="E17" s="224">
        <v>0.14000000000000001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139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7">
        <v>4</v>
      </c>
      <c r="B18" s="238" t="s">
        <v>149</v>
      </c>
      <c r="C18" s="252" t="s">
        <v>150</v>
      </c>
      <c r="D18" s="239" t="s">
        <v>151</v>
      </c>
      <c r="E18" s="240">
        <v>16.8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1.106E-2</v>
      </c>
      <c r="O18" s="240">
        <f>ROUND(E18*N18,2)</f>
        <v>0.19</v>
      </c>
      <c r="P18" s="240">
        <v>0</v>
      </c>
      <c r="Q18" s="240">
        <f>ROUND(E18*P18,2)</f>
        <v>0</v>
      </c>
      <c r="R18" s="242"/>
      <c r="S18" s="242" t="s">
        <v>133</v>
      </c>
      <c r="T18" s="243" t="s">
        <v>134</v>
      </c>
      <c r="U18" s="222">
        <v>0.57499999999999996</v>
      </c>
      <c r="V18" s="222">
        <f>ROUND(E18*U18,2)</f>
        <v>9.66</v>
      </c>
      <c r="W18" s="222"/>
      <c r="X18" s="222" t="s">
        <v>135</v>
      </c>
      <c r="Y18" s="222" t="s">
        <v>136</v>
      </c>
      <c r="Z18" s="212"/>
      <c r="AA18" s="212"/>
      <c r="AB18" s="212"/>
      <c r="AC18" s="212"/>
      <c r="AD18" s="212"/>
      <c r="AE18" s="212"/>
      <c r="AF18" s="212"/>
      <c r="AG18" s="212" t="s">
        <v>137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3" t="s">
        <v>152</v>
      </c>
      <c r="D19" s="223"/>
      <c r="E19" s="224">
        <v>12.4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139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53" t="s">
        <v>153</v>
      </c>
      <c r="D20" s="223"/>
      <c r="E20" s="224">
        <v>4.4000000000000004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139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37">
        <v>5</v>
      </c>
      <c r="B21" s="238" t="s">
        <v>154</v>
      </c>
      <c r="C21" s="252" t="s">
        <v>155</v>
      </c>
      <c r="D21" s="239" t="s">
        <v>132</v>
      </c>
      <c r="E21" s="240">
        <v>2.52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2.5249999999999999</v>
      </c>
      <c r="O21" s="240">
        <f>ROUND(E21*N21,2)</f>
        <v>6.36</v>
      </c>
      <c r="P21" s="240">
        <v>0</v>
      </c>
      <c r="Q21" s="240">
        <f>ROUND(E21*P21,2)</f>
        <v>0</v>
      </c>
      <c r="R21" s="242"/>
      <c r="S21" s="242" t="s">
        <v>133</v>
      </c>
      <c r="T21" s="243" t="s">
        <v>134</v>
      </c>
      <c r="U21" s="222">
        <v>0.48</v>
      </c>
      <c r="V21" s="222">
        <f>ROUND(E21*U21,2)</f>
        <v>1.21</v>
      </c>
      <c r="W21" s="222"/>
      <c r="X21" s="222" t="s">
        <v>135</v>
      </c>
      <c r="Y21" s="222" t="s">
        <v>136</v>
      </c>
      <c r="Z21" s="212"/>
      <c r="AA21" s="212"/>
      <c r="AB21" s="212"/>
      <c r="AC21" s="212"/>
      <c r="AD21" s="212"/>
      <c r="AE21" s="212"/>
      <c r="AF21" s="212"/>
      <c r="AG21" s="212" t="s">
        <v>137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53" t="s">
        <v>156</v>
      </c>
      <c r="D22" s="223"/>
      <c r="E22" s="224">
        <v>1.86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139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53" t="s">
        <v>157</v>
      </c>
      <c r="D23" s="223"/>
      <c r="E23" s="224">
        <v>0.66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139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7">
        <v>6</v>
      </c>
      <c r="B24" s="238" t="s">
        <v>158</v>
      </c>
      <c r="C24" s="252" t="s">
        <v>159</v>
      </c>
      <c r="D24" s="239" t="s">
        <v>160</v>
      </c>
      <c r="E24" s="240">
        <v>0.2268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1.0249299999999999</v>
      </c>
      <c r="O24" s="240">
        <f>ROUND(E24*N24,2)</f>
        <v>0.23</v>
      </c>
      <c r="P24" s="240">
        <v>0</v>
      </c>
      <c r="Q24" s="240">
        <f>ROUND(E24*P24,2)</f>
        <v>0</v>
      </c>
      <c r="R24" s="242"/>
      <c r="S24" s="242" t="s">
        <v>133</v>
      </c>
      <c r="T24" s="243" t="s">
        <v>134</v>
      </c>
      <c r="U24" s="222">
        <v>23.530999999999999</v>
      </c>
      <c r="V24" s="222">
        <f>ROUND(E24*U24,2)</f>
        <v>5.34</v>
      </c>
      <c r="W24" s="222"/>
      <c r="X24" s="222" t="s">
        <v>135</v>
      </c>
      <c r="Y24" s="222" t="s">
        <v>136</v>
      </c>
      <c r="Z24" s="212"/>
      <c r="AA24" s="212"/>
      <c r="AB24" s="212"/>
      <c r="AC24" s="212"/>
      <c r="AD24" s="212"/>
      <c r="AE24" s="212"/>
      <c r="AF24" s="212"/>
      <c r="AG24" s="212" t="s">
        <v>137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53" t="s">
        <v>161</v>
      </c>
      <c r="D25" s="223"/>
      <c r="E25" s="224">
        <v>0.17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139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53" t="s">
        <v>162</v>
      </c>
      <c r="D26" s="223"/>
      <c r="E26" s="224">
        <v>0.06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139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7">
        <v>7</v>
      </c>
      <c r="B27" s="238" t="s">
        <v>163</v>
      </c>
      <c r="C27" s="252" t="s">
        <v>164</v>
      </c>
      <c r="D27" s="239" t="s">
        <v>132</v>
      </c>
      <c r="E27" s="240">
        <v>3.7440000000000002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0">
        <v>2.16</v>
      </c>
      <c r="O27" s="240">
        <f>ROUND(E27*N27,2)</f>
        <v>8.09</v>
      </c>
      <c r="P27" s="240">
        <v>0</v>
      </c>
      <c r="Q27" s="240">
        <f>ROUND(E27*P27,2)</f>
        <v>0</v>
      </c>
      <c r="R27" s="242"/>
      <c r="S27" s="242" t="s">
        <v>133</v>
      </c>
      <c r="T27" s="243" t="s">
        <v>134</v>
      </c>
      <c r="U27" s="222">
        <v>1.085</v>
      </c>
      <c r="V27" s="222">
        <f>ROUND(E27*U27,2)</f>
        <v>4.0599999999999996</v>
      </c>
      <c r="W27" s="222"/>
      <c r="X27" s="222" t="s">
        <v>135</v>
      </c>
      <c r="Y27" s="222" t="s">
        <v>136</v>
      </c>
      <c r="Z27" s="212"/>
      <c r="AA27" s="212"/>
      <c r="AB27" s="212"/>
      <c r="AC27" s="212"/>
      <c r="AD27" s="212"/>
      <c r="AE27" s="212"/>
      <c r="AF27" s="212"/>
      <c r="AG27" s="212" t="s">
        <v>137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53" t="s">
        <v>165</v>
      </c>
      <c r="D28" s="223"/>
      <c r="E28" s="224">
        <v>3.74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139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30" t="s">
        <v>128</v>
      </c>
      <c r="B29" s="231" t="s">
        <v>65</v>
      </c>
      <c r="C29" s="251" t="s">
        <v>66</v>
      </c>
      <c r="D29" s="232"/>
      <c r="E29" s="233"/>
      <c r="F29" s="234"/>
      <c r="G29" s="234">
        <f>SUMIF(AG30:AG62,"&lt;&gt;NOR",G30:G62)</f>
        <v>0</v>
      </c>
      <c r="H29" s="234"/>
      <c r="I29" s="234">
        <f>SUM(I30:I62)</f>
        <v>0</v>
      </c>
      <c r="J29" s="234"/>
      <c r="K29" s="234">
        <f>SUM(K30:K62)</f>
        <v>0</v>
      </c>
      <c r="L29" s="234"/>
      <c r="M29" s="234">
        <f>SUM(M30:M62)</f>
        <v>0</v>
      </c>
      <c r="N29" s="233"/>
      <c r="O29" s="233">
        <f>SUM(O30:O62)</f>
        <v>67.959999999999994</v>
      </c>
      <c r="P29" s="233"/>
      <c r="Q29" s="233">
        <f>SUM(Q30:Q62)</f>
        <v>26.11</v>
      </c>
      <c r="R29" s="234"/>
      <c r="S29" s="234"/>
      <c r="T29" s="235"/>
      <c r="U29" s="229"/>
      <c r="V29" s="229">
        <f>SUM(V30:V62)</f>
        <v>497.16999999999996</v>
      </c>
      <c r="W29" s="229"/>
      <c r="X29" s="229"/>
      <c r="Y29" s="229"/>
      <c r="AG29" t="s">
        <v>129</v>
      </c>
    </row>
    <row r="30" spans="1:60" outlineLevel="1" x14ac:dyDescent="0.2">
      <c r="A30" s="237">
        <v>8</v>
      </c>
      <c r="B30" s="238" t="s">
        <v>166</v>
      </c>
      <c r="C30" s="252" t="s">
        <v>167</v>
      </c>
      <c r="D30" s="239" t="s">
        <v>168</v>
      </c>
      <c r="E30" s="240">
        <v>57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0">
        <v>0.74260000000000004</v>
      </c>
      <c r="O30" s="240">
        <f>ROUND(E30*N30,2)</f>
        <v>42.33</v>
      </c>
      <c r="P30" s="240">
        <v>0.45800000000000002</v>
      </c>
      <c r="Q30" s="240">
        <f>ROUND(E30*P30,2)</f>
        <v>26.11</v>
      </c>
      <c r="R30" s="242"/>
      <c r="S30" s="242" t="s">
        <v>133</v>
      </c>
      <c r="T30" s="243" t="s">
        <v>134</v>
      </c>
      <c r="U30" s="222">
        <v>4.9835000000000003</v>
      </c>
      <c r="V30" s="222">
        <f>ROUND(E30*U30,2)</f>
        <v>284.06</v>
      </c>
      <c r="W30" s="222"/>
      <c r="X30" s="222" t="s">
        <v>135</v>
      </c>
      <c r="Y30" s="222" t="s">
        <v>136</v>
      </c>
      <c r="Z30" s="212"/>
      <c r="AA30" s="212"/>
      <c r="AB30" s="212"/>
      <c r="AC30" s="212"/>
      <c r="AD30" s="212"/>
      <c r="AE30" s="212"/>
      <c r="AF30" s="212"/>
      <c r="AG30" s="212" t="s">
        <v>137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53" t="s">
        <v>169</v>
      </c>
      <c r="D31" s="223"/>
      <c r="E31" s="224"/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139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53" t="s">
        <v>170</v>
      </c>
      <c r="D32" s="223"/>
      <c r="E32" s="224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139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53" t="s">
        <v>171</v>
      </c>
      <c r="D33" s="223"/>
      <c r="E33" s="224"/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139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53" t="s">
        <v>172</v>
      </c>
      <c r="D34" s="223"/>
      <c r="E34" s="224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139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53" t="s">
        <v>173</v>
      </c>
      <c r="D35" s="223"/>
      <c r="E35" s="224"/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139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53" t="s">
        <v>174</v>
      </c>
      <c r="D36" s="223"/>
      <c r="E36" s="224">
        <v>18.100000000000001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139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53" t="s">
        <v>175</v>
      </c>
      <c r="D37" s="223"/>
      <c r="E37" s="224">
        <v>19.399999999999999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139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53" t="s">
        <v>176</v>
      </c>
      <c r="D38" s="223"/>
      <c r="E38" s="224">
        <v>19.5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139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7">
        <v>9</v>
      </c>
      <c r="B39" s="238" t="s">
        <v>177</v>
      </c>
      <c r="C39" s="252" t="s">
        <v>178</v>
      </c>
      <c r="D39" s="239" t="s">
        <v>160</v>
      </c>
      <c r="E39" s="240">
        <v>7.1959200000000001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0">
        <v>1.0970899999999999</v>
      </c>
      <c r="O39" s="240">
        <f>ROUND(E39*N39,2)</f>
        <v>7.89</v>
      </c>
      <c r="P39" s="240">
        <v>0</v>
      </c>
      <c r="Q39" s="240">
        <f>ROUND(E39*P39,2)</f>
        <v>0</v>
      </c>
      <c r="R39" s="242"/>
      <c r="S39" s="242" t="s">
        <v>133</v>
      </c>
      <c r="T39" s="243" t="s">
        <v>134</v>
      </c>
      <c r="U39" s="222">
        <v>16.582999999999998</v>
      </c>
      <c r="V39" s="222">
        <f>ROUND(E39*U39,2)</f>
        <v>119.33</v>
      </c>
      <c r="W39" s="222"/>
      <c r="X39" s="222" t="s">
        <v>135</v>
      </c>
      <c r="Y39" s="222" t="s">
        <v>136</v>
      </c>
      <c r="Z39" s="212"/>
      <c r="AA39" s="212"/>
      <c r="AB39" s="212"/>
      <c r="AC39" s="212"/>
      <c r="AD39" s="212"/>
      <c r="AE39" s="212"/>
      <c r="AF39" s="212"/>
      <c r="AG39" s="212" t="s">
        <v>137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19"/>
      <c r="B40" s="220"/>
      <c r="C40" s="253" t="s">
        <v>179</v>
      </c>
      <c r="D40" s="223"/>
      <c r="E40" s="224">
        <v>0.97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139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19"/>
      <c r="B41" s="220"/>
      <c r="C41" s="253" t="s">
        <v>180</v>
      </c>
      <c r="D41" s="223"/>
      <c r="E41" s="224">
        <v>0.97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139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53" t="s">
        <v>181</v>
      </c>
      <c r="D42" s="223"/>
      <c r="E42" s="224">
        <v>2.72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139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53" t="s">
        <v>182</v>
      </c>
      <c r="D43" s="223"/>
      <c r="E43" s="224">
        <v>1.73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139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">
      <c r="A44" s="219"/>
      <c r="B44" s="220"/>
      <c r="C44" s="253" t="s">
        <v>183</v>
      </c>
      <c r="D44" s="223"/>
      <c r="E44" s="224">
        <v>0.81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139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7">
        <v>10</v>
      </c>
      <c r="B45" s="238" t="s">
        <v>184</v>
      </c>
      <c r="C45" s="252" t="s">
        <v>185</v>
      </c>
      <c r="D45" s="239" t="s">
        <v>132</v>
      </c>
      <c r="E45" s="240">
        <v>2.0699999999999998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1.9048</v>
      </c>
      <c r="O45" s="240">
        <f>ROUND(E45*N45,2)</f>
        <v>3.94</v>
      </c>
      <c r="P45" s="240">
        <v>0</v>
      </c>
      <c r="Q45" s="240">
        <f>ROUND(E45*P45,2)</f>
        <v>0</v>
      </c>
      <c r="R45" s="242"/>
      <c r="S45" s="242" t="s">
        <v>133</v>
      </c>
      <c r="T45" s="243" t="s">
        <v>134</v>
      </c>
      <c r="U45" s="222">
        <v>6.77</v>
      </c>
      <c r="V45" s="222">
        <f>ROUND(E45*U45,2)</f>
        <v>14.01</v>
      </c>
      <c r="W45" s="222"/>
      <c r="X45" s="222" t="s">
        <v>135</v>
      </c>
      <c r="Y45" s="222" t="s">
        <v>136</v>
      </c>
      <c r="Z45" s="212"/>
      <c r="AA45" s="212"/>
      <c r="AB45" s="212"/>
      <c r="AC45" s="212"/>
      <c r="AD45" s="212"/>
      <c r="AE45" s="212"/>
      <c r="AF45" s="212"/>
      <c r="AG45" s="212" t="s">
        <v>137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53" t="s">
        <v>186</v>
      </c>
      <c r="D46" s="223"/>
      <c r="E46" s="224">
        <v>0.56999999999999995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139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53" t="s">
        <v>187</v>
      </c>
      <c r="D47" s="223"/>
      <c r="E47" s="224">
        <v>1.02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139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19"/>
      <c r="B48" s="220"/>
      <c r="C48" s="253" t="s">
        <v>188</v>
      </c>
      <c r="D48" s="223"/>
      <c r="E48" s="224">
        <v>0.48</v>
      </c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139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7">
        <v>11</v>
      </c>
      <c r="B49" s="238" t="s">
        <v>189</v>
      </c>
      <c r="C49" s="252" t="s">
        <v>190</v>
      </c>
      <c r="D49" s="239" t="s">
        <v>132</v>
      </c>
      <c r="E49" s="240">
        <v>27.594999999999999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0">
        <v>6.3079999999999997E-2</v>
      </c>
      <c r="O49" s="240">
        <f>ROUND(E49*N49,2)</f>
        <v>1.74</v>
      </c>
      <c r="P49" s="240">
        <v>0</v>
      </c>
      <c r="Q49" s="240">
        <f>ROUND(E49*P49,2)</f>
        <v>0</v>
      </c>
      <c r="R49" s="242"/>
      <c r="S49" s="242" t="s">
        <v>133</v>
      </c>
      <c r="T49" s="243" t="s">
        <v>134</v>
      </c>
      <c r="U49" s="222">
        <v>0.63</v>
      </c>
      <c r="V49" s="222">
        <f>ROUND(E49*U49,2)</f>
        <v>17.38</v>
      </c>
      <c r="W49" s="222"/>
      <c r="X49" s="222" t="s">
        <v>135</v>
      </c>
      <c r="Y49" s="222" t="s">
        <v>136</v>
      </c>
      <c r="Z49" s="212"/>
      <c r="AA49" s="212"/>
      <c r="AB49" s="212"/>
      <c r="AC49" s="212"/>
      <c r="AD49" s="212"/>
      <c r="AE49" s="212"/>
      <c r="AF49" s="212"/>
      <c r="AG49" s="212" t="s">
        <v>137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53" t="s">
        <v>191</v>
      </c>
      <c r="D50" s="223"/>
      <c r="E50" s="224"/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139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53" t="s">
        <v>192</v>
      </c>
      <c r="D51" s="223"/>
      <c r="E51" s="224">
        <v>13.38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139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53" t="s">
        <v>193</v>
      </c>
      <c r="D52" s="223"/>
      <c r="E52" s="224">
        <v>3.72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139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19"/>
      <c r="B53" s="220"/>
      <c r="C53" s="253" t="s">
        <v>194</v>
      </c>
      <c r="D53" s="223"/>
      <c r="E53" s="224">
        <v>4.68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139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53" t="s">
        <v>191</v>
      </c>
      <c r="D54" s="223"/>
      <c r="E54" s="224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139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53" t="s">
        <v>195</v>
      </c>
      <c r="D55" s="223"/>
      <c r="E55" s="224">
        <v>5.82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139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7">
        <v>12</v>
      </c>
      <c r="B56" s="238" t="s">
        <v>196</v>
      </c>
      <c r="C56" s="252" t="s">
        <v>197</v>
      </c>
      <c r="D56" s="239" t="s">
        <v>151</v>
      </c>
      <c r="E56" s="240">
        <v>27.594999999999999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0.43697999999999998</v>
      </c>
      <c r="O56" s="240">
        <f>ROUND(E56*N56,2)</f>
        <v>12.06</v>
      </c>
      <c r="P56" s="240">
        <v>0</v>
      </c>
      <c r="Q56" s="240">
        <f>ROUND(E56*P56,2)</f>
        <v>0</v>
      </c>
      <c r="R56" s="242"/>
      <c r="S56" s="242" t="s">
        <v>133</v>
      </c>
      <c r="T56" s="243" t="s">
        <v>134</v>
      </c>
      <c r="U56" s="222">
        <v>2.2610000000000001</v>
      </c>
      <c r="V56" s="222">
        <f>ROUND(E56*U56,2)</f>
        <v>62.39</v>
      </c>
      <c r="W56" s="222"/>
      <c r="X56" s="222" t="s">
        <v>135</v>
      </c>
      <c r="Y56" s="222" t="s">
        <v>136</v>
      </c>
      <c r="Z56" s="212"/>
      <c r="AA56" s="212"/>
      <c r="AB56" s="212"/>
      <c r="AC56" s="212"/>
      <c r="AD56" s="212"/>
      <c r="AE56" s="212"/>
      <c r="AF56" s="212"/>
      <c r="AG56" s="212" t="s">
        <v>137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19"/>
      <c r="B57" s="220"/>
      <c r="C57" s="253" t="s">
        <v>191</v>
      </c>
      <c r="D57" s="223"/>
      <c r="E57" s="224"/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139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53" t="s">
        <v>192</v>
      </c>
      <c r="D58" s="223"/>
      <c r="E58" s="224">
        <v>13.38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139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53" t="s">
        <v>193</v>
      </c>
      <c r="D59" s="223"/>
      <c r="E59" s="224">
        <v>3.72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139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53" t="s">
        <v>194</v>
      </c>
      <c r="D60" s="223"/>
      <c r="E60" s="224">
        <v>4.68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139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53" t="s">
        <v>191</v>
      </c>
      <c r="D61" s="223"/>
      <c r="E61" s="224"/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139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53" t="s">
        <v>195</v>
      </c>
      <c r="D62" s="223"/>
      <c r="E62" s="224">
        <v>5.82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139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">
      <c r="A63" s="230" t="s">
        <v>128</v>
      </c>
      <c r="B63" s="231" t="s">
        <v>67</v>
      </c>
      <c r="C63" s="251" t="s">
        <v>68</v>
      </c>
      <c r="D63" s="232"/>
      <c r="E63" s="233"/>
      <c r="F63" s="234"/>
      <c r="G63" s="234">
        <f>SUMIF(AG64:AG86,"&lt;&gt;NOR",G64:G86)</f>
        <v>0</v>
      </c>
      <c r="H63" s="234"/>
      <c r="I63" s="234">
        <f>SUM(I64:I86)</f>
        <v>0</v>
      </c>
      <c r="J63" s="234"/>
      <c r="K63" s="234">
        <f>SUM(K64:K86)</f>
        <v>0</v>
      </c>
      <c r="L63" s="234"/>
      <c r="M63" s="234">
        <f>SUM(M64:M86)</f>
        <v>0</v>
      </c>
      <c r="N63" s="233"/>
      <c r="O63" s="233">
        <f>SUM(O64:O86)</f>
        <v>5.83</v>
      </c>
      <c r="P63" s="233"/>
      <c r="Q63" s="233">
        <f>SUM(Q64:Q86)</f>
        <v>17.850000000000001</v>
      </c>
      <c r="R63" s="234"/>
      <c r="S63" s="234"/>
      <c r="T63" s="235"/>
      <c r="U63" s="229"/>
      <c r="V63" s="229">
        <f>SUM(V64:V86)</f>
        <v>62.94</v>
      </c>
      <c r="W63" s="229"/>
      <c r="X63" s="229"/>
      <c r="Y63" s="229"/>
      <c r="AG63" t="s">
        <v>129</v>
      </c>
    </row>
    <row r="64" spans="1:60" outlineLevel="1" x14ac:dyDescent="0.2">
      <c r="A64" s="237">
        <v>13</v>
      </c>
      <c r="B64" s="238" t="s">
        <v>198</v>
      </c>
      <c r="C64" s="252" t="s">
        <v>199</v>
      </c>
      <c r="D64" s="239" t="s">
        <v>132</v>
      </c>
      <c r="E64" s="240">
        <v>9.8759999999999994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0</v>
      </c>
      <c r="O64" s="240">
        <f>ROUND(E64*N64,2)</f>
        <v>0</v>
      </c>
      <c r="P64" s="240">
        <v>1.3</v>
      </c>
      <c r="Q64" s="240">
        <f>ROUND(E64*P64,2)</f>
        <v>12.84</v>
      </c>
      <c r="R64" s="242"/>
      <c r="S64" s="242" t="s">
        <v>133</v>
      </c>
      <c r="T64" s="243" t="s">
        <v>134</v>
      </c>
      <c r="U64" s="222">
        <v>0.51</v>
      </c>
      <c r="V64" s="222">
        <f>ROUND(E64*U64,2)</f>
        <v>5.04</v>
      </c>
      <c r="W64" s="222"/>
      <c r="X64" s="222" t="s">
        <v>135</v>
      </c>
      <c r="Y64" s="222" t="s">
        <v>136</v>
      </c>
      <c r="Z64" s="212"/>
      <c r="AA64" s="212"/>
      <c r="AB64" s="212"/>
      <c r="AC64" s="212"/>
      <c r="AD64" s="212"/>
      <c r="AE64" s="212"/>
      <c r="AF64" s="212"/>
      <c r="AG64" s="212" t="s">
        <v>137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19"/>
      <c r="B65" s="220"/>
      <c r="C65" s="253" t="s">
        <v>138</v>
      </c>
      <c r="D65" s="223"/>
      <c r="E65" s="224">
        <v>0.14000000000000001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139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19"/>
      <c r="B66" s="220"/>
      <c r="C66" s="253" t="s">
        <v>140</v>
      </c>
      <c r="D66" s="223"/>
      <c r="E66" s="224">
        <v>1.86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139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53" t="s">
        <v>141</v>
      </c>
      <c r="D67" s="223"/>
      <c r="E67" s="224">
        <v>7.87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139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7">
        <v>14</v>
      </c>
      <c r="B68" s="238" t="s">
        <v>200</v>
      </c>
      <c r="C68" s="252" t="s">
        <v>201</v>
      </c>
      <c r="D68" s="239" t="s">
        <v>151</v>
      </c>
      <c r="E68" s="240">
        <v>22.271999999999998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0</v>
      </c>
      <c r="O68" s="240">
        <f>ROUND(E68*N68,2)</f>
        <v>0</v>
      </c>
      <c r="P68" s="240">
        <v>0.22500000000000001</v>
      </c>
      <c r="Q68" s="240">
        <f>ROUND(E68*P68,2)</f>
        <v>5.01</v>
      </c>
      <c r="R68" s="242"/>
      <c r="S68" s="242" t="s">
        <v>133</v>
      </c>
      <c r="T68" s="243" t="s">
        <v>134</v>
      </c>
      <c r="U68" s="222">
        <v>0.14199999999999999</v>
      </c>
      <c r="V68" s="222">
        <f>ROUND(E68*U68,2)</f>
        <v>3.16</v>
      </c>
      <c r="W68" s="222"/>
      <c r="X68" s="222" t="s">
        <v>135</v>
      </c>
      <c r="Y68" s="222" t="s">
        <v>136</v>
      </c>
      <c r="Z68" s="212"/>
      <c r="AA68" s="212"/>
      <c r="AB68" s="212"/>
      <c r="AC68" s="212"/>
      <c r="AD68" s="212"/>
      <c r="AE68" s="212"/>
      <c r="AF68" s="212"/>
      <c r="AG68" s="212" t="s">
        <v>137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19"/>
      <c r="B69" s="220"/>
      <c r="C69" s="253" t="s">
        <v>202</v>
      </c>
      <c r="D69" s="223"/>
      <c r="E69" s="224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139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53" t="s">
        <v>203</v>
      </c>
      <c r="D70" s="223"/>
      <c r="E70" s="224">
        <v>14.4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139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53" t="s">
        <v>204</v>
      </c>
      <c r="D71" s="223"/>
      <c r="E71" s="224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139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53" t="s">
        <v>205</v>
      </c>
      <c r="D72" s="223"/>
      <c r="E72" s="224">
        <v>7.87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139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53" t="s">
        <v>206</v>
      </c>
      <c r="D73" s="223"/>
      <c r="E73" s="224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139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37">
        <v>15</v>
      </c>
      <c r="B74" s="238" t="s">
        <v>207</v>
      </c>
      <c r="C74" s="252" t="s">
        <v>208</v>
      </c>
      <c r="D74" s="239" t="s">
        <v>168</v>
      </c>
      <c r="E74" s="240">
        <v>7.8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3.8580000000000003E-2</v>
      </c>
      <c r="O74" s="240">
        <f>ROUND(E74*N74,2)</f>
        <v>0.3</v>
      </c>
      <c r="P74" s="240">
        <v>0</v>
      </c>
      <c r="Q74" s="240">
        <f>ROUND(E74*P74,2)</f>
        <v>0</v>
      </c>
      <c r="R74" s="242"/>
      <c r="S74" s="242" t="s">
        <v>133</v>
      </c>
      <c r="T74" s="243" t="s">
        <v>134</v>
      </c>
      <c r="U74" s="222">
        <v>2.2130000000000001</v>
      </c>
      <c r="V74" s="222">
        <f>ROUND(E74*U74,2)</f>
        <v>17.260000000000002</v>
      </c>
      <c r="W74" s="222"/>
      <c r="X74" s="222" t="s">
        <v>135</v>
      </c>
      <c r="Y74" s="222" t="s">
        <v>136</v>
      </c>
      <c r="Z74" s="212"/>
      <c r="AA74" s="212"/>
      <c r="AB74" s="212"/>
      <c r="AC74" s="212"/>
      <c r="AD74" s="212"/>
      <c r="AE74" s="212"/>
      <c r="AF74" s="212"/>
      <c r="AG74" s="212" t="s">
        <v>137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19"/>
      <c r="B75" s="220"/>
      <c r="C75" s="253" t="s">
        <v>209</v>
      </c>
      <c r="D75" s="223"/>
      <c r="E75" s="224">
        <v>7.8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139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37">
        <v>16</v>
      </c>
      <c r="B76" s="238" t="s">
        <v>210</v>
      </c>
      <c r="C76" s="252" t="s">
        <v>211</v>
      </c>
      <c r="D76" s="239" t="s">
        <v>168</v>
      </c>
      <c r="E76" s="240">
        <v>16.3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0">
        <v>0.28123999999999999</v>
      </c>
      <c r="O76" s="240">
        <f>ROUND(E76*N76,2)</f>
        <v>4.58</v>
      </c>
      <c r="P76" s="240">
        <v>0</v>
      </c>
      <c r="Q76" s="240">
        <f>ROUND(E76*P76,2)</f>
        <v>0</v>
      </c>
      <c r="R76" s="242"/>
      <c r="S76" s="242" t="s">
        <v>133</v>
      </c>
      <c r="T76" s="243" t="s">
        <v>134</v>
      </c>
      <c r="U76" s="222">
        <v>0.27200000000000002</v>
      </c>
      <c r="V76" s="222">
        <f>ROUND(E76*U76,2)</f>
        <v>4.43</v>
      </c>
      <c r="W76" s="222"/>
      <c r="X76" s="222" t="s">
        <v>135</v>
      </c>
      <c r="Y76" s="222" t="s">
        <v>136</v>
      </c>
      <c r="Z76" s="212"/>
      <c r="AA76" s="212"/>
      <c r="AB76" s="212"/>
      <c r="AC76" s="212"/>
      <c r="AD76" s="212"/>
      <c r="AE76" s="212"/>
      <c r="AF76" s="212"/>
      <c r="AG76" s="212" t="s">
        <v>137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19"/>
      <c r="B77" s="220"/>
      <c r="C77" s="253" t="s">
        <v>212</v>
      </c>
      <c r="D77" s="223"/>
      <c r="E77" s="224">
        <v>16.3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139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37">
        <v>17</v>
      </c>
      <c r="B78" s="238" t="s">
        <v>213</v>
      </c>
      <c r="C78" s="252" t="s">
        <v>214</v>
      </c>
      <c r="D78" s="239" t="s">
        <v>160</v>
      </c>
      <c r="E78" s="240">
        <v>0.94799999999999995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1</v>
      </c>
      <c r="O78" s="240">
        <f>ROUND(E78*N78,2)</f>
        <v>0.95</v>
      </c>
      <c r="P78" s="240">
        <v>0</v>
      </c>
      <c r="Q78" s="240">
        <f>ROUND(E78*P78,2)</f>
        <v>0</v>
      </c>
      <c r="R78" s="242"/>
      <c r="S78" s="242" t="s">
        <v>133</v>
      </c>
      <c r="T78" s="243" t="s">
        <v>134</v>
      </c>
      <c r="U78" s="222">
        <v>0</v>
      </c>
      <c r="V78" s="222">
        <f>ROUND(E78*U78,2)</f>
        <v>0</v>
      </c>
      <c r="W78" s="222"/>
      <c r="X78" s="222" t="s">
        <v>215</v>
      </c>
      <c r="Y78" s="222" t="s">
        <v>136</v>
      </c>
      <c r="Z78" s="212"/>
      <c r="AA78" s="212"/>
      <c r="AB78" s="212"/>
      <c r="AC78" s="212"/>
      <c r="AD78" s="212"/>
      <c r="AE78" s="212"/>
      <c r="AF78" s="212"/>
      <c r="AG78" s="212" t="s">
        <v>216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">
      <c r="A79" s="219"/>
      <c r="B79" s="220"/>
      <c r="C79" s="253" t="s">
        <v>217</v>
      </c>
      <c r="D79" s="223"/>
      <c r="E79" s="224">
        <v>0.95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139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53" t="s">
        <v>218</v>
      </c>
      <c r="D80" s="223"/>
      <c r="E80" s="224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139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37">
        <v>18</v>
      </c>
      <c r="B81" s="238" t="s">
        <v>219</v>
      </c>
      <c r="C81" s="252" t="s">
        <v>220</v>
      </c>
      <c r="D81" s="239" t="s">
        <v>132</v>
      </c>
      <c r="E81" s="240">
        <v>7.8239999999999998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2"/>
      <c r="S81" s="242" t="s">
        <v>133</v>
      </c>
      <c r="T81" s="243" t="s">
        <v>134</v>
      </c>
      <c r="U81" s="222">
        <v>2.1949999999999998</v>
      </c>
      <c r="V81" s="222">
        <f>ROUND(E81*U81,2)</f>
        <v>17.170000000000002</v>
      </c>
      <c r="W81" s="222"/>
      <c r="X81" s="222" t="s">
        <v>135</v>
      </c>
      <c r="Y81" s="222" t="s">
        <v>136</v>
      </c>
      <c r="Z81" s="212"/>
      <c r="AA81" s="212"/>
      <c r="AB81" s="212"/>
      <c r="AC81" s="212"/>
      <c r="AD81" s="212"/>
      <c r="AE81" s="212"/>
      <c r="AF81" s="212"/>
      <c r="AG81" s="212" t="s">
        <v>137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53" t="s">
        <v>221</v>
      </c>
      <c r="D82" s="223"/>
      <c r="E82" s="224">
        <v>7.82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139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37">
        <v>19</v>
      </c>
      <c r="B83" s="238" t="s">
        <v>222</v>
      </c>
      <c r="C83" s="252" t="s">
        <v>223</v>
      </c>
      <c r="D83" s="239" t="s">
        <v>132</v>
      </c>
      <c r="E83" s="240">
        <v>7.8239999999999998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0">
        <v>0</v>
      </c>
      <c r="O83" s="240">
        <f>ROUND(E83*N83,2)</f>
        <v>0</v>
      </c>
      <c r="P83" s="240">
        <v>0</v>
      </c>
      <c r="Q83" s="240">
        <f>ROUND(E83*P83,2)</f>
        <v>0</v>
      </c>
      <c r="R83" s="242"/>
      <c r="S83" s="242" t="s">
        <v>133</v>
      </c>
      <c r="T83" s="243" t="s">
        <v>134</v>
      </c>
      <c r="U83" s="222">
        <v>0.997</v>
      </c>
      <c r="V83" s="222">
        <f>ROUND(E83*U83,2)</f>
        <v>7.8</v>
      </c>
      <c r="W83" s="222"/>
      <c r="X83" s="222" t="s">
        <v>135</v>
      </c>
      <c r="Y83" s="222" t="s">
        <v>136</v>
      </c>
      <c r="Z83" s="212"/>
      <c r="AA83" s="212"/>
      <c r="AB83" s="212"/>
      <c r="AC83" s="212"/>
      <c r="AD83" s="212"/>
      <c r="AE83" s="212"/>
      <c r="AF83" s="212"/>
      <c r="AG83" s="212" t="s">
        <v>137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19"/>
      <c r="B84" s="220"/>
      <c r="C84" s="253" t="s">
        <v>221</v>
      </c>
      <c r="D84" s="223"/>
      <c r="E84" s="224">
        <v>7.82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139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37">
        <v>20</v>
      </c>
      <c r="B85" s="238" t="s">
        <v>224</v>
      </c>
      <c r="C85" s="252" t="s">
        <v>225</v>
      </c>
      <c r="D85" s="239" t="s">
        <v>151</v>
      </c>
      <c r="E85" s="240">
        <v>13.04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2"/>
      <c r="S85" s="242" t="s">
        <v>133</v>
      </c>
      <c r="T85" s="243" t="s">
        <v>134</v>
      </c>
      <c r="U85" s="222">
        <v>0.62</v>
      </c>
      <c r="V85" s="222">
        <f>ROUND(E85*U85,2)</f>
        <v>8.08</v>
      </c>
      <c r="W85" s="222"/>
      <c r="X85" s="222" t="s">
        <v>135</v>
      </c>
      <c r="Y85" s="222" t="s">
        <v>136</v>
      </c>
      <c r="Z85" s="212"/>
      <c r="AA85" s="212"/>
      <c r="AB85" s="212"/>
      <c r="AC85" s="212"/>
      <c r="AD85" s="212"/>
      <c r="AE85" s="212"/>
      <c r="AF85" s="212"/>
      <c r="AG85" s="212" t="s">
        <v>137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">
      <c r="A86" s="219"/>
      <c r="B86" s="220"/>
      <c r="C86" s="253" t="s">
        <v>226</v>
      </c>
      <c r="D86" s="223"/>
      <c r="E86" s="224">
        <v>13.04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139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x14ac:dyDescent="0.2">
      <c r="A87" s="230" t="s">
        <v>128</v>
      </c>
      <c r="B87" s="231" t="s">
        <v>69</v>
      </c>
      <c r="C87" s="251" t="s">
        <v>70</v>
      </c>
      <c r="D87" s="232"/>
      <c r="E87" s="233"/>
      <c r="F87" s="234"/>
      <c r="G87" s="234">
        <f>SUMIF(AG88:AG88,"&lt;&gt;NOR",G88:G88)</f>
        <v>0</v>
      </c>
      <c r="H87" s="234"/>
      <c r="I87" s="234">
        <f>SUM(I88:I88)</f>
        <v>0</v>
      </c>
      <c r="J87" s="234"/>
      <c r="K87" s="234">
        <f>SUM(K88:K88)</f>
        <v>0</v>
      </c>
      <c r="L87" s="234"/>
      <c r="M87" s="234">
        <f>SUM(M88:M88)</f>
        <v>0</v>
      </c>
      <c r="N87" s="233"/>
      <c r="O87" s="233">
        <f>SUM(O88:O88)</f>
        <v>0.81</v>
      </c>
      <c r="P87" s="233"/>
      <c r="Q87" s="233">
        <f>SUM(Q88:Q88)</f>
        <v>0</v>
      </c>
      <c r="R87" s="234"/>
      <c r="S87" s="234"/>
      <c r="T87" s="235"/>
      <c r="U87" s="229"/>
      <c r="V87" s="229">
        <f>SUM(V88:V88)</f>
        <v>19.690000000000001</v>
      </c>
      <c r="W87" s="229"/>
      <c r="X87" s="229"/>
      <c r="Y87" s="229"/>
      <c r="AG87" t="s">
        <v>129</v>
      </c>
    </row>
    <row r="88" spans="1:60" outlineLevel="1" x14ac:dyDescent="0.2">
      <c r="A88" s="244">
        <v>21</v>
      </c>
      <c r="B88" s="245" t="s">
        <v>227</v>
      </c>
      <c r="C88" s="254" t="s">
        <v>228</v>
      </c>
      <c r="D88" s="246" t="s">
        <v>144</v>
      </c>
      <c r="E88" s="247">
        <v>22.3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21</v>
      </c>
      <c r="M88" s="249">
        <f>G88*(1+L88/100)</f>
        <v>0</v>
      </c>
      <c r="N88" s="247">
        <v>3.6119999999999999E-2</v>
      </c>
      <c r="O88" s="247">
        <f>ROUND(E88*N88,2)</f>
        <v>0.81</v>
      </c>
      <c r="P88" s="247">
        <v>0</v>
      </c>
      <c r="Q88" s="247">
        <f>ROUND(E88*P88,2)</f>
        <v>0</v>
      </c>
      <c r="R88" s="249"/>
      <c r="S88" s="249" t="s">
        <v>133</v>
      </c>
      <c r="T88" s="250" t="s">
        <v>134</v>
      </c>
      <c r="U88" s="222">
        <v>0.88292999999999999</v>
      </c>
      <c r="V88" s="222">
        <f>ROUND(E88*U88,2)</f>
        <v>19.690000000000001</v>
      </c>
      <c r="W88" s="222"/>
      <c r="X88" s="222" t="s">
        <v>135</v>
      </c>
      <c r="Y88" s="222" t="s">
        <v>136</v>
      </c>
      <c r="Z88" s="212"/>
      <c r="AA88" s="212"/>
      <c r="AB88" s="212"/>
      <c r="AC88" s="212"/>
      <c r="AD88" s="212"/>
      <c r="AE88" s="212"/>
      <c r="AF88" s="212"/>
      <c r="AG88" s="212" t="s">
        <v>137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x14ac:dyDescent="0.2">
      <c r="A89" s="230" t="s">
        <v>128</v>
      </c>
      <c r="B89" s="231" t="s">
        <v>71</v>
      </c>
      <c r="C89" s="251" t="s">
        <v>66</v>
      </c>
      <c r="D89" s="232"/>
      <c r="E89" s="233"/>
      <c r="F89" s="234"/>
      <c r="G89" s="234">
        <f>SUMIF(AG90:AG169,"&lt;&gt;NOR",G90:G169)</f>
        <v>0</v>
      </c>
      <c r="H89" s="234"/>
      <c r="I89" s="234">
        <f>SUM(I90:I169)</f>
        <v>0</v>
      </c>
      <c r="J89" s="234"/>
      <c r="K89" s="234">
        <f>SUM(K90:K169)</f>
        <v>0</v>
      </c>
      <c r="L89" s="234"/>
      <c r="M89" s="234">
        <f>SUM(M90:M169)</f>
        <v>0</v>
      </c>
      <c r="N89" s="233"/>
      <c r="O89" s="233">
        <f>SUM(O90:O169)</f>
        <v>16.170000000000002</v>
      </c>
      <c r="P89" s="233"/>
      <c r="Q89" s="233">
        <f>SUM(Q90:Q169)</f>
        <v>0</v>
      </c>
      <c r="R89" s="234"/>
      <c r="S89" s="234"/>
      <c r="T89" s="235"/>
      <c r="U89" s="229"/>
      <c r="V89" s="229">
        <f>SUM(V90:V169)</f>
        <v>624.12</v>
      </c>
      <c r="W89" s="229"/>
      <c r="X89" s="229"/>
      <c r="Y89" s="229"/>
      <c r="AG89" t="s">
        <v>129</v>
      </c>
    </row>
    <row r="90" spans="1:60" outlineLevel="1" x14ac:dyDescent="0.2">
      <c r="A90" s="244">
        <v>22</v>
      </c>
      <c r="B90" s="245" t="s">
        <v>229</v>
      </c>
      <c r="C90" s="254" t="s">
        <v>230</v>
      </c>
      <c r="D90" s="246" t="s">
        <v>151</v>
      </c>
      <c r="E90" s="247">
        <v>166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21</v>
      </c>
      <c r="M90" s="249">
        <f>G90*(1+L90/100)</f>
        <v>0</v>
      </c>
      <c r="N90" s="247">
        <v>4.0000000000000003E-5</v>
      </c>
      <c r="O90" s="247">
        <f>ROUND(E90*N90,2)</f>
        <v>0.01</v>
      </c>
      <c r="P90" s="247">
        <v>0</v>
      </c>
      <c r="Q90" s="247">
        <f>ROUND(E90*P90,2)</f>
        <v>0</v>
      </c>
      <c r="R90" s="249"/>
      <c r="S90" s="249" t="s">
        <v>133</v>
      </c>
      <c r="T90" s="250" t="s">
        <v>134</v>
      </c>
      <c r="U90" s="222">
        <v>7.8E-2</v>
      </c>
      <c r="V90" s="222">
        <f>ROUND(E90*U90,2)</f>
        <v>12.95</v>
      </c>
      <c r="W90" s="222"/>
      <c r="X90" s="222" t="s">
        <v>135</v>
      </c>
      <c r="Y90" s="222" t="s">
        <v>136</v>
      </c>
      <c r="Z90" s="212"/>
      <c r="AA90" s="212"/>
      <c r="AB90" s="212"/>
      <c r="AC90" s="212"/>
      <c r="AD90" s="212"/>
      <c r="AE90" s="212"/>
      <c r="AF90" s="212"/>
      <c r="AG90" s="212" t="s">
        <v>137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37">
        <v>23</v>
      </c>
      <c r="B91" s="238" t="s">
        <v>231</v>
      </c>
      <c r="C91" s="252" t="s">
        <v>232</v>
      </c>
      <c r="D91" s="239" t="s">
        <v>168</v>
      </c>
      <c r="E91" s="240">
        <v>10.1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0">
        <v>5.2599999999999999E-3</v>
      </c>
      <c r="O91" s="240">
        <f>ROUND(E91*N91,2)</f>
        <v>0.05</v>
      </c>
      <c r="P91" s="240">
        <v>0</v>
      </c>
      <c r="Q91" s="240">
        <f>ROUND(E91*P91,2)</f>
        <v>0</v>
      </c>
      <c r="R91" s="242"/>
      <c r="S91" s="242" t="s">
        <v>133</v>
      </c>
      <c r="T91" s="243" t="s">
        <v>134</v>
      </c>
      <c r="U91" s="222">
        <v>0.22770000000000001</v>
      </c>
      <c r="V91" s="222">
        <f>ROUND(E91*U91,2)</f>
        <v>2.2999999999999998</v>
      </c>
      <c r="W91" s="222"/>
      <c r="X91" s="222" t="s">
        <v>135</v>
      </c>
      <c r="Y91" s="222" t="s">
        <v>136</v>
      </c>
      <c r="Z91" s="212"/>
      <c r="AA91" s="212"/>
      <c r="AB91" s="212"/>
      <c r="AC91" s="212"/>
      <c r="AD91" s="212"/>
      <c r="AE91" s="212"/>
      <c r="AF91" s="212"/>
      <c r="AG91" s="212" t="s">
        <v>137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53" t="s">
        <v>233</v>
      </c>
      <c r="D92" s="223"/>
      <c r="E92" s="224">
        <v>10.1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139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7">
        <v>24</v>
      </c>
      <c r="B93" s="238" t="s">
        <v>234</v>
      </c>
      <c r="C93" s="252" t="s">
        <v>235</v>
      </c>
      <c r="D93" s="239" t="s">
        <v>168</v>
      </c>
      <c r="E93" s="240">
        <v>9.8000000000000007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0">
        <v>3.7699999999999999E-3</v>
      </c>
      <c r="O93" s="240">
        <f>ROUND(E93*N93,2)</f>
        <v>0.04</v>
      </c>
      <c r="P93" s="240">
        <v>0</v>
      </c>
      <c r="Q93" s="240">
        <f>ROUND(E93*P93,2)</f>
        <v>0</v>
      </c>
      <c r="R93" s="242"/>
      <c r="S93" s="242" t="s">
        <v>133</v>
      </c>
      <c r="T93" s="243" t="s">
        <v>134</v>
      </c>
      <c r="U93" s="222">
        <v>0.22770000000000001</v>
      </c>
      <c r="V93" s="222">
        <f>ROUND(E93*U93,2)</f>
        <v>2.23</v>
      </c>
      <c r="W93" s="222"/>
      <c r="X93" s="222" t="s">
        <v>135</v>
      </c>
      <c r="Y93" s="222" t="s">
        <v>136</v>
      </c>
      <c r="Z93" s="212"/>
      <c r="AA93" s="212"/>
      <c r="AB93" s="212"/>
      <c r="AC93" s="212"/>
      <c r="AD93" s="212"/>
      <c r="AE93" s="212"/>
      <c r="AF93" s="212"/>
      <c r="AG93" s="212" t="s">
        <v>137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53" t="s">
        <v>236</v>
      </c>
      <c r="D94" s="223"/>
      <c r="E94" s="224">
        <v>9.8000000000000007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139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37">
        <v>25</v>
      </c>
      <c r="B95" s="238" t="s">
        <v>237</v>
      </c>
      <c r="C95" s="252" t="s">
        <v>238</v>
      </c>
      <c r="D95" s="239" t="s">
        <v>168</v>
      </c>
      <c r="E95" s="240">
        <v>237.6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0">
        <v>3.7100000000000002E-3</v>
      </c>
      <c r="O95" s="240">
        <f>ROUND(E95*N95,2)</f>
        <v>0.88</v>
      </c>
      <c r="P95" s="240">
        <v>0</v>
      </c>
      <c r="Q95" s="240">
        <f>ROUND(E95*P95,2)</f>
        <v>0</v>
      </c>
      <c r="R95" s="242"/>
      <c r="S95" s="242" t="s">
        <v>133</v>
      </c>
      <c r="T95" s="243" t="s">
        <v>134</v>
      </c>
      <c r="U95" s="222">
        <v>0.18179999999999999</v>
      </c>
      <c r="V95" s="222">
        <f>ROUND(E95*U95,2)</f>
        <v>43.2</v>
      </c>
      <c r="W95" s="222"/>
      <c r="X95" s="222" t="s">
        <v>135</v>
      </c>
      <c r="Y95" s="222" t="s">
        <v>136</v>
      </c>
      <c r="Z95" s="212"/>
      <c r="AA95" s="212"/>
      <c r="AB95" s="212"/>
      <c r="AC95" s="212"/>
      <c r="AD95" s="212"/>
      <c r="AE95" s="212"/>
      <c r="AF95" s="212"/>
      <c r="AG95" s="212" t="s">
        <v>137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">
      <c r="A96" s="219"/>
      <c r="B96" s="220"/>
      <c r="C96" s="253" t="s">
        <v>239</v>
      </c>
      <c r="D96" s="223"/>
      <c r="E96" s="224">
        <v>237.6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139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53" t="s">
        <v>240</v>
      </c>
      <c r="D97" s="223"/>
      <c r="E97" s="224"/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139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7">
        <v>26</v>
      </c>
      <c r="B98" s="238" t="s">
        <v>241</v>
      </c>
      <c r="C98" s="252" t="s">
        <v>242</v>
      </c>
      <c r="D98" s="239" t="s">
        <v>151</v>
      </c>
      <c r="E98" s="240">
        <v>494.17399999999998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0">
        <v>2.0000000000000002E-5</v>
      </c>
      <c r="O98" s="240">
        <f>ROUND(E98*N98,2)</f>
        <v>0.01</v>
      </c>
      <c r="P98" s="240">
        <v>0</v>
      </c>
      <c r="Q98" s="240">
        <f>ROUND(E98*P98,2)</f>
        <v>0</v>
      </c>
      <c r="R98" s="242"/>
      <c r="S98" s="242" t="s">
        <v>133</v>
      </c>
      <c r="T98" s="243" t="s">
        <v>134</v>
      </c>
      <c r="U98" s="222">
        <v>0.11</v>
      </c>
      <c r="V98" s="222">
        <f>ROUND(E98*U98,2)</f>
        <v>54.36</v>
      </c>
      <c r="W98" s="222"/>
      <c r="X98" s="222" t="s">
        <v>135</v>
      </c>
      <c r="Y98" s="222" t="s">
        <v>136</v>
      </c>
      <c r="Z98" s="212"/>
      <c r="AA98" s="212"/>
      <c r="AB98" s="212"/>
      <c r="AC98" s="212"/>
      <c r="AD98" s="212"/>
      <c r="AE98" s="212"/>
      <c r="AF98" s="212"/>
      <c r="AG98" s="212" t="s">
        <v>137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53" t="s">
        <v>243</v>
      </c>
      <c r="D99" s="223"/>
      <c r="E99" s="224">
        <v>258.83</v>
      </c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139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53" t="s">
        <v>244</v>
      </c>
      <c r="D100" s="223"/>
      <c r="E100" s="224"/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139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53" t="s">
        <v>245</v>
      </c>
      <c r="D101" s="223"/>
      <c r="E101" s="224">
        <v>-39.97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139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53" t="s">
        <v>246</v>
      </c>
      <c r="D102" s="223"/>
      <c r="E102" s="224">
        <v>283.14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139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53" t="s">
        <v>244</v>
      </c>
      <c r="D103" s="223"/>
      <c r="E103" s="224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139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53" t="s">
        <v>247</v>
      </c>
      <c r="D104" s="223"/>
      <c r="E104" s="224">
        <v>-7.83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139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53" t="s">
        <v>248</v>
      </c>
      <c r="D105" s="223"/>
      <c r="E105" s="224"/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139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7">
        <v>27</v>
      </c>
      <c r="B106" s="238" t="s">
        <v>249</v>
      </c>
      <c r="C106" s="252" t="s">
        <v>250</v>
      </c>
      <c r="D106" s="239" t="s">
        <v>151</v>
      </c>
      <c r="E106" s="240">
        <v>114.795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0">
        <v>0</v>
      </c>
      <c r="O106" s="240">
        <f>ROUND(E106*N106,2)</f>
        <v>0</v>
      </c>
      <c r="P106" s="240">
        <v>0</v>
      </c>
      <c r="Q106" s="240">
        <f>ROUND(E106*P106,2)</f>
        <v>0</v>
      </c>
      <c r="R106" s="242"/>
      <c r="S106" s="242" t="s">
        <v>133</v>
      </c>
      <c r="T106" s="243" t="s">
        <v>134</v>
      </c>
      <c r="U106" s="222">
        <v>0.43</v>
      </c>
      <c r="V106" s="222">
        <f>ROUND(E106*U106,2)</f>
        <v>49.36</v>
      </c>
      <c r="W106" s="222"/>
      <c r="X106" s="222" t="s">
        <v>135</v>
      </c>
      <c r="Y106" s="222" t="s">
        <v>136</v>
      </c>
      <c r="Z106" s="212"/>
      <c r="AA106" s="212"/>
      <c r="AB106" s="212"/>
      <c r="AC106" s="212"/>
      <c r="AD106" s="212"/>
      <c r="AE106" s="212"/>
      <c r="AF106" s="212"/>
      <c r="AG106" s="212" t="s">
        <v>137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53" t="s">
        <v>251</v>
      </c>
      <c r="D107" s="223"/>
      <c r="E107" s="224">
        <v>77.650000000000006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139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53" t="s">
        <v>244</v>
      </c>
      <c r="D108" s="223"/>
      <c r="E108" s="224"/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139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53" t="s">
        <v>245</v>
      </c>
      <c r="D109" s="223"/>
      <c r="E109" s="224">
        <v>-39.97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139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53" t="s">
        <v>252</v>
      </c>
      <c r="D110" s="223"/>
      <c r="E110" s="224">
        <v>84.94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139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53" t="s">
        <v>244</v>
      </c>
      <c r="D111" s="223"/>
      <c r="E111" s="224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139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19"/>
      <c r="B112" s="220"/>
      <c r="C112" s="253" t="s">
        <v>247</v>
      </c>
      <c r="D112" s="223"/>
      <c r="E112" s="224">
        <v>-7.83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139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53" t="s">
        <v>253</v>
      </c>
      <c r="D113" s="223"/>
      <c r="E113" s="224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139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53" t="s">
        <v>254</v>
      </c>
      <c r="D114" s="223"/>
      <c r="E114" s="224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139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53" t="s">
        <v>255</v>
      </c>
      <c r="D115" s="223"/>
      <c r="E115" s="224"/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139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53" t="s">
        <v>256</v>
      </c>
      <c r="D116" s="223"/>
      <c r="E116" s="224"/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139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53" t="s">
        <v>257</v>
      </c>
      <c r="D117" s="223"/>
      <c r="E117" s="224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139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37">
        <v>28</v>
      </c>
      <c r="B118" s="238" t="s">
        <v>258</v>
      </c>
      <c r="C118" s="252" t="s">
        <v>259</v>
      </c>
      <c r="D118" s="239" t="s">
        <v>151</v>
      </c>
      <c r="E118" s="240">
        <v>114.795</v>
      </c>
      <c r="F118" s="241"/>
      <c r="G118" s="242">
        <f>ROUND(E118*F118,2)</f>
        <v>0</v>
      </c>
      <c r="H118" s="241"/>
      <c r="I118" s="242">
        <f>ROUND(E118*H118,2)</f>
        <v>0</v>
      </c>
      <c r="J118" s="241"/>
      <c r="K118" s="242">
        <f>ROUND(E118*J118,2)</f>
        <v>0</v>
      </c>
      <c r="L118" s="242">
        <v>21</v>
      </c>
      <c r="M118" s="242">
        <f>G118*(1+L118/100)</f>
        <v>0</v>
      </c>
      <c r="N118" s="240">
        <v>2.1000000000000001E-4</v>
      </c>
      <c r="O118" s="240">
        <f>ROUND(E118*N118,2)</f>
        <v>0.02</v>
      </c>
      <c r="P118" s="240">
        <v>0</v>
      </c>
      <c r="Q118" s="240">
        <f>ROUND(E118*P118,2)</f>
        <v>0</v>
      </c>
      <c r="R118" s="242"/>
      <c r="S118" s="242" t="s">
        <v>133</v>
      </c>
      <c r="T118" s="243" t="s">
        <v>134</v>
      </c>
      <c r="U118" s="222">
        <v>8.8999999999999996E-2</v>
      </c>
      <c r="V118" s="222">
        <f>ROUND(E118*U118,2)</f>
        <v>10.220000000000001</v>
      </c>
      <c r="W118" s="222"/>
      <c r="X118" s="222" t="s">
        <v>135</v>
      </c>
      <c r="Y118" s="222" t="s">
        <v>136</v>
      </c>
      <c r="Z118" s="212"/>
      <c r="AA118" s="212"/>
      <c r="AB118" s="212"/>
      <c r="AC118" s="212"/>
      <c r="AD118" s="212"/>
      <c r="AE118" s="212"/>
      <c r="AF118" s="212"/>
      <c r="AG118" s="212" t="s">
        <v>137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">
      <c r="A119" s="219"/>
      <c r="B119" s="220"/>
      <c r="C119" s="253" t="s">
        <v>260</v>
      </c>
      <c r="D119" s="223"/>
      <c r="E119" s="224">
        <v>77.650000000000006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139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53" t="s">
        <v>244</v>
      </c>
      <c r="D120" s="223"/>
      <c r="E120" s="224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139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53" t="s">
        <v>245</v>
      </c>
      <c r="D121" s="223"/>
      <c r="E121" s="224">
        <v>-39.97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139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53" t="s">
        <v>261</v>
      </c>
      <c r="D122" s="223"/>
      <c r="E122" s="224">
        <v>84.94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139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53" t="s">
        <v>244</v>
      </c>
      <c r="D123" s="223"/>
      <c r="E123" s="224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139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53" t="s">
        <v>247</v>
      </c>
      <c r="D124" s="223"/>
      <c r="E124" s="224">
        <v>-7.83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139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53" t="s">
        <v>262</v>
      </c>
      <c r="D125" s="223"/>
      <c r="E125" s="224"/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139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53" t="s">
        <v>263</v>
      </c>
      <c r="D126" s="223"/>
      <c r="E126" s="224"/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139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37">
        <v>29</v>
      </c>
      <c r="B127" s="238" t="s">
        <v>264</v>
      </c>
      <c r="C127" s="252" t="s">
        <v>265</v>
      </c>
      <c r="D127" s="239" t="s">
        <v>151</v>
      </c>
      <c r="E127" s="240">
        <v>494.17399999999998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0">
        <v>9.4500000000000001E-3</v>
      </c>
      <c r="O127" s="240">
        <f>ROUND(E127*N127,2)</f>
        <v>4.67</v>
      </c>
      <c r="P127" s="240">
        <v>0</v>
      </c>
      <c r="Q127" s="240">
        <f>ROUND(E127*P127,2)</f>
        <v>0</v>
      </c>
      <c r="R127" s="242"/>
      <c r="S127" s="242" t="s">
        <v>133</v>
      </c>
      <c r="T127" s="243" t="s">
        <v>134</v>
      </c>
      <c r="U127" s="222">
        <v>0.45012999999999997</v>
      </c>
      <c r="V127" s="222">
        <f>ROUND(E127*U127,2)</f>
        <v>222.44</v>
      </c>
      <c r="W127" s="222"/>
      <c r="X127" s="222" t="s">
        <v>135</v>
      </c>
      <c r="Y127" s="222" t="s">
        <v>136</v>
      </c>
      <c r="Z127" s="212"/>
      <c r="AA127" s="212"/>
      <c r="AB127" s="212"/>
      <c r="AC127" s="212"/>
      <c r="AD127" s="212"/>
      <c r="AE127" s="212"/>
      <c r="AF127" s="212"/>
      <c r="AG127" s="212" t="s">
        <v>137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53" t="s">
        <v>243</v>
      </c>
      <c r="D128" s="223"/>
      <c r="E128" s="224">
        <v>258.83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139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53" t="s">
        <v>244</v>
      </c>
      <c r="D129" s="223"/>
      <c r="E129" s="224"/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139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53" t="s">
        <v>245</v>
      </c>
      <c r="D130" s="223"/>
      <c r="E130" s="224">
        <v>-39.97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139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53" t="s">
        <v>246</v>
      </c>
      <c r="D131" s="223"/>
      <c r="E131" s="224">
        <v>283.14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139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19"/>
      <c r="B132" s="220"/>
      <c r="C132" s="253" t="s">
        <v>244</v>
      </c>
      <c r="D132" s="223"/>
      <c r="E132" s="224"/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139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53" t="s">
        <v>247</v>
      </c>
      <c r="D133" s="223"/>
      <c r="E133" s="224">
        <v>-7.83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139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53" t="s">
        <v>266</v>
      </c>
      <c r="D134" s="223"/>
      <c r="E134" s="224"/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139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53" t="s">
        <v>267</v>
      </c>
      <c r="D135" s="223"/>
      <c r="E135" s="224"/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139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53" t="s">
        <v>268</v>
      </c>
      <c r="D136" s="223"/>
      <c r="E136" s="224"/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139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">
      <c r="A137" s="219"/>
      <c r="B137" s="220"/>
      <c r="C137" s="253" t="s">
        <v>269</v>
      </c>
      <c r="D137" s="223"/>
      <c r="E137" s="224"/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139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">
      <c r="A138" s="219"/>
      <c r="B138" s="220"/>
      <c r="C138" s="253" t="s">
        <v>270</v>
      </c>
      <c r="D138" s="223"/>
      <c r="E138" s="224"/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139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37">
        <v>30</v>
      </c>
      <c r="B139" s="238" t="s">
        <v>271</v>
      </c>
      <c r="C139" s="252" t="s">
        <v>272</v>
      </c>
      <c r="D139" s="239" t="s">
        <v>151</v>
      </c>
      <c r="E139" s="240">
        <v>494.17399999999998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0">
        <v>3.6999999999999999E-4</v>
      </c>
      <c r="O139" s="240">
        <f>ROUND(E139*N139,2)</f>
        <v>0.18</v>
      </c>
      <c r="P139" s="240">
        <v>0</v>
      </c>
      <c r="Q139" s="240">
        <f>ROUND(E139*P139,2)</f>
        <v>0</v>
      </c>
      <c r="R139" s="242"/>
      <c r="S139" s="242" t="s">
        <v>133</v>
      </c>
      <c r="T139" s="243" t="s">
        <v>134</v>
      </c>
      <c r="U139" s="222">
        <v>7.0000000000000007E-2</v>
      </c>
      <c r="V139" s="222">
        <f>ROUND(E139*U139,2)</f>
        <v>34.590000000000003</v>
      </c>
      <c r="W139" s="222"/>
      <c r="X139" s="222" t="s">
        <v>135</v>
      </c>
      <c r="Y139" s="222" t="s">
        <v>136</v>
      </c>
      <c r="Z139" s="212"/>
      <c r="AA139" s="212"/>
      <c r="AB139" s="212"/>
      <c r="AC139" s="212"/>
      <c r="AD139" s="212"/>
      <c r="AE139" s="212"/>
      <c r="AF139" s="212"/>
      <c r="AG139" s="212" t="s">
        <v>137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19"/>
      <c r="B140" s="220"/>
      <c r="C140" s="253" t="s">
        <v>243</v>
      </c>
      <c r="D140" s="223"/>
      <c r="E140" s="224">
        <v>258.83</v>
      </c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139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19"/>
      <c r="B141" s="220"/>
      <c r="C141" s="253" t="s">
        <v>244</v>
      </c>
      <c r="D141" s="223"/>
      <c r="E141" s="224"/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139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19"/>
      <c r="B142" s="220"/>
      <c r="C142" s="253" t="s">
        <v>245</v>
      </c>
      <c r="D142" s="223"/>
      <c r="E142" s="224">
        <v>-39.97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139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19"/>
      <c r="B143" s="220"/>
      <c r="C143" s="253" t="s">
        <v>246</v>
      </c>
      <c r="D143" s="223"/>
      <c r="E143" s="224">
        <v>283.14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139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19"/>
      <c r="B144" s="220"/>
      <c r="C144" s="253" t="s">
        <v>244</v>
      </c>
      <c r="D144" s="223"/>
      <c r="E144" s="224"/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139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19"/>
      <c r="B145" s="220"/>
      <c r="C145" s="253" t="s">
        <v>247</v>
      </c>
      <c r="D145" s="223"/>
      <c r="E145" s="224">
        <v>-7.83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139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53" t="s">
        <v>273</v>
      </c>
      <c r="D146" s="223"/>
      <c r="E146" s="224"/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139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53" t="s">
        <v>274</v>
      </c>
      <c r="D147" s="223"/>
      <c r="E147" s="224"/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139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37">
        <v>31</v>
      </c>
      <c r="B148" s="238" t="s">
        <v>275</v>
      </c>
      <c r="C148" s="252" t="s">
        <v>276</v>
      </c>
      <c r="D148" s="239" t="s">
        <v>151</v>
      </c>
      <c r="E148" s="240">
        <v>12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8.3699999999999997E-2</v>
      </c>
      <c r="O148" s="240">
        <f>ROUND(E148*N148,2)</f>
        <v>1</v>
      </c>
      <c r="P148" s="240">
        <v>0</v>
      </c>
      <c r="Q148" s="240">
        <f>ROUND(E148*P148,2)</f>
        <v>0</v>
      </c>
      <c r="R148" s="242"/>
      <c r="S148" s="242" t="s">
        <v>133</v>
      </c>
      <c r="T148" s="243" t="s">
        <v>134</v>
      </c>
      <c r="U148" s="222">
        <v>2.9769999999999999</v>
      </c>
      <c r="V148" s="222">
        <f>ROUND(E148*U148,2)</f>
        <v>35.72</v>
      </c>
      <c r="W148" s="222"/>
      <c r="X148" s="222" t="s">
        <v>135</v>
      </c>
      <c r="Y148" s="222" t="s">
        <v>136</v>
      </c>
      <c r="Z148" s="212"/>
      <c r="AA148" s="212"/>
      <c r="AB148" s="212"/>
      <c r="AC148" s="212"/>
      <c r="AD148" s="212"/>
      <c r="AE148" s="212"/>
      <c r="AF148" s="212"/>
      <c r="AG148" s="212" t="s">
        <v>137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">
      <c r="A149" s="219"/>
      <c r="B149" s="220"/>
      <c r="C149" s="253" t="s">
        <v>277</v>
      </c>
      <c r="D149" s="223"/>
      <c r="E149" s="224">
        <v>12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139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19"/>
      <c r="B150" s="220"/>
      <c r="C150" s="253" t="s">
        <v>278</v>
      </c>
      <c r="D150" s="223"/>
      <c r="E150" s="224"/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139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53" t="s">
        <v>279</v>
      </c>
      <c r="D151" s="223"/>
      <c r="E151" s="224"/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139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53" t="s">
        <v>280</v>
      </c>
      <c r="D152" s="223"/>
      <c r="E152" s="224"/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139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37">
        <v>32</v>
      </c>
      <c r="B153" s="238" t="s">
        <v>281</v>
      </c>
      <c r="C153" s="252" t="s">
        <v>282</v>
      </c>
      <c r="D153" s="239" t="s">
        <v>151</v>
      </c>
      <c r="E153" s="240">
        <v>494.17399999999998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21</v>
      </c>
      <c r="M153" s="242">
        <f>G153*(1+L153/100)</f>
        <v>0</v>
      </c>
      <c r="N153" s="240">
        <v>6.0699999999999999E-3</v>
      </c>
      <c r="O153" s="240">
        <f>ROUND(E153*N153,2)</f>
        <v>3</v>
      </c>
      <c r="P153" s="240">
        <v>0</v>
      </c>
      <c r="Q153" s="240">
        <f>ROUND(E153*P153,2)</f>
        <v>0</v>
      </c>
      <c r="R153" s="242"/>
      <c r="S153" s="242" t="s">
        <v>133</v>
      </c>
      <c r="T153" s="243" t="s">
        <v>134</v>
      </c>
      <c r="U153" s="222">
        <v>0.24099999999999999</v>
      </c>
      <c r="V153" s="222">
        <f>ROUND(E153*U153,2)</f>
        <v>119.1</v>
      </c>
      <c r="W153" s="222"/>
      <c r="X153" s="222" t="s">
        <v>135</v>
      </c>
      <c r="Y153" s="222" t="s">
        <v>136</v>
      </c>
      <c r="Z153" s="212"/>
      <c r="AA153" s="212"/>
      <c r="AB153" s="212"/>
      <c r="AC153" s="212"/>
      <c r="AD153" s="212"/>
      <c r="AE153" s="212"/>
      <c r="AF153" s="212"/>
      <c r="AG153" s="212" t="s">
        <v>137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19"/>
      <c r="B154" s="220"/>
      <c r="C154" s="253" t="s">
        <v>243</v>
      </c>
      <c r="D154" s="223"/>
      <c r="E154" s="224">
        <v>258.83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139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53" t="s">
        <v>244</v>
      </c>
      <c r="D155" s="223"/>
      <c r="E155" s="224"/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139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19"/>
      <c r="B156" s="220"/>
      <c r="C156" s="253" t="s">
        <v>245</v>
      </c>
      <c r="D156" s="223"/>
      <c r="E156" s="224">
        <v>-39.97</v>
      </c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139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53" t="s">
        <v>246</v>
      </c>
      <c r="D157" s="223"/>
      <c r="E157" s="224">
        <v>283.14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139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53" t="s">
        <v>244</v>
      </c>
      <c r="D158" s="223"/>
      <c r="E158" s="224"/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139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53" t="s">
        <v>247</v>
      </c>
      <c r="D159" s="223"/>
      <c r="E159" s="224">
        <v>-7.83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139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53" t="s">
        <v>283</v>
      </c>
      <c r="D160" s="223"/>
      <c r="E160" s="224"/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139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53" t="s">
        <v>284</v>
      </c>
      <c r="D161" s="223"/>
      <c r="E161" s="224"/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139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53" t="s">
        <v>285</v>
      </c>
      <c r="D162" s="223"/>
      <c r="E162" s="224"/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139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37">
        <v>33</v>
      </c>
      <c r="B163" s="238" t="s">
        <v>286</v>
      </c>
      <c r="C163" s="252" t="s">
        <v>287</v>
      </c>
      <c r="D163" s="239" t="s">
        <v>151</v>
      </c>
      <c r="E163" s="240">
        <v>22.23</v>
      </c>
      <c r="F163" s="241"/>
      <c r="G163" s="242">
        <f>ROUND(E163*F163,2)</f>
        <v>0</v>
      </c>
      <c r="H163" s="241"/>
      <c r="I163" s="242">
        <f>ROUND(E163*H163,2)</f>
        <v>0</v>
      </c>
      <c r="J163" s="241"/>
      <c r="K163" s="242">
        <f>ROUND(E163*J163,2)</f>
        <v>0</v>
      </c>
      <c r="L163" s="242">
        <v>21</v>
      </c>
      <c r="M163" s="242">
        <f>G163*(1+L163/100)</f>
        <v>0</v>
      </c>
      <c r="N163" s="240">
        <v>0.28334999999999999</v>
      </c>
      <c r="O163" s="240">
        <f>ROUND(E163*N163,2)</f>
        <v>6.3</v>
      </c>
      <c r="P163" s="240">
        <v>0</v>
      </c>
      <c r="Q163" s="240">
        <f>ROUND(E163*P163,2)</f>
        <v>0</v>
      </c>
      <c r="R163" s="242"/>
      <c r="S163" s="242" t="s">
        <v>133</v>
      </c>
      <c r="T163" s="243" t="s">
        <v>134</v>
      </c>
      <c r="U163" s="222">
        <v>1.22</v>
      </c>
      <c r="V163" s="222">
        <f>ROUND(E163*U163,2)</f>
        <v>27.12</v>
      </c>
      <c r="W163" s="222"/>
      <c r="X163" s="222" t="s">
        <v>135</v>
      </c>
      <c r="Y163" s="222" t="s">
        <v>136</v>
      </c>
      <c r="Z163" s="212"/>
      <c r="AA163" s="212"/>
      <c r="AB163" s="212"/>
      <c r="AC163" s="212"/>
      <c r="AD163" s="212"/>
      <c r="AE163" s="212"/>
      <c r="AF163" s="212"/>
      <c r="AG163" s="212" t="s">
        <v>137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">
      <c r="A164" s="219"/>
      <c r="B164" s="220"/>
      <c r="C164" s="253" t="s">
        <v>288</v>
      </c>
      <c r="D164" s="223"/>
      <c r="E164" s="224">
        <v>5.94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139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53" t="s">
        <v>289</v>
      </c>
      <c r="D165" s="223"/>
      <c r="E165" s="224">
        <v>9.36</v>
      </c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139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53" t="s">
        <v>290</v>
      </c>
      <c r="D166" s="223"/>
      <c r="E166" s="224">
        <v>6.93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139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37">
        <v>34</v>
      </c>
      <c r="B167" s="238" t="s">
        <v>291</v>
      </c>
      <c r="C167" s="252" t="s">
        <v>292</v>
      </c>
      <c r="D167" s="239" t="s">
        <v>151</v>
      </c>
      <c r="E167" s="240">
        <v>135</v>
      </c>
      <c r="F167" s="241"/>
      <c r="G167" s="242">
        <f>ROUND(E167*F167,2)</f>
        <v>0</v>
      </c>
      <c r="H167" s="241"/>
      <c r="I167" s="242">
        <f>ROUND(E167*H167,2)</f>
        <v>0</v>
      </c>
      <c r="J167" s="241"/>
      <c r="K167" s="242">
        <f>ROUND(E167*J167,2)</f>
        <v>0</v>
      </c>
      <c r="L167" s="242">
        <v>21</v>
      </c>
      <c r="M167" s="242">
        <f>G167*(1+L167/100)</f>
        <v>0</v>
      </c>
      <c r="N167" s="240">
        <v>4.0000000000000003E-5</v>
      </c>
      <c r="O167" s="240">
        <f>ROUND(E167*N167,2)</f>
        <v>0.01</v>
      </c>
      <c r="P167" s="240">
        <v>0</v>
      </c>
      <c r="Q167" s="240">
        <f>ROUND(E167*P167,2)</f>
        <v>0</v>
      </c>
      <c r="R167" s="242"/>
      <c r="S167" s="242" t="s">
        <v>133</v>
      </c>
      <c r="T167" s="243" t="s">
        <v>134</v>
      </c>
      <c r="U167" s="222">
        <v>7.8E-2</v>
      </c>
      <c r="V167" s="222">
        <f>ROUND(E167*U167,2)</f>
        <v>10.53</v>
      </c>
      <c r="W167" s="222"/>
      <c r="X167" s="222" t="s">
        <v>135</v>
      </c>
      <c r="Y167" s="222" t="s">
        <v>136</v>
      </c>
      <c r="Z167" s="212"/>
      <c r="AA167" s="212"/>
      <c r="AB167" s="212"/>
      <c r="AC167" s="212"/>
      <c r="AD167" s="212"/>
      <c r="AE167" s="212"/>
      <c r="AF167" s="212"/>
      <c r="AG167" s="212" t="s">
        <v>137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2" x14ac:dyDescent="0.2">
      <c r="A168" s="219"/>
      <c r="B168" s="220"/>
      <c r="C168" s="253" t="s">
        <v>293</v>
      </c>
      <c r="D168" s="223"/>
      <c r="E168" s="224">
        <v>54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139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53" t="s">
        <v>294</v>
      </c>
      <c r="D169" s="223"/>
      <c r="E169" s="224">
        <v>81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139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x14ac:dyDescent="0.2">
      <c r="A170" s="230" t="s">
        <v>128</v>
      </c>
      <c r="B170" s="231" t="s">
        <v>72</v>
      </c>
      <c r="C170" s="251" t="s">
        <v>73</v>
      </c>
      <c r="D170" s="232"/>
      <c r="E170" s="233"/>
      <c r="F170" s="234"/>
      <c r="G170" s="234">
        <f>SUMIF(AG171:AG179,"&lt;&gt;NOR",G171:G179)</f>
        <v>0</v>
      </c>
      <c r="H170" s="234"/>
      <c r="I170" s="234">
        <f>SUM(I171:I179)</f>
        <v>0</v>
      </c>
      <c r="J170" s="234"/>
      <c r="K170" s="234">
        <f>SUM(K171:K179)</f>
        <v>0</v>
      </c>
      <c r="L170" s="234"/>
      <c r="M170" s="234">
        <f>SUM(M171:M179)</f>
        <v>0</v>
      </c>
      <c r="N170" s="233"/>
      <c r="O170" s="233">
        <f>SUM(O171:O179)</f>
        <v>2.04</v>
      </c>
      <c r="P170" s="233"/>
      <c r="Q170" s="233">
        <f>SUM(Q171:Q179)</f>
        <v>0</v>
      </c>
      <c r="R170" s="234"/>
      <c r="S170" s="234"/>
      <c r="T170" s="235"/>
      <c r="U170" s="229"/>
      <c r="V170" s="229">
        <f>SUM(V171:V179)</f>
        <v>74.12</v>
      </c>
      <c r="W170" s="229"/>
      <c r="X170" s="229"/>
      <c r="Y170" s="229"/>
      <c r="AG170" t="s">
        <v>129</v>
      </c>
    </row>
    <row r="171" spans="1:60" outlineLevel="1" x14ac:dyDescent="0.2">
      <c r="A171" s="237">
        <v>35</v>
      </c>
      <c r="B171" s="238" t="s">
        <v>295</v>
      </c>
      <c r="C171" s="252" t="s">
        <v>296</v>
      </c>
      <c r="D171" s="239" t="s">
        <v>144</v>
      </c>
      <c r="E171" s="240">
        <v>18</v>
      </c>
      <c r="F171" s="241"/>
      <c r="G171" s="242">
        <f>ROUND(E171*F171,2)</f>
        <v>0</v>
      </c>
      <c r="H171" s="241"/>
      <c r="I171" s="242">
        <f>ROUND(E171*H171,2)</f>
        <v>0</v>
      </c>
      <c r="J171" s="241"/>
      <c r="K171" s="242">
        <f>ROUND(E171*J171,2)</f>
        <v>0</v>
      </c>
      <c r="L171" s="242">
        <v>21</v>
      </c>
      <c r="M171" s="242">
        <f>G171*(1+L171/100)</f>
        <v>0</v>
      </c>
      <c r="N171" s="240">
        <v>5.6509999999999998E-2</v>
      </c>
      <c r="O171" s="240">
        <f>ROUND(E171*N171,2)</f>
        <v>1.02</v>
      </c>
      <c r="P171" s="240">
        <v>0</v>
      </c>
      <c r="Q171" s="240">
        <f>ROUND(E171*P171,2)</f>
        <v>0</v>
      </c>
      <c r="R171" s="242"/>
      <c r="S171" s="242" t="s">
        <v>133</v>
      </c>
      <c r="T171" s="243" t="s">
        <v>134</v>
      </c>
      <c r="U171" s="222">
        <v>1.3979999999999999</v>
      </c>
      <c r="V171" s="222">
        <f>ROUND(E171*U171,2)</f>
        <v>25.16</v>
      </c>
      <c r="W171" s="222"/>
      <c r="X171" s="222" t="s">
        <v>135</v>
      </c>
      <c r="Y171" s="222" t="s">
        <v>136</v>
      </c>
      <c r="Z171" s="212"/>
      <c r="AA171" s="212"/>
      <c r="AB171" s="212"/>
      <c r="AC171" s="212"/>
      <c r="AD171" s="212"/>
      <c r="AE171" s="212"/>
      <c r="AF171" s="212"/>
      <c r="AG171" s="212" t="s">
        <v>137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19"/>
      <c r="B172" s="220"/>
      <c r="C172" s="253" t="s">
        <v>297</v>
      </c>
      <c r="D172" s="223"/>
      <c r="E172" s="224">
        <v>18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139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53" t="s">
        <v>240</v>
      </c>
      <c r="D173" s="223"/>
      <c r="E173" s="224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139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2.5" outlineLevel="1" x14ac:dyDescent="0.2">
      <c r="A174" s="237">
        <v>36</v>
      </c>
      <c r="B174" s="238" t="s">
        <v>298</v>
      </c>
      <c r="C174" s="252" t="s">
        <v>299</v>
      </c>
      <c r="D174" s="239" t="s">
        <v>300</v>
      </c>
      <c r="E174" s="240">
        <v>18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0">
        <v>5.6509999999999998E-2</v>
      </c>
      <c r="O174" s="240">
        <f>ROUND(E174*N174,2)</f>
        <v>1.02</v>
      </c>
      <c r="P174" s="240">
        <v>0</v>
      </c>
      <c r="Q174" s="240">
        <f>ROUND(E174*P174,2)</f>
        <v>0</v>
      </c>
      <c r="R174" s="242"/>
      <c r="S174" s="242" t="s">
        <v>133</v>
      </c>
      <c r="T174" s="243" t="s">
        <v>134</v>
      </c>
      <c r="U174" s="222">
        <v>1.4</v>
      </c>
      <c r="V174" s="222">
        <f>ROUND(E174*U174,2)</f>
        <v>25.2</v>
      </c>
      <c r="W174" s="222"/>
      <c r="X174" s="222" t="s">
        <v>215</v>
      </c>
      <c r="Y174" s="222" t="s">
        <v>136</v>
      </c>
      <c r="Z174" s="212"/>
      <c r="AA174" s="212"/>
      <c r="AB174" s="212"/>
      <c r="AC174" s="212"/>
      <c r="AD174" s="212"/>
      <c r="AE174" s="212"/>
      <c r="AF174" s="212"/>
      <c r="AG174" s="212" t="s">
        <v>216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">
      <c r="A175" s="219"/>
      <c r="B175" s="220"/>
      <c r="C175" s="253" t="s">
        <v>297</v>
      </c>
      <c r="D175" s="223"/>
      <c r="E175" s="224">
        <v>18</v>
      </c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139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53" t="s">
        <v>240</v>
      </c>
      <c r="D176" s="223"/>
      <c r="E176" s="224"/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139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 x14ac:dyDescent="0.2">
      <c r="A177" s="237">
        <v>37</v>
      </c>
      <c r="B177" s="238" t="s">
        <v>301</v>
      </c>
      <c r="C177" s="252" t="s">
        <v>302</v>
      </c>
      <c r="D177" s="239" t="s">
        <v>168</v>
      </c>
      <c r="E177" s="240">
        <v>118.8</v>
      </c>
      <c r="F177" s="241"/>
      <c r="G177" s="242">
        <f>ROUND(E177*F177,2)</f>
        <v>0</v>
      </c>
      <c r="H177" s="241"/>
      <c r="I177" s="242">
        <f>ROUND(E177*H177,2)</f>
        <v>0</v>
      </c>
      <c r="J177" s="241"/>
      <c r="K177" s="242">
        <f>ROUND(E177*J177,2)</f>
        <v>0</v>
      </c>
      <c r="L177" s="242">
        <v>21</v>
      </c>
      <c r="M177" s="242">
        <f>G177*(1+L177/100)</f>
        <v>0</v>
      </c>
      <c r="N177" s="240">
        <v>0</v>
      </c>
      <c r="O177" s="240">
        <f>ROUND(E177*N177,2)</f>
        <v>0</v>
      </c>
      <c r="P177" s="240">
        <v>0</v>
      </c>
      <c r="Q177" s="240">
        <f>ROUND(E177*P177,2)</f>
        <v>0</v>
      </c>
      <c r="R177" s="242"/>
      <c r="S177" s="242" t="s">
        <v>133</v>
      </c>
      <c r="T177" s="243" t="s">
        <v>134</v>
      </c>
      <c r="U177" s="222">
        <v>0.2</v>
      </c>
      <c r="V177" s="222">
        <f>ROUND(E177*U177,2)</f>
        <v>23.76</v>
      </c>
      <c r="W177" s="222"/>
      <c r="X177" s="222" t="s">
        <v>135</v>
      </c>
      <c r="Y177" s="222" t="s">
        <v>136</v>
      </c>
      <c r="Z177" s="212"/>
      <c r="AA177" s="212"/>
      <c r="AB177" s="212"/>
      <c r="AC177" s="212"/>
      <c r="AD177" s="212"/>
      <c r="AE177" s="212"/>
      <c r="AF177" s="212"/>
      <c r="AG177" s="212" t="s">
        <v>137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2" x14ac:dyDescent="0.2">
      <c r="A178" s="219"/>
      <c r="B178" s="220"/>
      <c r="C178" s="253" t="s">
        <v>303</v>
      </c>
      <c r="D178" s="223"/>
      <c r="E178" s="224">
        <v>118.8</v>
      </c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139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53" t="s">
        <v>240</v>
      </c>
      <c r="D179" s="223"/>
      <c r="E179" s="224"/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139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">
      <c r="A180" s="230" t="s">
        <v>128</v>
      </c>
      <c r="B180" s="231" t="s">
        <v>74</v>
      </c>
      <c r="C180" s="251" t="s">
        <v>75</v>
      </c>
      <c r="D180" s="232"/>
      <c r="E180" s="233"/>
      <c r="F180" s="234"/>
      <c r="G180" s="234">
        <f>SUMIF(AG181:AG240,"&lt;&gt;NOR",G181:G240)</f>
        <v>0</v>
      </c>
      <c r="H180" s="234"/>
      <c r="I180" s="234">
        <f>SUM(I181:I240)</f>
        <v>0</v>
      </c>
      <c r="J180" s="234"/>
      <c r="K180" s="234">
        <f>SUM(K181:K240)</f>
        <v>0</v>
      </c>
      <c r="L180" s="234"/>
      <c r="M180" s="234">
        <f>SUM(M181:M240)</f>
        <v>0</v>
      </c>
      <c r="N180" s="233"/>
      <c r="O180" s="233">
        <f>SUM(O181:O240)</f>
        <v>23.389999999999997</v>
      </c>
      <c r="P180" s="233"/>
      <c r="Q180" s="233">
        <f>SUM(Q181:Q240)</f>
        <v>0.04</v>
      </c>
      <c r="R180" s="234"/>
      <c r="S180" s="234"/>
      <c r="T180" s="235"/>
      <c r="U180" s="229"/>
      <c r="V180" s="229">
        <f>SUM(V181:V240)</f>
        <v>429.23000000000008</v>
      </c>
      <c r="W180" s="229"/>
      <c r="X180" s="229"/>
      <c r="Y180" s="229"/>
      <c r="AG180" t="s">
        <v>129</v>
      </c>
    </row>
    <row r="181" spans="1:60" outlineLevel="1" x14ac:dyDescent="0.2">
      <c r="A181" s="237">
        <v>38</v>
      </c>
      <c r="B181" s="238" t="s">
        <v>304</v>
      </c>
      <c r="C181" s="252" t="s">
        <v>305</v>
      </c>
      <c r="D181" s="239" t="s">
        <v>151</v>
      </c>
      <c r="E181" s="240">
        <v>584.35</v>
      </c>
      <c r="F181" s="241"/>
      <c r="G181" s="242">
        <f>ROUND(E181*F181,2)</f>
        <v>0</v>
      </c>
      <c r="H181" s="241"/>
      <c r="I181" s="242">
        <f>ROUND(E181*H181,2)</f>
        <v>0</v>
      </c>
      <c r="J181" s="241"/>
      <c r="K181" s="242">
        <f>ROUND(E181*J181,2)</f>
        <v>0</v>
      </c>
      <c r="L181" s="242">
        <v>21</v>
      </c>
      <c r="M181" s="242">
        <f>G181*(1+L181/100)</f>
        <v>0</v>
      </c>
      <c r="N181" s="240">
        <v>2.426E-2</v>
      </c>
      <c r="O181" s="240">
        <f>ROUND(E181*N181,2)</f>
        <v>14.18</v>
      </c>
      <c r="P181" s="240">
        <v>0</v>
      </c>
      <c r="Q181" s="240">
        <f>ROUND(E181*P181,2)</f>
        <v>0</v>
      </c>
      <c r="R181" s="242"/>
      <c r="S181" s="242" t="s">
        <v>133</v>
      </c>
      <c r="T181" s="243" t="s">
        <v>134</v>
      </c>
      <c r="U181" s="222">
        <v>0.14199999999999999</v>
      </c>
      <c r="V181" s="222">
        <f>ROUND(E181*U181,2)</f>
        <v>82.98</v>
      </c>
      <c r="W181" s="222"/>
      <c r="X181" s="222" t="s">
        <v>135</v>
      </c>
      <c r="Y181" s="222" t="s">
        <v>136</v>
      </c>
      <c r="Z181" s="212"/>
      <c r="AA181" s="212"/>
      <c r="AB181" s="212"/>
      <c r="AC181" s="212"/>
      <c r="AD181" s="212"/>
      <c r="AE181" s="212"/>
      <c r="AF181" s="212"/>
      <c r="AG181" s="212" t="s">
        <v>137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 x14ac:dyDescent="0.2">
      <c r="A182" s="219"/>
      <c r="B182" s="220"/>
      <c r="C182" s="253" t="s">
        <v>306</v>
      </c>
      <c r="D182" s="223"/>
      <c r="E182" s="224">
        <v>290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139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53" t="s">
        <v>307</v>
      </c>
      <c r="D183" s="223"/>
      <c r="E183" s="224">
        <v>294.35000000000002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139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37">
        <v>39</v>
      </c>
      <c r="B184" s="238" t="s">
        <v>308</v>
      </c>
      <c r="C184" s="252" t="s">
        <v>309</v>
      </c>
      <c r="D184" s="239" t="s">
        <v>151</v>
      </c>
      <c r="E184" s="240">
        <v>2921.75</v>
      </c>
      <c r="F184" s="241"/>
      <c r="G184" s="242">
        <f>ROUND(E184*F184,2)</f>
        <v>0</v>
      </c>
      <c r="H184" s="241"/>
      <c r="I184" s="242">
        <f>ROUND(E184*H184,2)</f>
        <v>0</v>
      </c>
      <c r="J184" s="241"/>
      <c r="K184" s="242">
        <f>ROUND(E184*J184,2)</f>
        <v>0</v>
      </c>
      <c r="L184" s="242">
        <v>21</v>
      </c>
      <c r="M184" s="242">
        <f>G184*(1+L184/100)</f>
        <v>0</v>
      </c>
      <c r="N184" s="240">
        <v>1.6199999999999999E-3</v>
      </c>
      <c r="O184" s="240">
        <f>ROUND(E184*N184,2)</f>
        <v>4.7300000000000004</v>
      </c>
      <c r="P184" s="240">
        <v>0</v>
      </c>
      <c r="Q184" s="240">
        <f>ROUND(E184*P184,2)</f>
        <v>0</v>
      </c>
      <c r="R184" s="242"/>
      <c r="S184" s="242" t="s">
        <v>133</v>
      </c>
      <c r="T184" s="243" t="s">
        <v>134</v>
      </c>
      <c r="U184" s="222">
        <v>7.0000000000000001E-3</v>
      </c>
      <c r="V184" s="222">
        <f>ROUND(E184*U184,2)</f>
        <v>20.45</v>
      </c>
      <c r="W184" s="222"/>
      <c r="X184" s="222" t="s">
        <v>135</v>
      </c>
      <c r="Y184" s="222" t="s">
        <v>136</v>
      </c>
      <c r="Z184" s="212"/>
      <c r="AA184" s="212"/>
      <c r="AB184" s="212"/>
      <c r="AC184" s="212"/>
      <c r="AD184" s="212"/>
      <c r="AE184" s="212"/>
      <c r="AF184" s="212"/>
      <c r="AG184" s="212" t="s">
        <v>137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2">
      <c r="A185" s="219"/>
      <c r="B185" s="220"/>
      <c r="C185" s="253" t="s">
        <v>310</v>
      </c>
      <c r="D185" s="223"/>
      <c r="E185" s="224">
        <v>1450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139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19"/>
      <c r="B186" s="220"/>
      <c r="C186" s="253" t="s">
        <v>311</v>
      </c>
      <c r="D186" s="223"/>
      <c r="E186" s="224">
        <v>1471.75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139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37">
        <v>40</v>
      </c>
      <c r="B187" s="238" t="s">
        <v>312</v>
      </c>
      <c r="C187" s="252" t="s">
        <v>313</v>
      </c>
      <c r="D187" s="239" t="s">
        <v>151</v>
      </c>
      <c r="E187" s="240">
        <v>584.35</v>
      </c>
      <c r="F187" s="241"/>
      <c r="G187" s="242">
        <f>ROUND(E187*F187,2)</f>
        <v>0</v>
      </c>
      <c r="H187" s="241"/>
      <c r="I187" s="242">
        <f>ROUND(E187*H187,2)</f>
        <v>0</v>
      </c>
      <c r="J187" s="241"/>
      <c r="K187" s="242">
        <f>ROUND(E187*J187,2)</f>
        <v>0</v>
      </c>
      <c r="L187" s="242">
        <v>21</v>
      </c>
      <c r="M187" s="242">
        <f>G187*(1+L187/100)</f>
        <v>0</v>
      </c>
      <c r="N187" s="240">
        <v>0</v>
      </c>
      <c r="O187" s="240">
        <f>ROUND(E187*N187,2)</f>
        <v>0</v>
      </c>
      <c r="P187" s="240">
        <v>0</v>
      </c>
      <c r="Q187" s="240">
        <f>ROUND(E187*P187,2)</f>
        <v>0</v>
      </c>
      <c r="R187" s="242"/>
      <c r="S187" s="242" t="s">
        <v>133</v>
      </c>
      <c r="T187" s="243" t="s">
        <v>134</v>
      </c>
      <c r="U187" s="222">
        <v>0.10199999999999999</v>
      </c>
      <c r="V187" s="222">
        <f>ROUND(E187*U187,2)</f>
        <v>59.6</v>
      </c>
      <c r="W187" s="222"/>
      <c r="X187" s="222" t="s">
        <v>135</v>
      </c>
      <c r="Y187" s="222" t="s">
        <v>136</v>
      </c>
      <c r="Z187" s="212"/>
      <c r="AA187" s="212"/>
      <c r="AB187" s="212"/>
      <c r="AC187" s="212"/>
      <c r="AD187" s="212"/>
      <c r="AE187" s="212"/>
      <c r="AF187" s="212"/>
      <c r="AG187" s="212" t="s">
        <v>137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">
      <c r="A188" s="219"/>
      <c r="B188" s="220"/>
      <c r="C188" s="253" t="s">
        <v>306</v>
      </c>
      <c r="D188" s="223"/>
      <c r="E188" s="224">
        <v>290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139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53" t="s">
        <v>307</v>
      </c>
      <c r="D189" s="223"/>
      <c r="E189" s="224">
        <v>294.35000000000002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139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37">
        <v>41</v>
      </c>
      <c r="B190" s="238" t="s">
        <v>314</v>
      </c>
      <c r="C190" s="252" t="s">
        <v>315</v>
      </c>
      <c r="D190" s="239" t="s">
        <v>151</v>
      </c>
      <c r="E190" s="240">
        <v>584.35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0">
        <v>0</v>
      </c>
      <c r="O190" s="240">
        <f>ROUND(E190*N190,2)</f>
        <v>0</v>
      </c>
      <c r="P190" s="240">
        <v>0</v>
      </c>
      <c r="Q190" s="240">
        <f>ROUND(E190*P190,2)</f>
        <v>0</v>
      </c>
      <c r="R190" s="242"/>
      <c r="S190" s="242" t="s">
        <v>133</v>
      </c>
      <c r="T190" s="243" t="s">
        <v>134</v>
      </c>
      <c r="U190" s="222">
        <v>3.0300000000000001E-2</v>
      </c>
      <c r="V190" s="222">
        <f>ROUND(E190*U190,2)</f>
        <v>17.71</v>
      </c>
      <c r="W190" s="222"/>
      <c r="X190" s="222" t="s">
        <v>135</v>
      </c>
      <c r="Y190" s="222" t="s">
        <v>136</v>
      </c>
      <c r="Z190" s="212"/>
      <c r="AA190" s="212"/>
      <c r="AB190" s="212"/>
      <c r="AC190" s="212"/>
      <c r="AD190" s="212"/>
      <c r="AE190" s="212"/>
      <c r="AF190" s="212"/>
      <c r="AG190" s="212" t="s">
        <v>137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">
      <c r="A191" s="219"/>
      <c r="B191" s="220"/>
      <c r="C191" s="253" t="s">
        <v>306</v>
      </c>
      <c r="D191" s="223"/>
      <c r="E191" s="224">
        <v>290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139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53" t="s">
        <v>307</v>
      </c>
      <c r="D192" s="223"/>
      <c r="E192" s="224">
        <v>294.35000000000002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139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37">
        <v>42</v>
      </c>
      <c r="B193" s="238" t="s">
        <v>316</v>
      </c>
      <c r="C193" s="252" t="s">
        <v>317</v>
      </c>
      <c r="D193" s="239" t="s">
        <v>151</v>
      </c>
      <c r="E193" s="240">
        <v>2921.75</v>
      </c>
      <c r="F193" s="241"/>
      <c r="G193" s="242">
        <f>ROUND(E193*F193,2)</f>
        <v>0</v>
      </c>
      <c r="H193" s="241"/>
      <c r="I193" s="242">
        <f>ROUND(E193*H193,2)</f>
        <v>0</v>
      </c>
      <c r="J193" s="241"/>
      <c r="K193" s="242">
        <f>ROUND(E193*J193,2)</f>
        <v>0</v>
      </c>
      <c r="L193" s="242">
        <v>21</v>
      </c>
      <c r="M193" s="242">
        <f>G193*(1+L193/100)</f>
        <v>0</v>
      </c>
      <c r="N193" s="240">
        <v>1.4999999999999999E-4</v>
      </c>
      <c r="O193" s="240">
        <f>ROUND(E193*N193,2)</f>
        <v>0.44</v>
      </c>
      <c r="P193" s="240">
        <v>0</v>
      </c>
      <c r="Q193" s="240">
        <f>ROUND(E193*P193,2)</f>
        <v>0</v>
      </c>
      <c r="R193" s="242"/>
      <c r="S193" s="242" t="s">
        <v>133</v>
      </c>
      <c r="T193" s="243" t="s">
        <v>134</v>
      </c>
      <c r="U193" s="222">
        <v>0</v>
      </c>
      <c r="V193" s="222">
        <f>ROUND(E193*U193,2)</f>
        <v>0</v>
      </c>
      <c r="W193" s="222"/>
      <c r="X193" s="222" t="s">
        <v>135</v>
      </c>
      <c r="Y193" s="222" t="s">
        <v>136</v>
      </c>
      <c r="Z193" s="212"/>
      <c r="AA193" s="212"/>
      <c r="AB193" s="212"/>
      <c r="AC193" s="212"/>
      <c r="AD193" s="212"/>
      <c r="AE193" s="212"/>
      <c r="AF193" s="212"/>
      <c r="AG193" s="212" t="s">
        <v>137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">
      <c r="A194" s="219"/>
      <c r="B194" s="220"/>
      <c r="C194" s="253" t="s">
        <v>318</v>
      </c>
      <c r="D194" s="223"/>
      <c r="E194" s="224">
        <v>1450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139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19"/>
      <c r="B195" s="220"/>
      <c r="C195" s="253" t="s">
        <v>319</v>
      </c>
      <c r="D195" s="223"/>
      <c r="E195" s="224">
        <v>1471.75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139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37">
        <v>43</v>
      </c>
      <c r="B196" s="238" t="s">
        <v>320</v>
      </c>
      <c r="C196" s="252" t="s">
        <v>321</v>
      </c>
      <c r="D196" s="239" t="s">
        <v>151</v>
      </c>
      <c r="E196" s="240">
        <v>584.35</v>
      </c>
      <c r="F196" s="241"/>
      <c r="G196" s="242">
        <f>ROUND(E196*F196,2)</f>
        <v>0</v>
      </c>
      <c r="H196" s="241"/>
      <c r="I196" s="242">
        <f>ROUND(E196*H196,2)</f>
        <v>0</v>
      </c>
      <c r="J196" s="241"/>
      <c r="K196" s="242">
        <f>ROUND(E196*J196,2)</f>
        <v>0</v>
      </c>
      <c r="L196" s="242">
        <v>21</v>
      </c>
      <c r="M196" s="242">
        <f>G196*(1+L196/100)</f>
        <v>0</v>
      </c>
      <c r="N196" s="240">
        <v>0</v>
      </c>
      <c r="O196" s="240">
        <f>ROUND(E196*N196,2)</f>
        <v>0</v>
      </c>
      <c r="P196" s="240">
        <v>0</v>
      </c>
      <c r="Q196" s="240">
        <f>ROUND(E196*P196,2)</f>
        <v>0</v>
      </c>
      <c r="R196" s="242"/>
      <c r="S196" s="242" t="s">
        <v>133</v>
      </c>
      <c r="T196" s="243" t="s">
        <v>134</v>
      </c>
      <c r="U196" s="222">
        <v>1.7999999999999999E-2</v>
      </c>
      <c r="V196" s="222">
        <f>ROUND(E196*U196,2)</f>
        <v>10.52</v>
      </c>
      <c r="W196" s="222"/>
      <c r="X196" s="222" t="s">
        <v>135</v>
      </c>
      <c r="Y196" s="222" t="s">
        <v>136</v>
      </c>
      <c r="Z196" s="212"/>
      <c r="AA196" s="212"/>
      <c r="AB196" s="212"/>
      <c r="AC196" s="212"/>
      <c r="AD196" s="212"/>
      <c r="AE196" s="212"/>
      <c r="AF196" s="212"/>
      <c r="AG196" s="212" t="s">
        <v>137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2" x14ac:dyDescent="0.2">
      <c r="A197" s="219"/>
      <c r="B197" s="220"/>
      <c r="C197" s="253" t="s">
        <v>306</v>
      </c>
      <c r="D197" s="223"/>
      <c r="E197" s="224">
        <v>290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139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53" t="s">
        <v>307</v>
      </c>
      <c r="D198" s="223"/>
      <c r="E198" s="224">
        <v>294.35000000000002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139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37">
        <v>44</v>
      </c>
      <c r="B199" s="238" t="s">
        <v>322</v>
      </c>
      <c r="C199" s="252" t="s">
        <v>323</v>
      </c>
      <c r="D199" s="239" t="s">
        <v>168</v>
      </c>
      <c r="E199" s="240">
        <v>40.299999999999997</v>
      </c>
      <c r="F199" s="241"/>
      <c r="G199" s="242">
        <f>ROUND(E199*F199,2)</f>
        <v>0</v>
      </c>
      <c r="H199" s="241"/>
      <c r="I199" s="242">
        <f>ROUND(E199*H199,2)</f>
        <v>0</v>
      </c>
      <c r="J199" s="241"/>
      <c r="K199" s="242">
        <f>ROUND(E199*J199,2)</f>
        <v>0</v>
      </c>
      <c r="L199" s="242">
        <v>21</v>
      </c>
      <c r="M199" s="242">
        <f>G199*(1+L199/100)</f>
        <v>0</v>
      </c>
      <c r="N199" s="240">
        <v>2.8209999999999999E-2</v>
      </c>
      <c r="O199" s="240">
        <f>ROUND(E199*N199,2)</f>
        <v>1.1399999999999999</v>
      </c>
      <c r="P199" s="240">
        <v>0</v>
      </c>
      <c r="Q199" s="240">
        <f>ROUND(E199*P199,2)</f>
        <v>0</v>
      </c>
      <c r="R199" s="242"/>
      <c r="S199" s="242" t="s">
        <v>133</v>
      </c>
      <c r="T199" s="243" t="s">
        <v>134</v>
      </c>
      <c r="U199" s="222">
        <v>0.13500000000000001</v>
      </c>
      <c r="V199" s="222">
        <f>ROUND(E199*U199,2)</f>
        <v>5.44</v>
      </c>
      <c r="W199" s="222"/>
      <c r="X199" s="222" t="s">
        <v>135</v>
      </c>
      <c r="Y199" s="222" t="s">
        <v>136</v>
      </c>
      <c r="Z199" s="212"/>
      <c r="AA199" s="212"/>
      <c r="AB199" s="212"/>
      <c r="AC199" s="212"/>
      <c r="AD199" s="212"/>
      <c r="AE199" s="212"/>
      <c r="AF199" s="212"/>
      <c r="AG199" s="212" t="s">
        <v>137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2" x14ac:dyDescent="0.2">
      <c r="A200" s="219"/>
      <c r="B200" s="220"/>
      <c r="C200" s="253" t="s">
        <v>324</v>
      </c>
      <c r="D200" s="223"/>
      <c r="E200" s="224">
        <v>20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139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53" t="s">
        <v>325</v>
      </c>
      <c r="D201" s="223"/>
      <c r="E201" s="224">
        <v>20.3</v>
      </c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139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37">
        <v>45</v>
      </c>
      <c r="B202" s="238" t="s">
        <v>326</v>
      </c>
      <c r="C202" s="252" t="s">
        <v>327</v>
      </c>
      <c r="D202" s="239" t="s">
        <v>168</v>
      </c>
      <c r="E202" s="240">
        <v>40.299999999999997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21</v>
      </c>
      <c r="M202" s="242">
        <f>G202*(1+L202/100)</f>
        <v>0</v>
      </c>
      <c r="N202" s="240">
        <v>0</v>
      </c>
      <c r="O202" s="240">
        <f>ROUND(E202*N202,2)</f>
        <v>0</v>
      </c>
      <c r="P202" s="240">
        <v>0</v>
      </c>
      <c r="Q202" s="240">
        <f>ROUND(E202*P202,2)</f>
        <v>0</v>
      </c>
      <c r="R202" s="242"/>
      <c r="S202" s="242" t="s">
        <v>133</v>
      </c>
      <c r="T202" s="243" t="s">
        <v>134</v>
      </c>
      <c r="U202" s="222">
        <v>2.17</v>
      </c>
      <c r="V202" s="222">
        <f>ROUND(E202*U202,2)</f>
        <v>87.45</v>
      </c>
      <c r="W202" s="222"/>
      <c r="X202" s="222" t="s">
        <v>135</v>
      </c>
      <c r="Y202" s="222" t="s">
        <v>136</v>
      </c>
      <c r="Z202" s="212"/>
      <c r="AA202" s="212"/>
      <c r="AB202" s="212"/>
      <c r="AC202" s="212"/>
      <c r="AD202" s="212"/>
      <c r="AE202" s="212"/>
      <c r="AF202" s="212"/>
      <c r="AG202" s="212" t="s">
        <v>137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2" x14ac:dyDescent="0.2">
      <c r="A203" s="219"/>
      <c r="B203" s="220"/>
      <c r="C203" s="253" t="s">
        <v>324</v>
      </c>
      <c r="D203" s="223"/>
      <c r="E203" s="224">
        <v>20</v>
      </c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139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53" t="s">
        <v>325</v>
      </c>
      <c r="D204" s="223"/>
      <c r="E204" s="224">
        <v>20.3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139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37">
        <v>46</v>
      </c>
      <c r="B205" s="238" t="s">
        <v>328</v>
      </c>
      <c r="C205" s="252" t="s">
        <v>329</v>
      </c>
      <c r="D205" s="239" t="s">
        <v>168</v>
      </c>
      <c r="E205" s="240">
        <v>40.299999999999997</v>
      </c>
      <c r="F205" s="241"/>
      <c r="G205" s="242">
        <f>ROUND(E205*F205,2)</f>
        <v>0</v>
      </c>
      <c r="H205" s="241"/>
      <c r="I205" s="242">
        <f>ROUND(E205*H205,2)</f>
        <v>0</v>
      </c>
      <c r="J205" s="241"/>
      <c r="K205" s="242">
        <f>ROUND(E205*J205,2)</f>
        <v>0</v>
      </c>
      <c r="L205" s="242">
        <v>21</v>
      </c>
      <c r="M205" s="242">
        <f>G205*(1+L205/100)</f>
        <v>0</v>
      </c>
      <c r="N205" s="240">
        <v>2.1909999999999999E-2</v>
      </c>
      <c r="O205" s="240">
        <f>ROUND(E205*N205,2)</f>
        <v>0.88</v>
      </c>
      <c r="P205" s="240">
        <v>0</v>
      </c>
      <c r="Q205" s="240">
        <f>ROUND(E205*P205,2)</f>
        <v>0</v>
      </c>
      <c r="R205" s="242"/>
      <c r="S205" s="242" t="s">
        <v>133</v>
      </c>
      <c r="T205" s="243" t="s">
        <v>134</v>
      </c>
      <c r="U205" s="222">
        <v>0.20300000000000001</v>
      </c>
      <c r="V205" s="222">
        <f>ROUND(E205*U205,2)</f>
        <v>8.18</v>
      </c>
      <c r="W205" s="222"/>
      <c r="X205" s="222" t="s">
        <v>135</v>
      </c>
      <c r="Y205" s="222" t="s">
        <v>136</v>
      </c>
      <c r="Z205" s="212"/>
      <c r="AA205" s="212"/>
      <c r="AB205" s="212"/>
      <c r="AC205" s="212"/>
      <c r="AD205" s="212"/>
      <c r="AE205" s="212"/>
      <c r="AF205" s="212"/>
      <c r="AG205" s="212" t="s">
        <v>137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2" x14ac:dyDescent="0.2">
      <c r="A206" s="219"/>
      <c r="B206" s="220"/>
      <c r="C206" s="253" t="s">
        <v>324</v>
      </c>
      <c r="D206" s="223"/>
      <c r="E206" s="224">
        <v>20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139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53" t="s">
        <v>325</v>
      </c>
      <c r="D207" s="223"/>
      <c r="E207" s="224">
        <v>20.3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139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37">
        <v>47</v>
      </c>
      <c r="B208" s="238" t="s">
        <v>330</v>
      </c>
      <c r="C208" s="252" t="s">
        <v>331</v>
      </c>
      <c r="D208" s="239" t="s">
        <v>168</v>
      </c>
      <c r="E208" s="240">
        <v>40.299999999999997</v>
      </c>
      <c r="F208" s="241"/>
      <c r="G208" s="242">
        <f>ROUND(E208*F208,2)</f>
        <v>0</v>
      </c>
      <c r="H208" s="241"/>
      <c r="I208" s="242">
        <f>ROUND(E208*H208,2)</f>
        <v>0</v>
      </c>
      <c r="J208" s="241"/>
      <c r="K208" s="242">
        <f>ROUND(E208*J208,2)</f>
        <v>0</v>
      </c>
      <c r="L208" s="242">
        <v>21</v>
      </c>
      <c r="M208" s="242">
        <f>G208*(1+L208/100)</f>
        <v>0</v>
      </c>
      <c r="N208" s="240">
        <v>0</v>
      </c>
      <c r="O208" s="240">
        <f>ROUND(E208*N208,2)</f>
        <v>0</v>
      </c>
      <c r="P208" s="240">
        <v>0</v>
      </c>
      <c r="Q208" s="240">
        <f>ROUND(E208*P208,2)</f>
        <v>0</v>
      </c>
      <c r="R208" s="242"/>
      <c r="S208" s="242" t="s">
        <v>133</v>
      </c>
      <c r="T208" s="243" t="s">
        <v>134</v>
      </c>
      <c r="U208" s="222">
        <v>0.13100000000000001</v>
      </c>
      <c r="V208" s="222">
        <f>ROUND(E208*U208,2)</f>
        <v>5.28</v>
      </c>
      <c r="W208" s="222"/>
      <c r="X208" s="222" t="s">
        <v>135</v>
      </c>
      <c r="Y208" s="222" t="s">
        <v>136</v>
      </c>
      <c r="Z208" s="212"/>
      <c r="AA208" s="212"/>
      <c r="AB208" s="212"/>
      <c r="AC208" s="212"/>
      <c r="AD208" s="212"/>
      <c r="AE208" s="212"/>
      <c r="AF208" s="212"/>
      <c r="AG208" s="212" t="s">
        <v>137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 x14ac:dyDescent="0.2">
      <c r="A209" s="219"/>
      <c r="B209" s="220"/>
      <c r="C209" s="253" t="s">
        <v>324</v>
      </c>
      <c r="D209" s="223"/>
      <c r="E209" s="224">
        <v>20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139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53" t="s">
        <v>325</v>
      </c>
      <c r="D210" s="223"/>
      <c r="E210" s="224">
        <v>20.3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139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37">
        <v>48</v>
      </c>
      <c r="B211" s="238" t="s">
        <v>332</v>
      </c>
      <c r="C211" s="252" t="s">
        <v>333</v>
      </c>
      <c r="D211" s="239" t="s">
        <v>151</v>
      </c>
      <c r="E211" s="240">
        <v>60.45</v>
      </c>
      <c r="F211" s="241"/>
      <c r="G211" s="242">
        <f>ROUND(E211*F211,2)</f>
        <v>0</v>
      </c>
      <c r="H211" s="241"/>
      <c r="I211" s="242">
        <f>ROUND(E211*H211,2)</f>
        <v>0</v>
      </c>
      <c r="J211" s="241"/>
      <c r="K211" s="242">
        <f>ROUND(E211*J211,2)</f>
        <v>0</v>
      </c>
      <c r="L211" s="242">
        <v>21</v>
      </c>
      <c r="M211" s="242">
        <f>G211*(1+L211/100)</f>
        <v>0</v>
      </c>
      <c r="N211" s="240">
        <v>5.9999999999999995E-4</v>
      </c>
      <c r="O211" s="240">
        <f>ROUND(E211*N211,2)</f>
        <v>0.04</v>
      </c>
      <c r="P211" s="240">
        <v>0</v>
      </c>
      <c r="Q211" s="240">
        <f>ROUND(E211*P211,2)</f>
        <v>0</v>
      </c>
      <c r="R211" s="242"/>
      <c r="S211" s="242" t="s">
        <v>133</v>
      </c>
      <c r="T211" s="243" t="s">
        <v>134</v>
      </c>
      <c r="U211" s="222">
        <v>0.04</v>
      </c>
      <c r="V211" s="222">
        <f>ROUND(E211*U211,2)</f>
        <v>2.42</v>
      </c>
      <c r="W211" s="222"/>
      <c r="X211" s="222" t="s">
        <v>135</v>
      </c>
      <c r="Y211" s="222" t="s">
        <v>136</v>
      </c>
      <c r="Z211" s="212"/>
      <c r="AA211" s="212"/>
      <c r="AB211" s="212"/>
      <c r="AC211" s="212"/>
      <c r="AD211" s="212"/>
      <c r="AE211" s="212"/>
      <c r="AF211" s="212"/>
      <c r="AG211" s="212" t="s">
        <v>137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">
      <c r="A212" s="219"/>
      <c r="B212" s="220"/>
      <c r="C212" s="253" t="s">
        <v>334</v>
      </c>
      <c r="D212" s="223"/>
      <c r="E212" s="224">
        <v>30</v>
      </c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139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">
      <c r="A213" s="219"/>
      <c r="B213" s="220"/>
      <c r="C213" s="253" t="s">
        <v>335</v>
      </c>
      <c r="D213" s="223"/>
      <c r="E213" s="224">
        <v>30.45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139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37">
        <v>49</v>
      </c>
      <c r="B214" s="238" t="s">
        <v>336</v>
      </c>
      <c r="C214" s="252" t="s">
        <v>337</v>
      </c>
      <c r="D214" s="239" t="s">
        <v>151</v>
      </c>
      <c r="E214" s="240">
        <v>60.45</v>
      </c>
      <c r="F214" s="241"/>
      <c r="G214" s="242">
        <f>ROUND(E214*F214,2)</f>
        <v>0</v>
      </c>
      <c r="H214" s="241"/>
      <c r="I214" s="242">
        <f>ROUND(E214*H214,2)</f>
        <v>0</v>
      </c>
      <c r="J214" s="241"/>
      <c r="K214" s="242">
        <f>ROUND(E214*J214,2)</f>
        <v>0</v>
      </c>
      <c r="L214" s="242">
        <v>21</v>
      </c>
      <c r="M214" s="242">
        <f>G214*(1+L214/100)</f>
        <v>0</v>
      </c>
      <c r="N214" s="240">
        <v>0</v>
      </c>
      <c r="O214" s="240">
        <f>ROUND(E214*N214,2)</f>
        <v>0</v>
      </c>
      <c r="P214" s="240">
        <v>5.9999999999999995E-4</v>
      </c>
      <c r="Q214" s="240">
        <f>ROUND(E214*P214,2)</f>
        <v>0.04</v>
      </c>
      <c r="R214" s="242"/>
      <c r="S214" s="242" t="s">
        <v>133</v>
      </c>
      <c r="T214" s="243" t="s">
        <v>134</v>
      </c>
      <c r="U214" s="222">
        <v>0.02</v>
      </c>
      <c r="V214" s="222">
        <f>ROUND(E214*U214,2)</f>
        <v>1.21</v>
      </c>
      <c r="W214" s="222"/>
      <c r="X214" s="222" t="s">
        <v>135</v>
      </c>
      <c r="Y214" s="222" t="s">
        <v>136</v>
      </c>
      <c r="Z214" s="212"/>
      <c r="AA214" s="212"/>
      <c r="AB214" s="212"/>
      <c r="AC214" s="212"/>
      <c r="AD214" s="212"/>
      <c r="AE214" s="212"/>
      <c r="AF214" s="212"/>
      <c r="AG214" s="212" t="s">
        <v>137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">
      <c r="A215" s="219"/>
      <c r="B215" s="220"/>
      <c r="C215" s="253" t="s">
        <v>334</v>
      </c>
      <c r="D215" s="223"/>
      <c r="E215" s="224">
        <v>30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139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53" t="s">
        <v>335</v>
      </c>
      <c r="D216" s="223"/>
      <c r="E216" s="224">
        <v>30.45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139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37">
        <v>50</v>
      </c>
      <c r="B217" s="238" t="s">
        <v>338</v>
      </c>
      <c r="C217" s="252" t="s">
        <v>339</v>
      </c>
      <c r="D217" s="239" t="s">
        <v>168</v>
      </c>
      <c r="E217" s="240">
        <v>830</v>
      </c>
      <c r="F217" s="241"/>
      <c r="G217" s="242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21</v>
      </c>
      <c r="M217" s="242">
        <f>G217*(1+L217/100)</f>
        <v>0</v>
      </c>
      <c r="N217" s="240">
        <v>7.3999999999999999E-4</v>
      </c>
      <c r="O217" s="240">
        <f>ROUND(E217*N217,2)</f>
        <v>0.61</v>
      </c>
      <c r="P217" s="240">
        <v>0</v>
      </c>
      <c r="Q217" s="240">
        <f>ROUND(E217*P217,2)</f>
        <v>0</v>
      </c>
      <c r="R217" s="242"/>
      <c r="S217" s="242" t="s">
        <v>133</v>
      </c>
      <c r="T217" s="243" t="s">
        <v>134</v>
      </c>
      <c r="U217" s="222">
        <v>2.1000000000000001E-2</v>
      </c>
      <c r="V217" s="222">
        <f>ROUND(E217*U217,2)</f>
        <v>17.43</v>
      </c>
      <c r="W217" s="222"/>
      <c r="X217" s="222" t="s">
        <v>135</v>
      </c>
      <c r="Y217" s="222" t="s">
        <v>136</v>
      </c>
      <c r="Z217" s="212"/>
      <c r="AA217" s="212"/>
      <c r="AB217" s="212"/>
      <c r="AC217" s="212"/>
      <c r="AD217" s="212"/>
      <c r="AE217" s="212"/>
      <c r="AF217" s="212"/>
      <c r="AG217" s="212" t="s">
        <v>137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">
      <c r="A218" s="219"/>
      <c r="B218" s="220"/>
      <c r="C218" s="253" t="s">
        <v>340</v>
      </c>
      <c r="D218" s="223"/>
      <c r="E218" s="224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139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53" t="s">
        <v>341</v>
      </c>
      <c r="D219" s="223"/>
      <c r="E219" s="224">
        <v>650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139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53" t="s">
        <v>342</v>
      </c>
      <c r="D220" s="223"/>
      <c r="E220" s="224">
        <v>180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139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37">
        <v>51</v>
      </c>
      <c r="B221" s="238" t="s">
        <v>343</v>
      </c>
      <c r="C221" s="252" t="s">
        <v>344</v>
      </c>
      <c r="D221" s="239" t="s">
        <v>168</v>
      </c>
      <c r="E221" s="240">
        <v>830</v>
      </c>
      <c r="F221" s="241"/>
      <c r="G221" s="242">
        <f>ROUND(E221*F221,2)</f>
        <v>0</v>
      </c>
      <c r="H221" s="241"/>
      <c r="I221" s="242">
        <f>ROUND(E221*H221,2)</f>
        <v>0</v>
      </c>
      <c r="J221" s="241"/>
      <c r="K221" s="242">
        <f>ROUND(E221*J221,2)</f>
        <v>0</v>
      </c>
      <c r="L221" s="242">
        <v>21</v>
      </c>
      <c r="M221" s="242">
        <f>G221*(1+L221/100)</f>
        <v>0</v>
      </c>
      <c r="N221" s="240">
        <v>0</v>
      </c>
      <c r="O221" s="240">
        <f>ROUND(E221*N221,2)</f>
        <v>0</v>
      </c>
      <c r="P221" s="240">
        <v>0</v>
      </c>
      <c r="Q221" s="240">
        <f>ROUND(E221*P221,2)</f>
        <v>0</v>
      </c>
      <c r="R221" s="242"/>
      <c r="S221" s="242" t="s">
        <v>133</v>
      </c>
      <c r="T221" s="243" t="s">
        <v>134</v>
      </c>
      <c r="U221" s="222">
        <v>7.0000000000000001E-3</v>
      </c>
      <c r="V221" s="222">
        <f>ROUND(E221*U221,2)</f>
        <v>5.81</v>
      </c>
      <c r="W221" s="222"/>
      <c r="X221" s="222" t="s">
        <v>135</v>
      </c>
      <c r="Y221" s="222" t="s">
        <v>136</v>
      </c>
      <c r="Z221" s="212"/>
      <c r="AA221" s="212"/>
      <c r="AB221" s="212"/>
      <c r="AC221" s="212"/>
      <c r="AD221" s="212"/>
      <c r="AE221" s="212"/>
      <c r="AF221" s="212"/>
      <c r="AG221" s="212" t="s">
        <v>137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">
      <c r="A222" s="219"/>
      <c r="B222" s="220"/>
      <c r="C222" s="253" t="s">
        <v>340</v>
      </c>
      <c r="D222" s="223"/>
      <c r="E222" s="224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139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53" t="s">
        <v>341</v>
      </c>
      <c r="D223" s="223"/>
      <c r="E223" s="224">
        <v>650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139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53" t="s">
        <v>342</v>
      </c>
      <c r="D224" s="223"/>
      <c r="E224" s="224">
        <v>180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139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37">
        <v>52</v>
      </c>
      <c r="B225" s="238" t="s">
        <v>345</v>
      </c>
      <c r="C225" s="252" t="s">
        <v>346</v>
      </c>
      <c r="D225" s="239" t="s">
        <v>168</v>
      </c>
      <c r="E225" s="240">
        <v>2490</v>
      </c>
      <c r="F225" s="241"/>
      <c r="G225" s="242">
        <f>ROUND(E225*F225,2)</f>
        <v>0</v>
      </c>
      <c r="H225" s="241"/>
      <c r="I225" s="242">
        <f>ROUND(E225*H225,2)</f>
        <v>0</v>
      </c>
      <c r="J225" s="241"/>
      <c r="K225" s="242">
        <f>ROUND(E225*J225,2)</f>
        <v>0</v>
      </c>
      <c r="L225" s="242">
        <v>21</v>
      </c>
      <c r="M225" s="242">
        <f>G225*(1+L225/100)</f>
        <v>0</v>
      </c>
      <c r="N225" s="240">
        <v>8.0000000000000007E-5</v>
      </c>
      <c r="O225" s="240">
        <f>ROUND(E225*N225,2)</f>
        <v>0.2</v>
      </c>
      <c r="P225" s="240">
        <v>0</v>
      </c>
      <c r="Q225" s="240">
        <f>ROUND(E225*P225,2)</f>
        <v>0</v>
      </c>
      <c r="R225" s="242"/>
      <c r="S225" s="242" t="s">
        <v>133</v>
      </c>
      <c r="T225" s="243" t="s">
        <v>134</v>
      </c>
      <c r="U225" s="222">
        <v>1E-3</v>
      </c>
      <c r="V225" s="222">
        <f>ROUND(E225*U225,2)</f>
        <v>2.4900000000000002</v>
      </c>
      <c r="W225" s="222"/>
      <c r="X225" s="222" t="s">
        <v>135</v>
      </c>
      <c r="Y225" s="222" t="s">
        <v>136</v>
      </c>
      <c r="Z225" s="212"/>
      <c r="AA225" s="212"/>
      <c r="AB225" s="212"/>
      <c r="AC225" s="212"/>
      <c r="AD225" s="212"/>
      <c r="AE225" s="212"/>
      <c r="AF225" s="212"/>
      <c r="AG225" s="212" t="s">
        <v>137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">
      <c r="A226" s="219"/>
      <c r="B226" s="220"/>
      <c r="C226" s="253" t="s">
        <v>340</v>
      </c>
      <c r="D226" s="223"/>
      <c r="E226" s="224"/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139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53" t="s">
        <v>347</v>
      </c>
      <c r="D227" s="223"/>
      <c r="E227" s="224">
        <v>1950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139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53" t="s">
        <v>348</v>
      </c>
      <c r="D228" s="223"/>
      <c r="E228" s="224">
        <v>540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139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37">
        <v>53</v>
      </c>
      <c r="B229" s="238" t="s">
        <v>349</v>
      </c>
      <c r="C229" s="252" t="s">
        <v>350</v>
      </c>
      <c r="D229" s="239" t="s">
        <v>168</v>
      </c>
      <c r="E229" s="240">
        <v>830</v>
      </c>
      <c r="F229" s="241"/>
      <c r="G229" s="242">
        <f>ROUND(E229*F229,2)</f>
        <v>0</v>
      </c>
      <c r="H229" s="241"/>
      <c r="I229" s="242">
        <f>ROUND(E229*H229,2)</f>
        <v>0</v>
      </c>
      <c r="J229" s="241"/>
      <c r="K229" s="242">
        <f>ROUND(E229*J229,2)</f>
        <v>0</v>
      </c>
      <c r="L229" s="242">
        <v>21</v>
      </c>
      <c r="M229" s="242">
        <f>G229*(1+L229/100)</f>
        <v>0</v>
      </c>
      <c r="N229" s="240">
        <v>0</v>
      </c>
      <c r="O229" s="240">
        <f>ROUND(E229*N229,2)</f>
        <v>0</v>
      </c>
      <c r="P229" s="240">
        <v>0</v>
      </c>
      <c r="Q229" s="240">
        <f>ROUND(E229*P229,2)</f>
        <v>0</v>
      </c>
      <c r="R229" s="242"/>
      <c r="S229" s="242" t="s">
        <v>133</v>
      </c>
      <c r="T229" s="243" t="s">
        <v>134</v>
      </c>
      <c r="U229" s="222">
        <v>1.4E-2</v>
      </c>
      <c r="V229" s="222">
        <f>ROUND(E229*U229,2)</f>
        <v>11.62</v>
      </c>
      <c r="W229" s="222"/>
      <c r="X229" s="222" t="s">
        <v>135</v>
      </c>
      <c r="Y229" s="222" t="s">
        <v>136</v>
      </c>
      <c r="Z229" s="212"/>
      <c r="AA229" s="212"/>
      <c r="AB229" s="212"/>
      <c r="AC229" s="212"/>
      <c r="AD229" s="212"/>
      <c r="AE229" s="212"/>
      <c r="AF229" s="212"/>
      <c r="AG229" s="212" t="s">
        <v>137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2" x14ac:dyDescent="0.2">
      <c r="A230" s="219"/>
      <c r="B230" s="220"/>
      <c r="C230" s="253" t="s">
        <v>340</v>
      </c>
      <c r="D230" s="223"/>
      <c r="E230" s="224"/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139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53" t="s">
        <v>341</v>
      </c>
      <c r="D231" s="223"/>
      <c r="E231" s="224">
        <v>650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139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19"/>
      <c r="B232" s="220"/>
      <c r="C232" s="253" t="s">
        <v>342</v>
      </c>
      <c r="D232" s="223"/>
      <c r="E232" s="224">
        <v>180</v>
      </c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139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37">
        <v>54</v>
      </c>
      <c r="B233" s="238" t="s">
        <v>351</v>
      </c>
      <c r="C233" s="252" t="s">
        <v>352</v>
      </c>
      <c r="D233" s="239" t="s">
        <v>168</v>
      </c>
      <c r="E233" s="240">
        <v>830</v>
      </c>
      <c r="F233" s="241"/>
      <c r="G233" s="242">
        <f>ROUND(E233*F233,2)</f>
        <v>0</v>
      </c>
      <c r="H233" s="241"/>
      <c r="I233" s="242">
        <f>ROUND(E233*H233,2)</f>
        <v>0</v>
      </c>
      <c r="J233" s="241"/>
      <c r="K233" s="242">
        <f>ROUND(E233*J233,2)</f>
        <v>0</v>
      </c>
      <c r="L233" s="242">
        <v>21</v>
      </c>
      <c r="M233" s="242">
        <f>G233*(1+L233/100)</f>
        <v>0</v>
      </c>
      <c r="N233" s="240">
        <v>0</v>
      </c>
      <c r="O233" s="240">
        <f>ROUND(E233*N233,2)</f>
        <v>0</v>
      </c>
      <c r="P233" s="240">
        <v>0</v>
      </c>
      <c r="Q233" s="240">
        <f>ROUND(E233*P233,2)</f>
        <v>0</v>
      </c>
      <c r="R233" s="242"/>
      <c r="S233" s="242" t="s">
        <v>133</v>
      </c>
      <c r="T233" s="243" t="s">
        <v>134</v>
      </c>
      <c r="U233" s="222">
        <v>2E-3</v>
      </c>
      <c r="V233" s="222">
        <f>ROUND(E233*U233,2)</f>
        <v>1.66</v>
      </c>
      <c r="W233" s="222"/>
      <c r="X233" s="222" t="s">
        <v>135</v>
      </c>
      <c r="Y233" s="222" t="s">
        <v>136</v>
      </c>
      <c r="Z233" s="212"/>
      <c r="AA233" s="212"/>
      <c r="AB233" s="212"/>
      <c r="AC233" s="212"/>
      <c r="AD233" s="212"/>
      <c r="AE233" s="212"/>
      <c r="AF233" s="212"/>
      <c r="AG233" s="212" t="s">
        <v>137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">
      <c r="A234" s="219"/>
      <c r="B234" s="220"/>
      <c r="C234" s="253" t="s">
        <v>340</v>
      </c>
      <c r="D234" s="223"/>
      <c r="E234" s="224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139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53" t="s">
        <v>341</v>
      </c>
      <c r="D235" s="223"/>
      <c r="E235" s="224">
        <v>650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139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53" t="s">
        <v>342</v>
      </c>
      <c r="D236" s="223"/>
      <c r="E236" s="224">
        <v>180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139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44">
        <v>55</v>
      </c>
      <c r="B237" s="245" t="s">
        <v>353</v>
      </c>
      <c r="C237" s="254" t="s">
        <v>354</v>
      </c>
      <c r="D237" s="246" t="s">
        <v>151</v>
      </c>
      <c r="E237" s="247">
        <v>125</v>
      </c>
      <c r="F237" s="248"/>
      <c r="G237" s="249">
        <f>ROUND(E237*F237,2)</f>
        <v>0</v>
      </c>
      <c r="H237" s="248"/>
      <c r="I237" s="249">
        <f>ROUND(E237*H237,2)</f>
        <v>0</v>
      </c>
      <c r="J237" s="248"/>
      <c r="K237" s="249">
        <f>ROUND(E237*J237,2)</f>
        <v>0</v>
      </c>
      <c r="L237" s="249">
        <v>21</v>
      </c>
      <c r="M237" s="249">
        <f>G237*(1+L237/100)</f>
        <v>0</v>
      </c>
      <c r="N237" s="247">
        <v>1.2099999999999999E-3</v>
      </c>
      <c r="O237" s="247">
        <f>ROUND(E237*N237,2)</f>
        <v>0.15</v>
      </c>
      <c r="P237" s="247">
        <v>0</v>
      </c>
      <c r="Q237" s="247">
        <f>ROUND(E237*P237,2)</f>
        <v>0</v>
      </c>
      <c r="R237" s="249"/>
      <c r="S237" s="249" t="s">
        <v>133</v>
      </c>
      <c r="T237" s="250" t="s">
        <v>134</v>
      </c>
      <c r="U237" s="222">
        <v>0.17699999999999999</v>
      </c>
      <c r="V237" s="222">
        <f>ROUND(E237*U237,2)</f>
        <v>22.13</v>
      </c>
      <c r="W237" s="222"/>
      <c r="X237" s="222" t="s">
        <v>135</v>
      </c>
      <c r="Y237" s="222" t="s">
        <v>136</v>
      </c>
      <c r="Z237" s="212"/>
      <c r="AA237" s="212"/>
      <c r="AB237" s="212"/>
      <c r="AC237" s="212"/>
      <c r="AD237" s="212"/>
      <c r="AE237" s="212"/>
      <c r="AF237" s="212"/>
      <c r="AG237" s="212" t="s">
        <v>137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44">
        <v>56</v>
      </c>
      <c r="B238" s="245" t="s">
        <v>355</v>
      </c>
      <c r="C238" s="254" t="s">
        <v>356</v>
      </c>
      <c r="D238" s="246" t="s">
        <v>151</v>
      </c>
      <c r="E238" s="247">
        <v>152</v>
      </c>
      <c r="F238" s="248"/>
      <c r="G238" s="249">
        <f>ROUND(E238*F238,2)</f>
        <v>0</v>
      </c>
      <c r="H238" s="248"/>
      <c r="I238" s="249">
        <f>ROUND(E238*H238,2)</f>
        <v>0</v>
      </c>
      <c r="J238" s="248"/>
      <c r="K238" s="249">
        <f>ROUND(E238*J238,2)</f>
        <v>0</v>
      </c>
      <c r="L238" s="249">
        <v>21</v>
      </c>
      <c r="M238" s="249">
        <f>G238*(1+L238/100)</f>
        <v>0</v>
      </c>
      <c r="N238" s="247">
        <v>1.58E-3</v>
      </c>
      <c r="O238" s="247">
        <f>ROUND(E238*N238,2)</f>
        <v>0.24</v>
      </c>
      <c r="P238" s="247">
        <v>0</v>
      </c>
      <c r="Q238" s="247">
        <f>ROUND(E238*P238,2)</f>
        <v>0</v>
      </c>
      <c r="R238" s="249"/>
      <c r="S238" s="249" t="s">
        <v>133</v>
      </c>
      <c r="T238" s="250" t="s">
        <v>134</v>
      </c>
      <c r="U238" s="222">
        <v>0.214</v>
      </c>
      <c r="V238" s="222">
        <f>ROUND(E238*U238,2)</f>
        <v>32.53</v>
      </c>
      <c r="W238" s="222"/>
      <c r="X238" s="222" t="s">
        <v>135</v>
      </c>
      <c r="Y238" s="222" t="s">
        <v>136</v>
      </c>
      <c r="Z238" s="212"/>
      <c r="AA238" s="212"/>
      <c r="AB238" s="212"/>
      <c r="AC238" s="212"/>
      <c r="AD238" s="212"/>
      <c r="AE238" s="212"/>
      <c r="AF238" s="212"/>
      <c r="AG238" s="212" t="s">
        <v>137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44">
        <v>57</v>
      </c>
      <c r="B239" s="245" t="s">
        <v>357</v>
      </c>
      <c r="C239" s="254" t="s">
        <v>358</v>
      </c>
      <c r="D239" s="246" t="s">
        <v>151</v>
      </c>
      <c r="E239" s="247">
        <v>132</v>
      </c>
      <c r="F239" s="248"/>
      <c r="G239" s="249">
        <f>ROUND(E239*F239,2)</f>
        <v>0</v>
      </c>
      <c r="H239" s="248"/>
      <c r="I239" s="249">
        <f>ROUND(E239*H239,2)</f>
        <v>0</v>
      </c>
      <c r="J239" s="248"/>
      <c r="K239" s="249">
        <f>ROUND(E239*J239,2)</f>
        <v>0</v>
      </c>
      <c r="L239" s="249">
        <v>21</v>
      </c>
      <c r="M239" s="249">
        <f>G239*(1+L239/100)</f>
        <v>0</v>
      </c>
      <c r="N239" s="247">
        <v>5.9100000000000003E-3</v>
      </c>
      <c r="O239" s="247">
        <f>ROUND(E239*N239,2)</f>
        <v>0.78</v>
      </c>
      <c r="P239" s="247">
        <v>0</v>
      </c>
      <c r="Q239" s="247">
        <f>ROUND(E239*P239,2)</f>
        <v>0</v>
      </c>
      <c r="R239" s="249"/>
      <c r="S239" s="249" t="s">
        <v>133</v>
      </c>
      <c r="T239" s="250" t="s">
        <v>134</v>
      </c>
      <c r="U239" s="222">
        <v>0.26</v>
      </c>
      <c r="V239" s="222">
        <f>ROUND(E239*U239,2)</f>
        <v>34.32</v>
      </c>
      <c r="W239" s="222"/>
      <c r="X239" s="222" t="s">
        <v>135</v>
      </c>
      <c r="Y239" s="222" t="s">
        <v>136</v>
      </c>
      <c r="Z239" s="212"/>
      <c r="AA239" s="212"/>
      <c r="AB239" s="212"/>
      <c r="AC239" s="212"/>
      <c r="AD239" s="212"/>
      <c r="AE239" s="212"/>
      <c r="AF239" s="212"/>
      <c r="AG239" s="212" t="s">
        <v>137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44">
        <v>58</v>
      </c>
      <c r="B240" s="245" t="s">
        <v>359</v>
      </c>
      <c r="C240" s="254" t="s">
        <v>360</v>
      </c>
      <c r="D240" s="246" t="s">
        <v>361</v>
      </c>
      <c r="E240" s="247">
        <v>240</v>
      </c>
      <c r="F240" s="248"/>
      <c r="G240" s="249">
        <f>ROUND(E240*F240,2)</f>
        <v>0</v>
      </c>
      <c r="H240" s="248"/>
      <c r="I240" s="249">
        <f>ROUND(E240*H240,2)</f>
        <v>0</v>
      </c>
      <c r="J240" s="248"/>
      <c r="K240" s="249">
        <f>ROUND(E240*J240,2)</f>
        <v>0</v>
      </c>
      <c r="L240" s="249">
        <v>21</v>
      </c>
      <c r="M240" s="249">
        <f>G240*(1+L240/100)</f>
        <v>0</v>
      </c>
      <c r="N240" s="247">
        <v>0</v>
      </c>
      <c r="O240" s="247">
        <f>ROUND(E240*N240,2)</f>
        <v>0</v>
      </c>
      <c r="P240" s="247">
        <v>0</v>
      </c>
      <c r="Q240" s="247">
        <f>ROUND(E240*P240,2)</f>
        <v>0</v>
      </c>
      <c r="R240" s="249"/>
      <c r="S240" s="249" t="s">
        <v>133</v>
      </c>
      <c r="T240" s="250" t="s">
        <v>134</v>
      </c>
      <c r="U240" s="222">
        <v>0</v>
      </c>
      <c r="V240" s="222">
        <f>ROUND(E240*U240,2)</f>
        <v>0</v>
      </c>
      <c r="W240" s="222"/>
      <c r="X240" s="222" t="s">
        <v>135</v>
      </c>
      <c r="Y240" s="222" t="s">
        <v>136</v>
      </c>
      <c r="Z240" s="212"/>
      <c r="AA240" s="212"/>
      <c r="AB240" s="212"/>
      <c r="AC240" s="212"/>
      <c r="AD240" s="212"/>
      <c r="AE240" s="212"/>
      <c r="AF240" s="212"/>
      <c r="AG240" s="212" t="s">
        <v>137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x14ac:dyDescent="0.2">
      <c r="A241" s="230" t="s">
        <v>128</v>
      </c>
      <c r="B241" s="231" t="s">
        <v>76</v>
      </c>
      <c r="C241" s="251" t="s">
        <v>77</v>
      </c>
      <c r="D241" s="232"/>
      <c r="E241" s="233"/>
      <c r="F241" s="234"/>
      <c r="G241" s="234">
        <f>SUMIF(AG242:AG243,"&lt;&gt;NOR",G242:G243)</f>
        <v>0</v>
      </c>
      <c r="H241" s="234"/>
      <c r="I241" s="234">
        <f>SUM(I242:I243)</f>
        <v>0</v>
      </c>
      <c r="J241" s="234"/>
      <c r="K241" s="234">
        <f>SUM(K242:K243)</f>
        <v>0</v>
      </c>
      <c r="L241" s="234"/>
      <c r="M241" s="234">
        <f>SUM(M242:M243)</f>
        <v>0</v>
      </c>
      <c r="N241" s="233"/>
      <c r="O241" s="233">
        <f>SUM(O242:O243)</f>
        <v>0.01</v>
      </c>
      <c r="P241" s="233"/>
      <c r="Q241" s="233">
        <f>SUM(Q242:Q243)</f>
        <v>0</v>
      </c>
      <c r="R241" s="234"/>
      <c r="S241" s="234"/>
      <c r="T241" s="235"/>
      <c r="U241" s="229"/>
      <c r="V241" s="229">
        <f>SUM(V242:V243)</f>
        <v>168.85000000000002</v>
      </c>
      <c r="W241" s="229"/>
      <c r="X241" s="229"/>
      <c r="Y241" s="229"/>
      <c r="AG241" t="s">
        <v>129</v>
      </c>
    </row>
    <row r="242" spans="1:60" outlineLevel="1" x14ac:dyDescent="0.2">
      <c r="A242" s="244">
        <v>59</v>
      </c>
      <c r="B242" s="245" t="s">
        <v>362</v>
      </c>
      <c r="C242" s="254" t="s">
        <v>363</v>
      </c>
      <c r="D242" s="246" t="s">
        <v>151</v>
      </c>
      <c r="E242" s="247">
        <v>300</v>
      </c>
      <c r="F242" s="248"/>
      <c r="G242" s="249">
        <f>ROUND(E242*F242,2)</f>
        <v>0</v>
      </c>
      <c r="H242" s="248"/>
      <c r="I242" s="249">
        <f>ROUND(E242*H242,2)</f>
        <v>0</v>
      </c>
      <c r="J242" s="248"/>
      <c r="K242" s="249">
        <f>ROUND(E242*J242,2)</f>
        <v>0</v>
      </c>
      <c r="L242" s="249">
        <v>21</v>
      </c>
      <c r="M242" s="249">
        <f>G242*(1+L242/100)</f>
        <v>0</v>
      </c>
      <c r="N242" s="247">
        <v>4.0000000000000003E-5</v>
      </c>
      <c r="O242" s="247">
        <f>ROUND(E242*N242,2)</f>
        <v>0.01</v>
      </c>
      <c r="P242" s="247">
        <v>0</v>
      </c>
      <c r="Q242" s="247">
        <f>ROUND(E242*P242,2)</f>
        <v>0</v>
      </c>
      <c r="R242" s="249"/>
      <c r="S242" s="249" t="s">
        <v>133</v>
      </c>
      <c r="T242" s="250" t="s">
        <v>134</v>
      </c>
      <c r="U242" s="222">
        <v>0.308</v>
      </c>
      <c r="V242" s="222">
        <f>ROUND(E242*U242,2)</f>
        <v>92.4</v>
      </c>
      <c r="W242" s="222"/>
      <c r="X242" s="222" t="s">
        <v>135</v>
      </c>
      <c r="Y242" s="222" t="s">
        <v>136</v>
      </c>
      <c r="Z242" s="212"/>
      <c r="AA242" s="212"/>
      <c r="AB242" s="212"/>
      <c r="AC242" s="212"/>
      <c r="AD242" s="212"/>
      <c r="AE242" s="212"/>
      <c r="AF242" s="212"/>
      <c r="AG242" s="212" t="s">
        <v>137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44">
        <v>60</v>
      </c>
      <c r="B243" s="245" t="s">
        <v>364</v>
      </c>
      <c r="C243" s="254" t="s">
        <v>365</v>
      </c>
      <c r="D243" s="246" t="s">
        <v>151</v>
      </c>
      <c r="E243" s="247">
        <v>550</v>
      </c>
      <c r="F243" s="248"/>
      <c r="G243" s="249">
        <f>ROUND(E243*F243,2)</f>
        <v>0</v>
      </c>
      <c r="H243" s="248"/>
      <c r="I243" s="249">
        <f>ROUND(E243*H243,2)</f>
        <v>0</v>
      </c>
      <c r="J243" s="248"/>
      <c r="K243" s="249">
        <f>ROUND(E243*J243,2)</f>
        <v>0</v>
      </c>
      <c r="L243" s="249">
        <v>21</v>
      </c>
      <c r="M243" s="249">
        <f>G243*(1+L243/100)</f>
        <v>0</v>
      </c>
      <c r="N243" s="247">
        <v>0</v>
      </c>
      <c r="O243" s="247">
        <f>ROUND(E243*N243,2)</f>
        <v>0</v>
      </c>
      <c r="P243" s="247">
        <v>0</v>
      </c>
      <c r="Q243" s="247">
        <f>ROUND(E243*P243,2)</f>
        <v>0</v>
      </c>
      <c r="R243" s="249"/>
      <c r="S243" s="249" t="s">
        <v>133</v>
      </c>
      <c r="T243" s="250" t="s">
        <v>134</v>
      </c>
      <c r="U243" s="222">
        <v>0.13900000000000001</v>
      </c>
      <c r="V243" s="222">
        <f>ROUND(E243*U243,2)</f>
        <v>76.45</v>
      </c>
      <c r="W243" s="222"/>
      <c r="X243" s="222" t="s">
        <v>135</v>
      </c>
      <c r="Y243" s="222" t="s">
        <v>136</v>
      </c>
      <c r="Z243" s="212"/>
      <c r="AA243" s="212"/>
      <c r="AB243" s="212"/>
      <c r="AC243" s="212"/>
      <c r="AD243" s="212"/>
      <c r="AE243" s="212"/>
      <c r="AF243" s="212"/>
      <c r="AG243" s="212" t="s">
        <v>137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x14ac:dyDescent="0.2">
      <c r="A244" s="230" t="s">
        <v>128</v>
      </c>
      <c r="B244" s="231" t="s">
        <v>78</v>
      </c>
      <c r="C244" s="251" t="s">
        <v>79</v>
      </c>
      <c r="D244" s="232"/>
      <c r="E244" s="233"/>
      <c r="F244" s="234"/>
      <c r="G244" s="234">
        <f>SUMIF(AG245:AG314,"&lt;&gt;NOR",G245:G314)</f>
        <v>0</v>
      </c>
      <c r="H244" s="234"/>
      <c r="I244" s="234">
        <f>SUM(I245:I314)</f>
        <v>0</v>
      </c>
      <c r="J244" s="234"/>
      <c r="K244" s="234">
        <f>SUM(K245:K314)</f>
        <v>0</v>
      </c>
      <c r="L244" s="234"/>
      <c r="M244" s="234">
        <f>SUM(M245:M314)</f>
        <v>0</v>
      </c>
      <c r="N244" s="233"/>
      <c r="O244" s="233">
        <f>SUM(O245:O314)</f>
        <v>6.9999999999999993E-2</v>
      </c>
      <c r="P244" s="233"/>
      <c r="Q244" s="233">
        <f>SUM(Q245:Q314)</f>
        <v>68.180000000000007</v>
      </c>
      <c r="R244" s="234"/>
      <c r="S244" s="234"/>
      <c r="T244" s="235"/>
      <c r="U244" s="229"/>
      <c r="V244" s="229">
        <f>SUM(V245:V314)</f>
        <v>400.75000000000006</v>
      </c>
      <c r="W244" s="229"/>
      <c r="X244" s="229"/>
      <c r="Y244" s="229"/>
      <c r="AG244" t="s">
        <v>129</v>
      </c>
    </row>
    <row r="245" spans="1:60" outlineLevel="1" x14ac:dyDescent="0.2">
      <c r="A245" s="237">
        <v>61</v>
      </c>
      <c r="B245" s="238" t="s">
        <v>366</v>
      </c>
      <c r="C245" s="252" t="s">
        <v>367</v>
      </c>
      <c r="D245" s="239" t="s">
        <v>151</v>
      </c>
      <c r="E245" s="240">
        <v>10.31</v>
      </c>
      <c r="F245" s="241"/>
      <c r="G245" s="242">
        <f>ROUND(E245*F245,2)</f>
        <v>0</v>
      </c>
      <c r="H245" s="241"/>
      <c r="I245" s="242">
        <f>ROUND(E245*H245,2)</f>
        <v>0</v>
      </c>
      <c r="J245" s="241"/>
      <c r="K245" s="242">
        <f>ROUND(E245*J245,2)</f>
        <v>0</v>
      </c>
      <c r="L245" s="242">
        <v>21</v>
      </c>
      <c r="M245" s="242">
        <f>G245*(1+L245/100)</f>
        <v>0</v>
      </c>
      <c r="N245" s="240">
        <v>9.2000000000000003E-4</v>
      </c>
      <c r="O245" s="240">
        <f>ROUND(E245*N245,2)</f>
        <v>0.01</v>
      </c>
      <c r="P245" s="240">
        <v>5.3999999999999999E-2</v>
      </c>
      <c r="Q245" s="240">
        <f>ROUND(E245*P245,2)</f>
        <v>0.56000000000000005</v>
      </c>
      <c r="R245" s="242"/>
      <c r="S245" s="242" t="s">
        <v>133</v>
      </c>
      <c r="T245" s="243" t="s">
        <v>134</v>
      </c>
      <c r="U245" s="222">
        <v>0.46500000000000002</v>
      </c>
      <c r="V245" s="222">
        <f>ROUND(E245*U245,2)</f>
        <v>4.79</v>
      </c>
      <c r="W245" s="222"/>
      <c r="X245" s="222" t="s">
        <v>135</v>
      </c>
      <c r="Y245" s="222" t="s">
        <v>136</v>
      </c>
      <c r="Z245" s="212"/>
      <c r="AA245" s="212"/>
      <c r="AB245" s="212"/>
      <c r="AC245" s="212"/>
      <c r="AD245" s="212"/>
      <c r="AE245" s="212"/>
      <c r="AF245" s="212"/>
      <c r="AG245" s="212" t="s">
        <v>137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">
      <c r="A246" s="219"/>
      <c r="B246" s="220"/>
      <c r="C246" s="253" t="s">
        <v>368</v>
      </c>
      <c r="D246" s="223"/>
      <c r="E246" s="224">
        <v>4.55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139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19"/>
      <c r="B247" s="220"/>
      <c r="C247" s="253" t="s">
        <v>369</v>
      </c>
      <c r="D247" s="223"/>
      <c r="E247" s="224">
        <v>5.76</v>
      </c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139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53" t="s">
        <v>370</v>
      </c>
      <c r="D248" s="223"/>
      <c r="E248" s="224"/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139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53" t="s">
        <v>371</v>
      </c>
      <c r="D249" s="223"/>
      <c r="E249" s="224"/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139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37">
        <v>62</v>
      </c>
      <c r="B250" s="238" t="s">
        <v>372</v>
      </c>
      <c r="C250" s="252" t="s">
        <v>373</v>
      </c>
      <c r="D250" s="239" t="s">
        <v>151</v>
      </c>
      <c r="E250" s="240">
        <v>10</v>
      </c>
      <c r="F250" s="241"/>
      <c r="G250" s="242">
        <f>ROUND(E250*F250,2)</f>
        <v>0</v>
      </c>
      <c r="H250" s="241"/>
      <c r="I250" s="242">
        <f>ROUND(E250*H250,2)</f>
        <v>0</v>
      </c>
      <c r="J250" s="241"/>
      <c r="K250" s="242">
        <f>ROUND(E250*J250,2)</f>
        <v>0</v>
      </c>
      <c r="L250" s="242">
        <v>21</v>
      </c>
      <c r="M250" s="242">
        <f>G250*(1+L250/100)</f>
        <v>0</v>
      </c>
      <c r="N250" s="240">
        <v>0</v>
      </c>
      <c r="O250" s="240">
        <f>ROUND(E250*N250,2)</f>
        <v>0</v>
      </c>
      <c r="P250" s="240">
        <v>4.0000000000000001E-3</v>
      </c>
      <c r="Q250" s="240">
        <f>ROUND(E250*P250,2)</f>
        <v>0.04</v>
      </c>
      <c r="R250" s="242"/>
      <c r="S250" s="242" t="s">
        <v>133</v>
      </c>
      <c r="T250" s="243" t="s">
        <v>134</v>
      </c>
      <c r="U250" s="222">
        <v>3.9E-2</v>
      </c>
      <c r="V250" s="222">
        <f>ROUND(E250*U250,2)</f>
        <v>0.39</v>
      </c>
      <c r="W250" s="222"/>
      <c r="X250" s="222" t="s">
        <v>135</v>
      </c>
      <c r="Y250" s="222" t="s">
        <v>136</v>
      </c>
      <c r="Z250" s="212"/>
      <c r="AA250" s="212"/>
      <c r="AB250" s="212"/>
      <c r="AC250" s="212"/>
      <c r="AD250" s="212"/>
      <c r="AE250" s="212"/>
      <c r="AF250" s="212"/>
      <c r="AG250" s="212" t="s">
        <v>137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2" x14ac:dyDescent="0.2">
      <c r="A251" s="219"/>
      <c r="B251" s="220"/>
      <c r="C251" s="253" t="s">
        <v>374</v>
      </c>
      <c r="D251" s="223"/>
      <c r="E251" s="224">
        <v>5</v>
      </c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139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">
      <c r="A252" s="219"/>
      <c r="B252" s="220"/>
      <c r="C252" s="253" t="s">
        <v>375</v>
      </c>
      <c r="D252" s="223"/>
      <c r="E252" s="224">
        <v>5</v>
      </c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139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37">
        <v>63</v>
      </c>
      <c r="B253" s="238" t="s">
        <v>376</v>
      </c>
      <c r="C253" s="252" t="s">
        <v>377</v>
      </c>
      <c r="D253" s="239" t="s">
        <v>151</v>
      </c>
      <c r="E253" s="240">
        <v>0</v>
      </c>
      <c r="F253" s="241"/>
      <c r="G253" s="242">
        <f>ROUND(E253*F253,2)</f>
        <v>0</v>
      </c>
      <c r="H253" s="241"/>
      <c r="I253" s="242">
        <f>ROUND(E253*H253,2)</f>
        <v>0</v>
      </c>
      <c r="J253" s="241"/>
      <c r="K253" s="242">
        <f>ROUND(E253*J253,2)</f>
        <v>0</v>
      </c>
      <c r="L253" s="242">
        <v>21</v>
      </c>
      <c r="M253" s="242">
        <f>G253*(1+L253/100)</f>
        <v>0</v>
      </c>
      <c r="N253" s="240">
        <v>1E-3</v>
      </c>
      <c r="O253" s="240">
        <f>ROUND(E253*N253,2)</f>
        <v>0</v>
      </c>
      <c r="P253" s="240">
        <v>6.3E-2</v>
      </c>
      <c r="Q253" s="240">
        <f>ROUND(E253*P253,2)</f>
        <v>0</v>
      </c>
      <c r="R253" s="242"/>
      <c r="S253" s="242" t="s">
        <v>133</v>
      </c>
      <c r="T253" s="243" t="s">
        <v>134</v>
      </c>
      <c r="U253" s="222">
        <v>0.71799999999999997</v>
      </c>
      <c r="V253" s="222">
        <f>ROUND(E253*U253,2)</f>
        <v>0</v>
      </c>
      <c r="W253" s="222"/>
      <c r="X253" s="222" t="s">
        <v>135</v>
      </c>
      <c r="Y253" s="222" t="s">
        <v>136</v>
      </c>
      <c r="Z253" s="212"/>
      <c r="AA253" s="212"/>
      <c r="AB253" s="212"/>
      <c r="AC253" s="212"/>
      <c r="AD253" s="212"/>
      <c r="AE253" s="212"/>
      <c r="AF253" s="212"/>
      <c r="AG253" s="212" t="s">
        <v>137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">
      <c r="A254" s="219"/>
      <c r="B254" s="220"/>
      <c r="C254" s="253" t="s">
        <v>378</v>
      </c>
      <c r="D254" s="223"/>
      <c r="E254" s="224"/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139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19"/>
      <c r="B255" s="220"/>
      <c r="C255" s="253" t="s">
        <v>379</v>
      </c>
      <c r="D255" s="223"/>
      <c r="E255" s="224"/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139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19"/>
      <c r="B256" s="220"/>
      <c r="C256" s="253" t="s">
        <v>380</v>
      </c>
      <c r="D256" s="223"/>
      <c r="E256" s="224"/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139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55" t="s">
        <v>381</v>
      </c>
      <c r="D257" s="225"/>
      <c r="E257" s="226"/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139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19"/>
      <c r="B258" s="220"/>
      <c r="C258" s="256" t="s">
        <v>382</v>
      </c>
      <c r="D258" s="225"/>
      <c r="E258" s="226"/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139</v>
      </c>
      <c r="AH258" s="212">
        <v>3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19"/>
      <c r="B259" s="220"/>
      <c r="C259" s="257" t="s">
        <v>383</v>
      </c>
      <c r="D259" s="227"/>
      <c r="E259" s="228"/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139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2.5" outlineLevel="1" x14ac:dyDescent="0.2">
      <c r="A260" s="237">
        <v>64</v>
      </c>
      <c r="B260" s="238" t="s">
        <v>384</v>
      </c>
      <c r="C260" s="252" t="s">
        <v>385</v>
      </c>
      <c r="D260" s="239" t="s">
        <v>132</v>
      </c>
      <c r="E260" s="240">
        <v>4.5190000000000001</v>
      </c>
      <c r="F260" s="241"/>
      <c r="G260" s="242">
        <f>ROUND(E260*F260,2)</f>
        <v>0</v>
      </c>
      <c r="H260" s="241"/>
      <c r="I260" s="242">
        <f>ROUND(E260*H260,2)</f>
        <v>0</v>
      </c>
      <c r="J260" s="241"/>
      <c r="K260" s="242">
        <f>ROUND(E260*J260,2)</f>
        <v>0</v>
      </c>
      <c r="L260" s="242">
        <v>21</v>
      </c>
      <c r="M260" s="242">
        <f>G260*(1+L260/100)</f>
        <v>0</v>
      </c>
      <c r="N260" s="240">
        <v>1.82E-3</v>
      </c>
      <c r="O260" s="240">
        <f>ROUND(E260*N260,2)</f>
        <v>0.01</v>
      </c>
      <c r="P260" s="240">
        <v>1.95</v>
      </c>
      <c r="Q260" s="240">
        <f>ROUND(E260*P260,2)</f>
        <v>8.81</v>
      </c>
      <c r="R260" s="242"/>
      <c r="S260" s="242" t="s">
        <v>133</v>
      </c>
      <c r="T260" s="243" t="s">
        <v>134</v>
      </c>
      <c r="U260" s="222">
        <v>7.5960000000000001</v>
      </c>
      <c r="V260" s="222">
        <f>ROUND(E260*U260,2)</f>
        <v>34.33</v>
      </c>
      <c r="W260" s="222"/>
      <c r="X260" s="222" t="s">
        <v>135</v>
      </c>
      <c r="Y260" s="222" t="s">
        <v>136</v>
      </c>
      <c r="Z260" s="212"/>
      <c r="AA260" s="212"/>
      <c r="AB260" s="212"/>
      <c r="AC260" s="212"/>
      <c r="AD260" s="212"/>
      <c r="AE260" s="212"/>
      <c r="AF260" s="212"/>
      <c r="AG260" s="212" t="s">
        <v>137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2" x14ac:dyDescent="0.2">
      <c r="A261" s="219"/>
      <c r="B261" s="220"/>
      <c r="C261" s="253" t="s">
        <v>386</v>
      </c>
      <c r="D261" s="223"/>
      <c r="E261" s="224"/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139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19"/>
      <c r="B262" s="220"/>
      <c r="C262" s="253" t="s">
        <v>387</v>
      </c>
      <c r="D262" s="223"/>
      <c r="E262" s="224">
        <v>1.75</v>
      </c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139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19"/>
      <c r="B263" s="220"/>
      <c r="C263" s="253" t="s">
        <v>388</v>
      </c>
      <c r="D263" s="223"/>
      <c r="E263" s="224">
        <v>2.11</v>
      </c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139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19"/>
      <c r="B264" s="220"/>
      <c r="C264" s="253" t="s">
        <v>389</v>
      </c>
      <c r="D264" s="223"/>
      <c r="E264" s="224">
        <v>0.38</v>
      </c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139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53" t="s">
        <v>390</v>
      </c>
      <c r="D265" s="223"/>
      <c r="E265" s="224">
        <v>0.28000000000000003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139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37">
        <v>65</v>
      </c>
      <c r="B266" s="238" t="s">
        <v>391</v>
      </c>
      <c r="C266" s="252" t="s">
        <v>392</v>
      </c>
      <c r="D266" s="239" t="s">
        <v>132</v>
      </c>
      <c r="E266" s="240">
        <v>22.152000000000001</v>
      </c>
      <c r="F266" s="241"/>
      <c r="G266" s="242">
        <f>ROUND(E266*F266,2)</f>
        <v>0</v>
      </c>
      <c r="H266" s="241"/>
      <c r="I266" s="242">
        <f>ROUND(E266*H266,2)</f>
        <v>0</v>
      </c>
      <c r="J266" s="241"/>
      <c r="K266" s="242">
        <f>ROUND(E266*J266,2)</f>
        <v>0</v>
      </c>
      <c r="L266" s="242">
        <v>21</v>
      </c>
      <c r="M266" s="242">
        <f>G266*(1+L266/100)</f>
        <v>0</v>
      </c>
      <c r="N266" s="240">
        <v>1.82E-3</v>
      </c>
      <c r="O266" s="240">
        <f>ROUND(E266*N266,2)</f>
        <v>0.04</v>
      </c>
      <c r="P266" s="240">
        <v>1.8</v>
      </c>
      <c r="Q266" s="240">
        <f>ROUND(E266*P266,2)</f>
        <v>39.869999999999997</v>
      </c>
      <c r="R266" s="242"/>
      <c r="S266" s="242" t="s">
        <v>133</v>
      </c>
      <c r="T266" s="243" t="s">
        <v>134</v>
      </c>
      <c r="U266" s="222">
        <v>3.6080000000000001</v>
      </c>
      <c r="V266" s="222">
        <f>ROUND(E266*U266,2)</f>
        <v>79.92</v>
      </c>
      <c r="W266" s="222"/>
      <c r="X266" s="222" t="s">
        <v>135</v>
      </c>
      <c r="Y266" s="222" t="s">
        <v>136</v>
      </c>
      <c r="Z266" s="212"/>
      <c r="AA266" s="212"/>
      <c r="AB266" s="212"/>
      <c r="AC266" s="212"/>
      <c r="AD266" s="212"/>
      <c r="AE266" s="212"/>
      <c r="AF266" s="212"/>
      <c r="AG266" s="212" t="s">
        <v>137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2" x14ac:dyDescent="0.2">
      <c r="A267" s="219"/>
      <c r="B267" s="220"/>
      <c r="C267" s="253" t="s">
        <v>393</v>
      </c>
      <c r="D267" s="223"/>
      <c r="E267" s="224">
        <v>7.75</v>
      </c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139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19"/>
      <c r="B268" s="220"/>
      <c r="C268" s="253" t="s">
        <v>394</v>
      </c>
      <c r="D268" s="223"/>
      <c r="E268" s="224">
        <v>-1.37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139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">
      <c r="A269" s="219"/>
      <c r="B269" s="220"/>
      <c r="C269" s="253" t="s">
        <v>395</v>
      </c>
      <c r="D269" s="223"/>
      <c r="E269" s="224">
        <v>9.75</v>
      </c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22"/>
      <c r="Z269" s="212"/>
      <c r="AA269" s="212"/>
      <c r="AB269" s="212"/>
      <c r="AC269" s="212"/>
      <c r="AD269" s="212"/>
      <c r="AE269" s="212"/>
      <c r="AF269" s="212"/>
      <c r="AG269" s="212" t="s">
        <v>139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">
      <c r="A270" s="219"/>
      <c r="B270" s="220"/>
      <c r="C270" s="253" t="s">
        <v>396</v>
      </c>
      <c r="D270" s="223"/>
      <c r="E270" s="224">
        <v>-1.73</v>
      </c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139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">
      <c r="A271" s="219"/>
      <c r="B271" s="220"/>
      <c r="C271" s="253" t="s">
        <v>397</v>
      </c>
      <c r="D271" s="223"/>
      <c r="E271" s="224">
        <v>5.39</v>
      </c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139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">
      <c r="A272" s="219"/>
      <c r="B272" s="220"/>
      <c r="C272" s="253" t="s">
        <v>398</v>
      </c>
      <c r="D272" s="223"/>
      <c r="E272" s="224">
        <v>2.35</v>
      </c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139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37">
        <v>66</v>
      </c>
      <c r="B273" s="238" t="s">
        <v>399</v>
      </c>
      <c r="C273" s="252" t="s">
        <v>400</v>
      </c>
      <c r="D273" s="239" t="s">
        <v>168</v>
      </c>
      <c r="E273" s="240">
        <v>2.0699999999999998</v>
      </c>
      <c r="F273" s="241"/>
      <c r="G273" s="242">
        <f>ROUND(E273*F273,2)</f>
        <v>0</v>
      </c>
      <c r="H273" s="241"/>
      <c r="I273" s="242">
        <f>ROUND(E273*H273,2)</f>
        <v>0</v>
      </c>
      <c r="J273" s="241"/>
      <c r="K273" s="242">
        <f>ROUND(E273*J273,2)</f>
        <v>0</v>
      </c>
      <c r="L273" s="242">
        <v>21</v>
      </c>
      <c r="M273" s="242">
        <f>G273*(1+L273/100)</f>
        <v>0</v>
      </c>
      <c r="N273" s="240">
        <v>4.8999999999999998E-4</v>
      </c>
      <c r="O273" s="240">
        <f>ROUND(E273*N273,2)</f>
        <v>0</v>
      </c>
      <c r="P273" s="240">
        <v>8.1000000000000003E-2</v>
      </c>
      <c r="Q273" s="240">
        <f>ROUND(E273*P273,2)</f>
        <v>0.17</v>
      </c>
      <c r="R273" s="242"/>
      <c r="S273" s="242" t="s">
        <v>133</v>
      </c>
      <c r="T273" s="243" t="s">
        <v>134</v>
      </c>
      <c r="U273" s="222">
        <v>1.042</v>
      </c>
      <c r="V273" s="222">
        <f>ROUND(E273*U273,2)</f>
        <v>2.16</v>
      </c>
      <c r="W273" s="222"/>
      <c r="X273" s="222" t="s">
        <v>135</v>
      </c>
      <c r="Y273" s="222" t="s">
        <v>136</v>
      </c>
      <c r="Z273" s="212"/>
      <c r="AA273" s="212"/>
      <c r="AB273" s="212"/>
      <c r="AC273" s="212"/>
      <c r="AD273" s="212"/>
      <c r="AE273" s="212"/>
      <c r="AF273" s="212"/>
      <c r="AG273" s="212" t="s">
        <v>137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2" x14ac:dyDescent="0.2">
      <c r="A274" s="219"/>
      <c r="B274" s="220"/>
      <c r="C274" s="253" t="s">
        <v>186</v>
      </c>
      <c r="D274" s="223"/>
      <c r="E274" s="224">
        <v>0.56999999999999995</v>
      </c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139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53" t="s">
        <v>401</v>
      </c>
      <c r="D275" s="223"/>
      <c r="E275" s="224">
        <v>1.02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139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19"/>
      <c r="B276" s="220"/>
      <c r="C276" s="253" t="s">
        <v>188</v>
      </c>
      <c r="D276" s="223"/>
      <c r="E276" s="224">
        <v>0.48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139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1" x14ac:dyDescent="0.2">
      <c r="A277" s="237">
        <v>67</v>
      </c>
      <c r="B277" s="238" t="s">
        <v>402</v>
      </c>
      <c r="C277" s="252" t="s">
        <v>403</v>
      </c>
      <c r="D277" s="239" t="s">
        <v>151</v>
      </c>
      <c r="E277" s="240">
        <v>18.232500000000002</v>
      </c>
      <c r="F277" s="241"/>
      <c r="G277" s="242">
        <f>ROUND(E277*F277,2)</f>
        <v>0</v>
      </c>
      <c r="H277" s="241"/>
      <c r="I277" s="242">
        <f>ROUND(E277*H277,2)</f>
        <v>0</v>
      </c>
      <c r="J277" s="241"/>
      <c r="K277" s="242">
        <f>ROUND(E277*J277,2)</f>
        <v>0</v>
      </c>
      <c r="L277" s="242">
        <v>21</v>
      </c>
      <c r="M277" s="242">
        <f>G277*(1+L277/100)</f>
        <v>0</v>
      </c>
      <c r="N277" s="240">
        <v>3.4000000000000002E-4</v>
      </c>
      <c r="O277" s="240">
        <f>ROUND(E277*N277,2)</f>
        <v>0.01</v>
      </c>
      <c r="P277" s="240">
        <v>0.27500000000000002</v>
      </c>
      <c r="Q277" s="240">
        <f>ROUND(E277*P277,2)</f>
        <v>5.01</v>
      </c>
      <c r="R277" s="242"/>
      <c r="S277" s="242" t="s">
        <v>133</v>
      </c>
      <c r="T277" s="243" t="s">
        <v>134</v>
      </c>
      <c r="U277" s="222">
        <v>1.758</v>
      </c>
      <c r="V277" s="222">
        <f>ROUND(E277*U277,2)</f>
        <v>32.049999999999997</v>
      </c>
      <c r="W277" s="222"/>
      <c r="X277" s="222" t="s">
        <v>135</v>
      </c>
      <c r="Y277" s="222" t="s">
        <v>136</v>
      </c>
      <c r="Z277" s="212"/>
      <c r="AA277" s="212"/>
      <c r="AB277" s="212"/>
      <c r="AC277" s="212"/>
      <c r="AD277" s="212"/>
      <c r="AE277" s="212"/>
      <c r="AF277" s="212"/>
      <c r="AG277" s="212" t="s">
        <v>137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 x14ac:dyDescent="0.2">
      <c r="A278" s="219"/>
      <c r="B278" s="220"/>
      <c r="C278" s="253" t="s">
        <v>191</v>
      </c>
      <c r="D278" s="223"/>
      <c r="E278" s="224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139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53" t="s">
        <v>404</v>
      </c>
      <c r="D279" s="223"/>
      <c r="E279" s="224">
        <v>4.01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139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">
      <c r="A280" s="219"/>
      <c r="B280" s="220"/>
      <c r="C280" s="253" t="s">
        <v>193</v>
      </c>
      <c r="D280" s="223"/>
      <c r="E280" s="224">
        <v>3.72</v>
      </c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139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">
      <c r="A281" s="219"/>
      <c r="B281" s="220"/>
      <c r="C281" s="253" t="s">
        <v>194</v>
      </c>
      <c r="D281" s="223"/>
      <c r="E281" s="224">
        <v>4.68</v>
      </c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139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">
      <c r="A282" s="219"/>
      <c r="B282" s="220"/>
      <c r="C282" s="253" t="s">
        <v>191</v>
      </c>
      <c r="D282" s="223"/>
      <c r="E282" s="224"/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139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53" t="s">
        <v>195</v>
      </c>
      <c r="D283" s="223"/>
      <c r="E283" s="224">
        <v>5.82</v>
      </c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139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37">
        <v>68</v>
      </c>
      <c r="B284" s="238" t="s">
        <v>405</v>
      </c>
      <c r="C284" s="252" t="s">
        <v>406</v>
      </c>
      <c r="D284" s="239" t="s">
        <v>151</v>
      </c>
      <c r="E284" s="240">
        <v>18.72</v>
      </c>
      <c r="F284" s="241"/>
      <c r="G284" s="242">
        <f>ROUND(E284*F284,2)</f>
        <v>0</v>
      </c>
      <c r="H284" s="241"/>
      <c r="I284" s="242">
        <f>ROUND(E284*H284,2)</f>
        <v>0</v>
      </c>
      <c r="J284" s="241"/>
      <c r="K284" s="242">
        <f>ROUND(E284*J284,2)</f>
        <v>0</v>
      </c>
      <c r="L284" s="242">
        <v>21</v>
      </c>
      <c r="M284" s="242">
        <f>G284*(1+L284/100)</f>
        <v>0</v>
      </c>
      <c r="N284" s="240">
        <v>0</v>
      </c>
      <c r="O284" s="240">
        <f>ROUND(E284*N284,2)</f>
        <v>0</v>
      </c>
      <c r="P284" s="240">
        <v>5.5E-2</v>
      </c>
      <c r="Q284" s="240">
        <f>ROUND(E284*P284,2)</f>
        <v>1.03</v>
      </c>
      <c r="R284" s="242"/>
      <c r="S284" s="242" t="s">
        <v>133</v>
      </c>
      <c r="T284" s="243" t="s">
        <v>134</v>
      </c>
      <c r="U284" s="222">
        <v>0.42499999999999999</v>
      </c>
      <c r="V284" s="222">
        <f>ROUND(E284*U284,2)</f>
        <v>7.96</v>
      </c>
      <c r="W284" s="222"/>
      <c r="X284" s="222" t="s">
        <v>135</v>
      </c>
      <c r="Y284" s="222" t="s">
        <v>136</v>
      </c>
      <c r="Z284" s="212"/>
      <c r="AA284" s="212"/>
      <c r="AB284" s="212"/>
      <c r="AC284" s="212"/>
      <c r="AD284" s="212"/>
      <c r="AE284" s="212"/>
      <c r="AF284" s="212"/>
      <c r="AG284" s="212" t="s">
        <v>137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2" x14ac:dyDescent="0.2">
      <c r="A285" s="219"/>
      <c r="B285" s="220"/>
      <c r="C285" s="253" t="s">
        <v>407</v>
      </c>
      <c r="D285" s="223"/>
      <c r="E285" s="224">
        <v>18.72</v>
      </c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22"/>
      <c r="Z285" s="212"/>
      <c r="AA285" s="212"/>
      <c r="AB285" s="212"/>
      <c r="AC285" s="212"/>
      <c r="AD285" s="212"/>
      <c r="AE285" s="212"/>
      <c r="AF285" s="212"/>
      <c r="AG285" s="212" t="s">
        <v>139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">
      <c r="A286" s="219"/>
      <c r="B286" s="220"/>
      <c r="C286" s="253" t="s">
        <v>240</v>
      </c>
      <c r="D286" s="223"/>
      <c r="E286" s="224"/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139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ht="22.5" outlineLevel="1" x14ac:dyDescent="0.2">
      <c r="A287" s="237">
        <v>69</v>
      </c>
      <c r="B287" s="238" t="s">
        <v>408</v>
      </c>
      <c r="C287" s="252" t="s">
        <v>409</v>
      </c>
      <c r="D287" s="239" t="s">
        <v>151</v>
      </c>
      <c r="E287" s="240">
        <v>494.17399999999998</v>
      </c>
      <c r="F287" s="241"/>
      <c r="G287" s="242">
        <f>ROUND(E287*F287,2)</f>
        <v>0</v>
      </c>
      <c r="H287" s="241"/>
      <c r="I287" s="242">
        <f>ROUND(E287*H287,2)</f>
        <v>0</v>
      </c>
      <c r="J287" s="241"/>
      <c r="K287" s="242">
        <f>ROUND(E287*J287,2)</f>
        <v>0</v>
      </c>
      <c r="L287" s="242">
        <v>21</v>
      </c>
      <c r="M287" s="242">
        <f>G287*(1+L287/100)</f>
        <v>0</v>
      </c>
      <c r="N287" s="240">
        <v>0</v>
      </c>
      <c r="O287" s="240">
        <f>ROUND(E287*N287,2)</f>
        <v>0</v>
      </c>
      <c r="P287" s="240">
        <v>5.8999999999999999E-3</v>
      </c>
      <c r="Q287" s="240">
        <f>ROUND(E287*P287,2)</f>
        <v>2.92</v>
      </c>
      <c r="R287" s="242"/>
      <c r="S287" s="242" t="s">
        <v>133</v>
      </c>
      <c r="T287" s="243" t="s">
        <v>134</v>
      </c>
      <c r="U287" s="222">
        <v>0.3</v>
      </c>
      <c r="V287" s="222">
        <f>ROUND(E287*U287,2)</f>
        <v>148.25</v>
      </c>
      <c r="W287" s="222"/>
      <c r="X287" s="222" t="s">
        <v>135</v>
      </c>
      <c r="Y287" s="222" t="s">
        <v>136</v>
      </c>
      <c r="Z287" s="212"/>
      <c r="AA287" s="212"/>
      <c r="AB287" s="212"/>
      <c r="AC287" s="212"/>
      <c r="AD287" s="212"/>
      <c r="AE287" s="212"/>
      <c r="AF287" s="212"/>
      <c r="AG287" s="212" t="s">
        <v>137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2" x14ac:dyDescent="0.2">
      <c r="A288" s="219"/>
      <c r="B288" s="220"/>
      <c r="C288" s="253" t="s">
        <v>243</v>
      </c>
      <c r="D288" s="223"/>
      <c r="E288" s="224">
        <v>258.83</v>
      </c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139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19"/>
      <c r="B289" s="220"/>
      <c r="C289" s="253" t="s">
        <v>244</v>
      </c>
      <c r="D289" s="223"/>
      <c r="E289" s="224"/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139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19"/>
      <c r="B290" s="220"/>
      <c r="C290" s="253" t="s">
        <v>245</v>
      </c>
      <c r="D290" s="223"/>
      <c r="E290" s="224">
        <v>-39.97</v>
      </c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139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19"/>
      <c r="B291" s="220"/>
      <c r="C291" s="253" t="s">
        <v>246</v>
      </c>
      <c r="D291" s="223"/>
      <c r="E291" s="224">
        <v>283.14</v>
      </c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139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19"/>
      <c r="B292" s="220"/>
      <c r="C292" s="253" t="s">
        <v>244</v>
      </c>
      <c r="D292" s="223"/>
      <c r="E292" s="224"/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139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">
      <c r="A293" s="219"/>
      <c r="B293" s="220"/>
      <c r="C293" s="253" t="s">
        <v>247</v>
      </c>
      <c r="D293" s="223"/>
      <c r="E293" s="224">
        <v>-7.83</v>
      </c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139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19"/>
      <c r="B294" s="220"/>
      <c r="C294" s="253" t="s">
        <v>410</v>
      </c>
      <c r="D294" s="223"/>
      <c r="E294" s="224"/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139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19"/>
      <c r="B295" s="220"/>
      <c r="C295" s="253" t="s">
        <v>411</v>
      </c>
      <c r="D295" s="223"/>
      <c r="E295" s="224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139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37">
        <v>70</v>
      </c>
      <c r="B296" s="238" t="s">
        <v>412</v>
      </c>
      <c r="C296" s="252" t="s">
        <v>413</v>
      </c>
      <c r="D296" s="239" t="s">
        <v>151</v>
      </c>
      <c r="E296" s="240">
        <v>494.17399999999998</v>
      </c>
      <c r="F296" s="241"/>
      <c r="G296" s="242">
        <f>ROUND(E296*F296,2)</f>
        <v>0</v>
      </c>
      <c r="H296" s="241"/>
      <c r="I296" s="242">
        <f>ROUND(E296*H296,2)</f>
        <v>0</v>
      </c>
      <c r="J296" s="241"/>
      <c r="K296" s="242">
        <f>ROUND(E296*J296,2)</f>
        <v>0</v>
      </c>
      <c r="L296" s="242">
        <v>21</v>
      </c>
      <c r="M296" s="242">
        <f>G296*(1+L296/100)</f>
        <v>0</v>
      </c>
      <c r="N296" s="240">
        <v>0</v>
      </c>
      <c r="O296" s="240">
        <f>ROUND(E296*N296,2)</f>
        <v>0</v>
      </c>
      <c r="P296" s="240">
        <v>1.6E-2</v>
      </c>
      <c r="Q296" s="240">
        <f>ROUND(E296*P296,2)</f>
        <v>7.91</v>
      </c>
      <c r="R296" s="242"/>
      <c r="S296" s="242" t="s">
        <v>133</v>
      </c>
      <c r="T296" s="243" t="s">
        <v>134</v>
      </c>
      <c r="U296" s="222">
        <v>0.09</v>
      </c>
      <c r="V296" s="222">
        <f>ROUND(E296*U296,2)</f>
        <v>44.48</v>
      </c>
      <c r="W296" s="222"/>
      <c r="X296" s="222" t="s">
        <v>135</v>
      </c>
      <c r="Y296" s="222" t="s">
        <v>136</v>
      </c>
      <c r="Z296" s="212"/>
      <c r="AA296" s="212"/>
      <c r="AB296" s="212"/>
      <c r="AC296" s="212"/>
      <c r="AD296" s="212"/>
      <c r="AE296" s="212"/>
      <c r="AF296" s="212"/>
      <c r="AG296" s="212" t="s">
        <v>137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2" x14ac:dyDescent="0.2">
      <c r="A297" s="219"/>
      <c r="B297" s="220"/>
      <c r="C297" s="253" t="s">
        <v>243</v>
      </c>
      <c r="D297" s="223"/>
      <c r="E297" s="224">
        <v>258.83</v>
      </c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139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">
      <c r="A298" s="219"/>
      <c r="B298" s="220"/>
      <c r="C298" s="253" t="s">
        <v>244</v>
      </c>
      <c r="D298" s="223"/>
      <c r="E298" s="224"/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139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">
      <c r="A299" s="219"/>
      <c r="B299" s="220"/>
      <c r="C299" s="253" t="s">
        <v>245</v>
      </c>
      <c r="D299" s="223"/>
      <c r="E299" s="224">
        <v>-39.97</v>
      </c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139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">
      <c r="A300" s="219"/>
      <c r="B300" s="220"/>
      <c r="C300" s="253" t="s">
        <v>246</v>
      </c>
      <c r="D300" s="223"/>
      <c r="E300" s="224">
        <v>283.14</v>
      </c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139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">
      <c r="A301" s="219"/>
      <c r="B301" s="220"/>
      <c r="C301" s="253" t="s">
        <v>244</v>
      </c>
      <c r="D301" s="223"/>
      <c r="E301" s="224"/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139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53" t="s">
        <v>247</v>
      </c>
      <c r="D302" s="223"/>
      <c r="E302" s="224">
        <v>-7.83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139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">
      <c r="A303" s="219"/>
      <c r="B303" s="220"/>
      <c r="C303" s="253" t="s">
        <v>253</v>
      </c>
      <c r="D303" s="223"/>
      <c r="E303" s="224"/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139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">
      <c r="A304" s="219"/>
      <c r="B304" s="220"/>
      <c r="C304" s="253" t="s">
        <v>254</v>
      </c>
      <c r="D304" s="223"/>
      <c r="E304" s="224"/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139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53" t="s">
        <v>414</v>
      </c>
      <c r="D305" s="223"/>
      <c r="E305" s="224"/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139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37">
        <v>71</v>
      </c>
      <c r="B306" s="238" t="s">
        <v>415</v>
      </c>
      <c r="C306" s="252" t="s">
        <v>416</v>
      </c>
      <c r="D306" s="239" t="s">
        <v>151</v>
      </c>
      <c r="E306" s="240">
        <v>331.58300000000003</v>
      </c>
      <c r="F306" s="241"/>
      <c r="G306" s="242">
        <f>ROUND(E306*F306,2)</f>
        <v>0</v>
      </c>
      <c r="H306" s="241"/>
      <c r="I306" s="242">
        <f>ROUND(E306*H306,2)</f>
        <v>0</v>
      </c>
      <c r="J306" s="241"/>
      <c r="K306" s="242">
        <f>ROUND(E306*J306,2)</f>
        <v>0</v>
      </c>
      <c r="L306" s="242">
        <v>21</v>
      </c>
      <c r="M306" s="242">
        <f>G306*(1+L306/100)</f>
        <v>0</v>
      </c>
      <c r="N306" s="240">
        <v>0</v>
      </c>
      <c r="O306" s="240">
        <f>ROUND(E306*N306,2)</f>
        <v>0</v>
      </c>
      <c r="P306" s="240">
        <v>5.5999999999999999E-3</v>
      </c>
      <c r="Q306" s="240">
        <f>ROUND(E306*P306,2)</f>
        <v>1.86</v>
      </c>
      <c r="R306" s="242"/>
      <c r="S306" s="242" t="s">
        <v>133</v>
      </c>
      <c r="T306" s="243" t="s">
        <v>134</v>
      </c>
      <c r="U306" s="222">
        <v>0.14000000000000001</v>
      </c>
      <c r="V306" s="222">
        <f>ROUND(E306*U306,2)</f>
        <v>46.42</v>
      </c>
      <c r="W306" s="222"/>
      <c r="X306" s="222" t="s">
        <v>135</v>
      </c>
      <c r="Y306" s="222" t="s">
        <v>136</v>
      </c>
      <c r="Z306" s="212"/>
      <c r="AA306" s="212"/>
      <c r="AB306" s="212"/>
      <c r="AC306" s="212"/>
      <c r="AD306" s="212"/>
      <c r="AE306" s="212"/>
      <c r="AF306" s="212"/>
      <c r="AG306" s="212" t="s">
        <v>137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2" x14ac:dyDescent="0.2">
      <c r="A307" s="219"/>
      <c r="B307" s="220"/>
      <c r="C307" s="253" t="s">
        <v>417</v>
      </c>
      <c r="D307" s="223"/>
      <c r="E307" s="224">
        <v>181.18</v>
      </c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139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">
      <c r="A308" s="219"/>
      <c r="B308" s="220"/>
      <c r="C308" s="253" t="s">
        <v>244</v>
      </c>
      <c r="D308" s="223"/>
      <c r="E308" s="224"/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139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19"/>
      <c r="B309" s="220"/>
      <c r="C309" s="253" t="s">
        <v>245</v>
      </c>
      <c r="D309" s="223"/>
      <c r="E309" s="224">
        <v>-39.97</v>
      </c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139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19"/>
      <c r="B310" s="220"/>
      <c r="C310" s="253" t="s">
        <v>418</v>
      </c>
      <c r="D310" s="223"/>
      <c r="E310" s="224">
        <v>198.2</v>
      </c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139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">
      <c r="A311" s="219"/>
      <c r="B311" s="220"/>
      <c r="C311" s="253" t="s">
        <v>244</v>
      </c>
      <c r="D311" s="223"/>
      <c r="E311" s="224"/>
      <c r="F311" s="222"/>
      <c r="G311" s="222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22"/>
      <c r="Z311" s="212"/>
      <c r="AA311" s="212"/>
      <c r="AB311" s="212"/>
      <c r="AC311" s="212"/>
      <c r="AD311" s="212"/>
      <c r="AE311" s="212"/>
      <c r="AF311" s="212"/>
      <c r="AG311" s="212" t="s">
        <v>139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19"/>
      <c r="B312" s="220"/>
      <c r="C312" s="253" t="s">
        <v>247</v>
      </c>
      <c r="D312" s="223"/>
      <c r="E312" s="224">
        <v>-7.83</v>
      </c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139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">
      <c r="A313" s="219"/>
      <c r="B313" s="220"/>
      <c r="C313" s="253" t="s">
        <v>419</v>
      </c>
      <c r="D313" s="223"/>
      <c r="E313" s="224"/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139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">
      <c r="A314" s="219"/>
      <c r="B314" s="220"/>
      <c r="C314" s="253" t="s">
        <v>420</v>
      </c>
      <c r="D314" s="223"/>
      <c r="E314" s="224"/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22"/>
      <c r="Z314" s="212"/>
      <c r="AA314" s="212"/>
      <c r="AB314" s="212"/>
      <c r="AC314" s="212"/>
      <c r="AD314" s="212"/>
      <c r="AE314" s="212"/>
      <c r="AF314" s="212"/>
      <c r="AG314" s="212" t="s">
        <v>139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x14ac:dyDescent="0.2">
      <c r="A315" s="230" t="s">
        <v>128</v>
      </c>
      <c r="B315" s="231" t="s">
        <v>80</v>
      </c>
      <c r="C315" s="251" t="s">
        <v>81</v>
      </c>
      <c r="D315" s="232"/>
      <c r="E315" s="233"/>
      <c r="F315" s="234"/>
      <c r="G315" s="234">
        <f>SUMIF(AG316:AG317,"&lt;&gt;NOR",G316:G317)</f>
        <v>0</v>
      </c>
      <c r="H315" s="234"/>
      <c r="I315" s="234">
        <f>SUM(I316:I317)</f>
        <v>0</v>
      </c>
      <c r="J315" s="234"/>
      <c r="K315" s="234">
        <f>SUM(K316:K317)</f>
        <v>0</v>
      </c>
      <c r="L315" s="234"/>
      <c r="M315" s="234">
        <f>SUM(M316:M317)</f>
        <v>0</v>
      </c>
      <c r="N315" s="233"/>
      <c r="O315" s="233">
        <f>SUM(O316:O317)</f>
        <v>0</v>
      </c>
      <c r="P315" s="233"/>
      <c r="Q315" s="233">
        <f>SUM(Q316:Q317)</f>
        <v>0</v>
      </c>
      <c r="R315" s="234"/>
      <c r="S315" s="234"/>
      <c r="T315" s="235"/>
      <c r="U315" s="229"/>
      <c r="V315" s="229">
        <f>SUM(V316:V317)</f>
        <v>727.03</v>
      </c>
      <c r="W315" s="229"/>
      <c r="X315" s="229"/>
      <c r="Y315" s="229"/>
      <c r="AG315" t="s">
        <v>129</v>
      </c>
    </row>
    <row r="316" spans="1:60" outlineLevel="1" x14ac:dyDescent="0.2">
      <c r="A316" s="244">
        <v>72</v>
      </c>
      <c r="B316" s="245" t="s">
        <v>421</v>
      </c>
      <c r="C316" s="254" t="s">
        <v>422</v>
      </c>
      <c r="D316" s="246" t="s">
        <v>160</v>
      </c>
      <c r="E316" s="247">
        <v>132.18770000000001</v>
      </c>
      <c r="F316" s="248"/>
      <c r="G316" s="249">
        <f>ROUND(E316*F316,2)</f>
        <v>0</v>
      </c>
      <c r="H316" s="248"/>
      <c r="I316" s="249">
        <f>ROUND(E316*H316,2)</f>
        <v>0</v>
      </c>
      <c r="J316" s="248"/>
      <c r="K316" s="249">
        <f>ROUND(E316*J316,2)</f>
        <v>0</v>
      </c>
      <c r="L316" s="249">
        <v>21</v>
      </c>
      <c r="M316" s="249">
        <f>G316*(1+L316/100)</f>
        <v>0</v>
      </c>
      <c r="N316" s="247">
        <v>0</v>
      </c>
      <c r="O316" s="247">
        <f>ROUND(E316*N316,2)</f>
        <v>0</v>
      </c>
      <c r="P316" s="247">
        <v>0</v>
      </c>
      <c r="Q316" s="247">
        <f>ROUND(E316*P316,2)</f>
        <v>0</v>
      </c>
      <c r="R316" s="249"/>
      <c r="S316" s="249" t="s">
        <v>133</v>
      </c>
      <c r="T316" s="250" t="s">
        <v>134</v>
      </c>
      <c r="U316" s="222">
        <v>5.5</v>
      </c>
      <c r="V316" s="222">
        <f>ROUND(E316*U316,2)</f>
        <v>727.03</v>
      </c>
      <c r="W316" s="222"/>
      <c r="X316" s="222" t="s">
        <v>135</v>
      </c>
      <c r="Y316" s="222" t="s">
        <v>136</v>
      </c>
      <c r="Z316" s="212"/>
      <c r="AA316" s="212"/>
      <c r="AB316" s="212"/>
      <c r="AC316" s="212"/>
      <c r="AD316" s="212"/>
      <c r="AE316" s="212"/>
      <c r="AF316" s="212"/>
      <c r="AG316" s="212" t="s">
        <v>423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44">
        <v>73</v>
      </c>
      <c r="B317" s="245" t="s">
        <v>424</v>
      </c>
      <c r="C317" s="254" t="s">
        <v>425</v>
      </c>
      <c r="D317" s="246" t="s">
        <v>160</v>
      </c>
      <c r="E317" s="247">
        <v>132.18770000000001</v>
      </c>
      <c r="F317" s="248"/>
      <c r="G317" s="249">
        <f>ROUND(E317*F317,2)</f>
        <v>0</v>
      </c>
      <c r="H317" s="248"/>
      <c r="I317" s="249">
        <f>ROUND(E317*H317,2)</f>
        <v>0</v>
      </c>
      <c r="J317" s="248"/>
      <c r="K317" s="249">
        <f>ROUND(E317*J317,2)</f>
        <v>0</v>
      </c>
      <c r="L317" s="249">
        <v>21</v>
      </c>
      <c r="M317" s="249">
        <f>G317*(1+L317/100)</f>
        <v>0</v>
      </c>
      <c r="N317" s="247">
        <v>0</v>
      </c>
      <c r="O317" s="247">
        <f>ROUND(E317*N317,2)</f>
        <v>0</v>
      </c>
      <c r="P317" s="247">
        <v>0</v>
      </c>
      <c r="Q317" s="247">
        <f>ROUND(E317*P317,2)</f>
        <v>0</v>
      </c>
      <c r="R317" s="249"/>
      <c r="S317" s="249" t="s">
        <v>133</v>
      </c>
      <c r="T317" s="250" t="s">
        <v>134</v>
      </c>
      <c r="U317" s="222">
        <v>0</v>
      </c>
      <c r="V317" s="222">
        <f>ROUND(E317*U317,2)</f>
        <v>0</v>
      </c>
      <c r="W317" s="222"/>
      <c r="X317" s="222" t="s">
        <v>135</v>
      </c>
      <c r="Y317" s="222" t="s">
        <v>136</v>
      </c>
      <c r="Z317" s="212"/>
      <c r="AA317" s="212"/>
      <c r="AB317" s="212"/>
      <c r="AC317" s="212"/>
      <c r="AD317" s="212"/>
      <c r="AE317" s="212"/>
      <c r="AF317" s="212"/>
      <c r="AG317" s="212" t="s">
        <v>423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x14ac:dyDescent="0.2">
      <c r="A318" s="230" t="s">
        <v>128</v>
      </c>
      <c r="B318" s="231" t="s">
        <v>82</v>
      </c>
      <c r="C318" s="251" t="s">
        <v>83</v>
      </c>
      <c r="D318" s="232"/>
      <c r="E318" s="233"/>
      <c r="F318" s="234"/>
      <c r="G318" s="234">
        <f>SUMIF(AG319:AG405,"&lt;&gt;NOR",G319:G405)</f>
        <v>0</v>
      </c>
      <c r="H318" s="234"/>
      <c r="I318" s="234">
        <f>SUM(I319:I405)</f>
        <v>0</v>
      </c>
      <c r="J318" s="234"/>
      <c r="K318" s="234">
        <f>SUM(K319:K405)</f>
        <v>0</v>
      </c>
      <c r="L318" s="234"/>
      <c r="M318" s="234">
        <f>SUM(M319:M405)</f>
        <v>0</v>
      </c>
      <c r="N318" s="233"/>
      <c r="O318" s="233">
        <f>SUM(O319:O405)</f>
        <v>0.73</v>
      </c>
      <c r="P318" s="233"/>
      <c r="Q318" s="233">
        <f>SUM(Q319:Q405)</f>
        <v>0.44</v>
      </c>
      <c r="R318" s="234"/>
      <c r="S318" s="234"/>
      <c r="T318" s="235"/>
      <c r="U318" s="229"/>
      <c r="V318" s="229">
        <f>SUM(V319:V405)</f>
        <v>226.67000000000002</v>
      </c>
      <c r="W318" s="229"/>
      <c r="X318" s="229"/>
      <c r="Y318" s="229"/>
      <c r="AG318" t="s">
        <v>129</v>
      </c>
    </row>
    <row r="319" spans="1:60" ht="22.5" outlineLevel="1" x14ac:dyDescent="0.2">
      <c r="A319" s="237">
        <v>74</v>
      </c>
      <c r="B319" s="238" t="s">
        <v>426</v>
      </c>
      <c r="C319" s="252" t="s">
        <v>427</v>
      </c>
      <c r="D319" s="239" t="s">
        <v>168</v>
      </c>
      <c r="E319" s="240">
        <v>15</v>
      </c>
      <c r="F319" s="241"/>
      <c r="G319" s="242">
        <f>ROUND(E319*F319,2)</f>
        <v>0</v>
      </c>
      <c r="H319" s="241"/>
      <c r="I319" s="242">
        <f>ROUND(E319*H319,2)</f>
        <v>0</v>
      </c>
      <c r="J319" s="241"/>
      <c r="K319" s="242">
        <f>ROUND(E319*J319,2)</f>
        <v>0</v>
      </c>
      <c r="L319" s="242">
        <v>21</v>
      </c>
      <c r="M319" s="242">
        <f>G319*(1+L319/100)</f>
        <v>0</v>
      </c>
      <c r="N319" s="240">
        <v>0</v>
      </c>
      <c r="O319" s="240">
        <f>ROUND(E319*N319,2)</f>
        <v>0</v>
      </c>
      <c r="P319" s="240">
        <v>4.3200000000000001E-3</v>
      </c>
      <c r="Q319" s="240">
        <f>ROUND(E319*P319,2)</f>
        <v>0.06</v>
      </c>
      <c r="R319" s="242"/>
      <c r="S319" s="242" t="s">
        <v>133</v>
      </c>
      <c r="T319" s="243" t="s">
        <v>134</v>
      </c>
      <c r="U319" s="222">
        <v>9.1999999999999998E-2</v>
      </c>
      <c r="V319" s="222">
        <f>ROUND(E319*U319,2)</f>
        <v>1.38</v>
      </c>
      <c r="W319" s="222"/>
      <c r="X319" s="222" t="s">
        <v>135</v>
      </c>
      <c r="Y319" s="222" t="s">
        <v>136</v>
      </c>
      <c r="Z319" s="212"/>
      <c r="AA319" s="212"/>
      <c r="AB319" s="212"/>
      <c r="AC319" s="212"/>
      <c r="AD319" s="212"/>
      <c r="AE319" s="212"/>
      <c r="AF319" s="212"/>
      <c r="AG319" s="212" t="s">
        <v>137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2" x14ac:dyDescent="0.2">
      <c r="A320" s="219"/>
      <c r="B320" s="220"/>
      <c r="C320" s="253" t="s">
        <v>428</v>
      </c>
      <c r="D320" s="223"/>
      <c r="E320" s="224"/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139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19"/>
      <c r="B321" s="220"/>
      <c r="C321" s="253" t="s">
        <v>429</v>
      </c>
      <c r="D321" s="223"/>
      <c r="E321" s="224">
        <v>15</v>
      </c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139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37">
        <v>75</v>
      </c>
      <c r="B322" s="238" t="s">
        <v>430</v>
      </c>
      <c r="C322" s="252" t="s">
        <v>431</v>
      </c>
      <c r="D322" s="239" t="s">
        <v>168</v>
      </c>
      <c r="E322" s="240">
        <v>15</v>
      </c>
      <c r="F322" s="241"/>
      <c r="G322" s="242">
        <f>ROUND(E322*F322,2)</f>
        <v>0</v>
      </c>
      <c r="H322" s="241"/>
      <c r="I322" s="242">
        <f>ROUND(E322*H322,2)</f>
        <v>0</v>
      </c>
      <c r="J322" s="241"/>
      <c r="K322" s="242">
        <f>ROUND(E322*J322,2)</f>
        <v>0</v>
      </c>
      <c r="L322" s="242">
        <v>21</v>
      </c>
      <c r="M322" s="242">
        <f>G322*(1+L322/100)</f>
        <v>0</v>
      </c>
      <c r="N322" s="240">
        <v>0</v>
      </c>
      <c r="O322" s="240">
        <f>ROUND(E322*N322,2)</f>
        <v>0</v>
      </c>
      <c r="P322" s="240">
        <v>4.3200000000000001E-3</v>
      </c>
      <c r="Q322" s="240">
        <f>ROUND(E322*P322,2)</f>
        <v>0.06</v>
      </c>
      <c r="R322" s="242"/>
      <c r="S322" s="242" t="s">
        <v>133</v>
      </c>
      <c r="T322" s="243" t="s">
        <v>134</v>
      </c>
      <c r="U322" s="222">
        <v>9.1999999999999998E-2</v>
      </c>
      <c r="V322" s="222">
        <f>ROUND(E322*U322,2)</f>
        <v>1.38</v>
      </c>
      <c r="W322" s="222"/>
      <c r="X322" s="222" t="s">
        <v>135</v>
      </c>
      <c r="Y322" s="222" t="s">
        <v>136</v>
      </c>
      <c r="Z322" s="212"/>
      <c r="AA322" s="212"/>
      <c r="AB322" s="212"/>
      <c r="AC322" s="212"/>
      <c r="AD322" s="212"/>
      <c r="AE322" s="212"/>
      <c r="AF322" s="212"/>
      <c r="AG322" s="212" t="s">
        <v>137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2" x14ac:dyDescent="0.2">
      <c r="A323" s="219"/>
      <c r="B323" s="220"/>
      <c r="C323" s="253" t="s">
        <v>432</v>
      </c>
      <c r="D323" s="223"/>
      <c r="E323" s="224">
        <v>15</v>
      </c>
      <c r="F323" s="222"/>
      <c r="G323" s="222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22"/>
      <c r="Z323" s="212"/>
      <c r="AA323" s="212"/>
      <c r="AB323" s="212"/>
      <c r="AC323" s="212"/>
      <c r="AD323" s="212"/>
      <c r="AE323" s="212"/>
      <c r="AF323" s="212"/>
      <c r="AG323" s="212" t="s">
        <v>139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">
      <c r="A324" s="219"/>
      <c r="B324" s="220"/>
      <c r="C324" s="253" t="s">
        <v>433</v>
      </c>
      <c r="D324" s="223"/>
      <c r="E324" s="224"/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139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37">
        <v>76</v>
      </c>
      <c r="B325" s="238" t="s">
        <v>434</v>
      </c>
      <c r="C325" s="252" t="s">
        <v>435</v>
      </c>
      <c r="D325" s="239" t="s">
        <v>168</v>
      </c>
      <c r="E325" s="240">
        <v>15</v>
      </c>
      <c r="F325" s="241"/>
      <c r="G325" s="242">
        <f>ROUND(E325*F325,2)</f>
        <v>0</v>
      </c>
      <c r="H325" s="241"/>
      <c r="I325" s="242">
        <f>ROUND(E325*H325,2)</f>
        <v>0</v>
      </c>
      <c r="J325" s="241"/>
      <c r="K325" s="242">
        <f>ROUND(E325*J325,2)</f>
        <v>0</v>
      </c>
      <c r="L325" s="242">
        <v>21</v>
      </c>
      <c r="M325" s="242">
        <f>G325*(1+L325/100)</f>
        <v>0</v>
      </c>
      <c r="N325" s="240">
        <v>2.3800000000000002E-3</v>
      </c>
      <c r="O325" s="240">
        <f>ROUND(E325*N325,2)</f>
        <v>0.04</v>
      </c>
      <c r="P325" s="240">
        <v>0</v>
      </c>
      <c r="Q325" s="240">
        <f>ROUND(E325*P325,2)</f>
        <v>0</v>
      </c>
      <c r="R325" s="242"/>
      <c r="S325" s="242" t="s">
        <v>133</v>
      </c>
      <c r="T325" s="243" t="s">
        <v>134</v>
      </c>
      <c r="U325" s="222">
        <v>0.49968000000000001</v>
      </c>
      <c r="V325" s="222">
        <f>ROUND(E325*U325,2)</f>
        <v>7.5</v>
      </c>
      <c r="W325" s="222"/>
      <c r="X325" s="222" t="s">
        <v>135</v>
      </c>
      <c r="Y325" s="222" t="s">
        <v>136</v>
      </c>
      <c r="Z325" s="212"/>
      <c r="AA325" s="212"/>
      <c r="AB325" s="212"/>
      <c r="AC325" s="212"/>
      <c r="AD325" s="212"/>
      <c r="AE325" s="212"/>
      <c r="AF325" s="212"/>
      <c r="AG325" s="212" t="s">
        <v>137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2" x14ac:dyDescent="0.2">
      <c r="A326" s="219"/>
      <c r="B326" s="220"/>
      <c r="C326" s="253" t="s">
        <v>428</v>
      </c>
      <c r="D326" s="223"/>
      <c r="E326" s="224"/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22"/>
      <c r="Z326" s="212"/>
      <c r="AA326" s="212"/>
      <c r="AB326" s="212"/>
      <c r="AC326" s="212"/>
      <c r="AD326" s="212"/>
      <c r="AE326" s="212"/>
      <c r="AF326" s="212"/>
      <c r="AG326" s="212" t="s">
        <v>139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">
      <c r="A327" s="219"/>
      <c r="B327" s="220"/>
      <c r="C327" s="253" t="s">
        <v>436</v>
      </c>
      <c r="D327" s="223"/>
      <c r="E327" s="224">
        <v>15</v>
      </c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139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ht="22.5" outlineLevel="1" x14ac:dyDescent="0.2">
      <c r="A328" s="237">
        <v>77</v>
      </c>
      <c r="B328" s="238" t="s">
        <v>437</v>
      </c>
      <c r="C328" s="252" t="s">
        <v>438</v>
      </c>
      <c r="D328" s="239" t="s">
        <v>168</v>
      </c>
      <c r="E328" s="240">
        <v>15</v>
      </c>
      <c r="F328" s="241"/>
      <c r="G328" s="242">
        <f>ROUND(E328*F328,2)</f>
        <v>0</v>
      </c>
      <c r="H328" s="241"/>
      <c r="I328" s="242">
        <f>ROUND(E328*H328,2)</f>
        <v>0</v>
      </c>
      <c r="J328" s="241"/>
      <c r="K328" s="242">
        <f>ROUND(E328*J328,2)</f>
        <v>0</v>
      </c>
      <c r="L328" s="242">
        <v>21</v>
      </c>
      <c r="M328" s="242">
        <f>G328*(1+L328/100)</f>
        <v>0</v>
      </c>
      <c r="N328" s="240">
        <v>5.4000000000000003E-3</v>
      </c>
      <c r="O328" s="240">
        <f>ROUND(E328*N328,2)</f>
        <v>0.08</v>
      </c>
      <c r="P328" s="240">
        <v>0</v>
      </c>
      <c r="Q328" s="240">
        <f>ROUND(E328*P328,2)</f>
        <v>0</v>
      </c>
      <c r="R328" s="242"/>
      <c r="S328" s="242" t="s">
        <v>133</v>
      </c>
      <c r="T328" s="243" t="s">
        <v>134</v>
      </c>
      <c r="U328" s="222">
        <v>0.79605000000000004</v>
      </c>
      <c r="V328" s="222">
        <f>ROUND(E328*U328,2)</f>
        <v>11.94</v>
      </c>
      <c r="W328" s="222"/>
      <c r="X328" s="222" t="s">
        <v>135</v>
      </c>
      <c r="Y328" s="222" t="s">
        <v>136</v>
      </c>
      <c r="Z328" s="212"/>
      <c r="AA328" s="212"/>
      <c r="AB328" s="212"/>
      <c r="AC328" s="212"/>
      <c r="AD328" s="212"/>
      <c r="AE328" s="212"/>
      <c r="AF328" s="212"/>
      <c r="AG328" s="212" t="s">
        <v>137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2" x14ac:dyDescent="0.2">
      <c r="A329" s="219"/>
      <c r="B329" s="220"/>
      <c r="C329" s="253" t="s">
        <v>428</v>
      </c>
      <c r="D329" s="223"/>
      <c r="E329" s="224"/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22"/>
      <c r="Z329" s="212"/>
      <c r="AA329" s="212"/>
      <c r="AB329" s="212"/>
      <c r="AC329" s="212"/>
      <c r="AD329" s="212"/>
      <c r="AE329" s="212"/>
      <c r="AF329" s="212"/>
      <c r="AG329" s="212" t="s">
        <v>139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19"/>
      <c r="B330" s="220"/>
      <c r="C330" s="253" t="s">
        <v>436</v>
      </c>
      <c r="D330" s="223"/>
      <c r="E330" s="224">
        <v>15</v>
      </c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22"/>
      <c r="Z330" s="212"/>
      <c r="AA330" s="212"/>
      <c r="AB330" s="212"/>
      <c r="AC330" s="212"/>
      <c r="AD330" s="212"/>
      <c r="AE330" s="212"/>
      <c r="AF330" s="212"/>
      <c r="AG330" s="212" t="s">
        <v>139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37">
        <v>78</v>
      </c>
      <c r="B331" s="238" t="s">
        <v>439</v>
      </c>
      <c r="C331" s="252" t="s">
        <v>440</v>
      </c>
      <c r="D331" s="239" t="s">
        <v>168</v>
      </c>
      <c r="E331" s="240">
        <v>15</v>
      </c>
      <c r="F331" s="241"/>
      <c r="G331" s="242">
        <f>ROUND(E331*F331,2)</f>
        <v>0</v>
      </c>
      <c r="H331" s="241"/>
      <c r="I331" s="242">
        <f>ROUND(E331*H331,2)</f>
        <v>0</v>
      </c>
      <c r="J331" s="241"/>
      <c r="K331" s="242">
        <f>ROUND(E331*J331,2)</f>
        <v>0</v>
      </c>
      <c r="L331" s="242">
        <v>21</v>
      </c>
      <c r="M331" s="242">
        <f>G331*(1+L331/100)</f>
        <v>0</v>
      </c>
      <c r="N331" s="240">
        <v>2.4599999999999999E-3</v>
      </c>
      <c r="O331" s="240">
        <f>ROUND(E331*N331,2)</f>
        <v>0.04</v>
      </c>
      <c r="P331" s="240">
        <v>0</v>
      </c>
      <c r="Q331" s="240">
        <f>ROUND(E331*P331,2)</f>
        <v>0</v>
      </c>
      <c r="R331" s="242"/>
      <c r="S331" s="242" t="s">
        <v>133</v>
      </c>
      <c r="T331" s="243" t="s">
        <v>134</v>
      </c>
      <c r="U331" s="222">
        <v>0.36454999999999999</v>
      </c>
      <c r="V331" s="222">
        <f>ROUND(E331*U331,2)</f>
        <v>5.47</v>
      </c>
      <c r="W331" s="222"/>
      <c r="X331" s="222" t="s">
        <v>135</v>
      </c>
      <c r="Y331" s="222" t="s">
        <v>136</v>
      </c>
      <c r="Z331" s="212"/>
      <c r="AA331" s="212"/>
      <c r="AB331" s="212"/>
      <c r="AC331" s="212"/>
      <c r="AD331" s="212"/>
      <c r="AE331" s="212"/>
      <c r="AF331" s="212"/>
      <c r="AG331" s="212" t="s">
        <v>137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2" x14ac:dyDescent="0.2">
      <c r="A332" s="219"/>
      <c r="B332" s="220"/>
      <c r="C332" s="253" t="s">
        <v>441</v>
      </c>
      <c r="D332" s="223"/>
      <c r="E332" s="224">
        <v>15</v>
      </c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22"/>
      <c r="Z332" s="212"/>
      <c r="AA332" s="212"/>
      <c r="AB332" s="212"/>
      <c r="AC332" s="212"/>
      <c r="AD332" s="212"/>
      <c r="AE332" s="212"/>
      <c r="AF332" s="212"/>
      <c r="AG332" s="212" t="s">
        <v>139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">
      <c r="A333" s="219"/>
      <c r="B333" s="220"/>
      <c r="C333" s="253" t="s">
        <v>433</v>
      </c>
      <c r="D333" s="223"/>
      <c r="E333" s="224"/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22"/>
      <c r="Z333" s="212"/>
      <c r="AA333" s="212"/>
      <c r="AB333" s="212"/>
      <c r="AC333" s="212"/>
      <c r="AD333" s="212"/>
      <c r="AE333" s="212"/>
      <c r="AF333" s="212"/>
      <c r="AG333" s="212" t="s">
        <v>139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ht="22.5" outlineLevel="1" x14ac:dyDescent="0.2">
      <c r="A334" s="237">
        <v>79</v>
      </c>
      <c r="B334" s="238" t="s">
        <v>442</v>
      </c>
      <c r="C334" s="252" t="s">
        <v>443</v>
      </c>
      <c r="D334" s="239" t="s">
        <v>168</v>
      </c>
      <c r="E334" s="240">
        <v>20.3</v>
      </c>
      <c r="F334" s="241"/>
      <c r="G334" s="242">
        <f>ROUND(E334*F334,2)</f>
        <v>0</v>
      </c>
      <c r="H334" s="241"/>
      <c r="I334" s="242">
        <f>ROUND(E334*H334,2)</f>
        <v>0</v>
      </c>
      <c r="J334" s="241"/>
      <c r="K334" s="242">
        <f>ROUND(E334*J334,2)</f>
        <v>0</v>
      </c>
      <c r="L334" s="242">
        <v>21</v>
      </c>
      <c r="M334" s="242">
        <f>G334*(1+L334/100)</f>
        <v>0</v>
      </c>
      <c r="N334" s="240">
        <v>0</v>
      </c>
      <c r="O334" s="240">
        <f>ROUND(E334*N334,2)</f>
        <v>0</v>
      </c>
      <c r="P334" s="240">
        <v>4.45E-3</v>
      </c>
      <c r="Q334" s="240">
        <f>ROUND(E334*P334,2)</f>
        <v>0.09</v>
      </c>
      <c r="R334" s="242"/>
      <c r="S334" s="242" t="s">
        <v>133</v>
      </c>
      <c r="T334" s="243" t="s">
        <v>134</v>
      </c>
      <c r="U334" s="222">
        <v>9.3149999999999997E-2</v>
      </c>
      <c r="V334" s="222">
        <f>ROUND(E334*U334,2)</f>
        <v>1.89</v>
      </c>
      <c r="W334" s="222"/>
      <c r="X334" s="222" t="s">
        <v>135</v>
      </c>
      <c r="Y334" s="222" t="s">
        <v>136</v>
      </c>
      <c r="Z334" s="212"/>
      <c r="AA334" s="212"/>
      <c r="AB334" s="212"/>
      <c r="AC334" s="212"/>
      <c r="AD334" s="212"/>
      <c r="AE334" s="212"/>
      <c r="AF334" s="212"/>
      <c r="AG334" s="212" t="s">
        <v>137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2" x14ac:dyDescent="0.2">
      <c r="A335" s="219"/>
      <c r="B335" s="220"/>
      <c r="C335" s="253" t="s">
        <v>428</v>
      </c>
      <c r="D335" s="223"/>
      <c r="E335" s="224"/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139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19"/>
      <c r="B336" s="220"/>
      <c r="C336" s="253" t="s">
        <v>325</v>
      </c>
      <c r="D336" s="223"/>
      <c r="E336" s="224">
        <v>20.3</v>
      </c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139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37">
        <v>80</v>
      </c>
      <c r="B337" s="238" t="s">
        <v>444</v>
      </c>
      <c r="C337" s="252" t="s">
        <v>445</v>
      </c>
      <c r="D337" s="239" t="s">
        <v>168</v>
      </c>
      <c r="E337" s="240">
        <v>20</v>
      </c>
      <c r="F337" s="241"/>
      <c r="G337" s="242">
        <f>ROUND(E337*F337,2)</f>
        <v>0</v>
      </c>
      <c r="H337" s="241"/>
      <c r="I337" s="242">
        <f>ROUND(E337*H337,2)</f>
        <v>0</v>
      </c>
      <c r="J337" s="241"/>
      <c r="K337" s="242">
        <f>ROUND(E337*J337,2)</f>
        <v>0</v>
      </c>
      <c r="L337" s="242">
        <v>21</v>
      </c>
      <c r="M337" s="242">
        <f>G337*(1+L337/100)</f>
        <v>0</v>
      </c>
      <c r="N337" s="240">
        <v>0</v>
      </c>
      <c r="O337" s="240">
        <f>ROUND(E337*N337,2)</f>
        <v>0</v>
      </c>
      <c r="P337" s="240">
        <v>4.45E-3</v>
      </c>
      <c r="Q337" s="240">
        <f>ROUND(E337*P337,2)</f>
        <v>0.09</v>
      </c>
      <c r="R337" s="242"/>
      <c r="S337" s="242" t="s">
        <v>133</v>
      </c>
      <c r="T337" s="243" t="s">
        <v>134</v>
      </c>
      <c r="U337" s="222">
        <v>9.3149999999999997E-2</v>
      </c>
      <c r="V337" s="222">
        <f>ROUND(E337*U337,2)</f>
        <v>1.86</v>
      </c>
      <c r="W337" s="222"/>
      <c r="X337" s="222" t="s">
        <v>135</v>
      </c>
      <c r="Y337" s="222" t="s">
        <v>136</v>
      </c>
      <c r="Z337" s="212"/>
      <c r="AA337" s="212"/>
      <c r="AB337" s="212"/>
      <c r="AC337" s="212"/>
      <c r="AD337" s="212"/>
      <c r="AE337" s="212"/>
      <c r="AF337" s="212"/>
      <c r="AG337" s="212" t="s">
        <v>137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2" x14ac:dyDescent="0.2">
      <c r="A338" s="219"/>
      <c r="B338" s="220"/>
      <c r="C338" s="253" t="s">
        <v>324</v>
      </c>
      <c r="D338" s="223"/>
      <c r="E338" s="224">
        <v>20</v>
      </c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22"/>
      <c r="Z338" s="212"/>
      <c r="AA338" s="212"/>
      <c r="AB338" s="212"/>
      <c r="AC338" s="212"/>
      <c r="AD338" s="212"/>
      <c r="AE338" s="212"/>
      <c r="AF338" s="212"/>
      <c r="AG338" s="212" t="s">
        <v>139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19"/>
      <c r="B339" s="220"/>
      <c r="C339" s="253" t="s">
        <v>433</v>
      </c>
      <c r="D339" s="223"/>
      <c r="E339" s="224"/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22"/>
      <c r="Z339" s="212"/>
      <c r="AA339" s="212"/>
      <c r="AB339" s="212"/>
      <c r="AC339" s="212"/>
      <c r="AD339" s="212"/>
      <c r="AE339" s="212"/>
      <c r="AF339" s="212"/>
      <c r="AG339" s="212" t="s">
        <v>139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ht="22.5" outlineLevel="1" x14ac:dyDescent="0.2">
      <c r="A340" s="237">
        <v>81</v>
      </c>
      <c r="B340" s="238" t="s">
        <v>446</v>
      </c>
      <c r="C340" s="252" t="s">
        <v>447</v>
      </c>
      <c r="D340" s="239" t="s">
        <v>168</v>
      </c>
      <c r="E340" s="240">
        <v>20.3</v>
      </c>
      <c r="F340" s="241"/>
      <c r="G340" s="242">
        <f>ROUND(E340*F340,2)</f>
        <v>0</v>
      </c>
      <c r="H340" s="241"/>
      <c r="I340" s="242">
        <f>ROUND(E340*H340,2)</f>
        <v>0</v>
      </c>
      <c r="J340" s="241"/>
      <c r="K340" s="242">
        <f>ROUND(E340*J340,2)</f>
        <v>0</v>
      </c>
      <c r="L340" s="242">
        <v>21</v>
      </c>
      <c r="M340" s="242">
        <f>G340*(1+L340/100)</f>
        <v>0</v>
      </c>
      <c r="N340" s="240">
        <v>2.5100000000000001E-3</v>
      </c>
      <c r="O340" s="240">
        <f>ROUND(E340*N340,2)</f>
        <v>0.05</v>
      </c>
      <c r="P340" s="240">
        <v>0</v>
      </c>
      <c r="Q340" s="240">
        <f>ROUND(E340*P340,2)</f>
        <v>0</v>
      </c>
      <c r="R340" s="242"/>
      <c r="S340" s="242" t="s">
        <v>133</v>
      </c>
      <c r="T340" s="243" t="s">
        <v>134</v>
      </c>
      <c r="U340" s="222">
        <v>0.48829</v>
      </c>
      <c r="V340" s="222">
        <f>ROUND(E340*U340,2)</f>
        <v>9.91</v>
      </c>
      <c r="W340" s="222"/>
      <c r="X340" s="222" t="s">
        <v>135</v>
      </c>
      <c r="Y340" s="222" t="s">
        <v>136</v>
      </c>
      <c r="Z340" s="212"/>
      <c r="AA340" s="212"/>
      <c r="AB340" s="212"/>
      <c r="AC340" s="212"/>
      <c r="AD340" s="212"/>
      <c r="AE340" s="212"/>
      <c r="AF340" s="212"/>
      <c r="AG340" s="212" t="s">
        <v>137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2" x14ac:dyDescent="0.2">
      <c r="A341" s="219"/>
      <c r="B341" s="220"/>
      <c r="C341" s="253" t="s">
        <v>428</v>
      </c>
      <c r="D341" s="223"/>
      <c r="E341" s="224"/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22"/>
      <c r="Z341" s="212"/>
      <c r="AA341" s="212"/>
      <c r="AB341" s="212"/>
      <c r="AC341" s="212"/>
      <c r="AD341" s="212"/>
      <c r="AE341" s="212"/>
      <c r="AF341" s="212"/>
      <c r="AG341" s="212" t="s">
        <v>139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19"/>
      <c r="B342" s="220"/>
      <c r="C342" s="253" t="s">
        <v>325</v>
      </c>
      <c r="D342" s="223"/>
      <c r="E342" s="224">
        <v>20.3</v>
      </c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22"/>
      <c r="Z342" s="212"/>
      <c r="AA342" s="212"/>
      <c r="AB342" s="212"/>
      <c r="AC342" s="212"/>
      <c r="AD342" s="212"/>
      <c r="AE342" s="212"/>
      <c r="AF342" s="212"/>
      <c r="AG342" s="212" t="s">
        <v>139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ht="22.5" outlineLevel="1" x14ac:dyDescent="0.2">
      <c r="A343" s="237">
        <v>82</v>
      </c>
      <c r="B343" s="238" t="s">
        <v>448</v>
      </c>
      <c r="C343" s="252" t="s">
        <v>449</v>
      </c>
      <c r="D343" s="239" t="s">
        <v>168</v>
      </c>
      <c r="E343" s="240">
        <v>20.3</v>
      </c>
      <c r="F343" s="241"/>
      <c r="G343" s="242">
        <f>ROUND(E343*F343,2)</f>
        <v>0</v>
      </c>
      <c r="H343" s="241"/>
      <c r="I343" s="242">
        <f>ROUND(E343*H343,2)</f>
        <v>0</v>
      </c>
      <c r="J343" s="241"/>
      <c r="K343" s="242">
        <f>ROUND(E343*J343,2)</f>
        <v>0</v>
      </c>
      <c r="L343" s="242">
        <v>21</v>
      </c>
      <c r="M343" s="242">
        <f>G343*(1+L343/100)</f>
        <v>0</v>
      </c>
      <c r="N343" s="240">
        <v>4.3400000000000001E-3</v>
      </c>
      <c r="O343" s="240">
        <f>ROUND(E343*N343,2)</f>
        <v>0.09</v>
      </c>
      <c r="P343" s="240">
        <v>0</v>
      </c>
      <c r="Q343" s="240">
        <f>ROUND(E343*P343,2)</f>
        <v>0</v>
      </c>
      <c r="R343" s="242"/>
      <c r="S343" s="242" t="s">
        <v>133</v>
      </c>
      <c r="T343" s="243" t="s">
        <v>134</v>
      </c>
      <c r="U343" s="222">
        <v>0.59455000000000002</v>
      </c>
      <c r="V343" s="222">
        <f>ROUND(E343*U343,2)</f>
        <v>12.07</v>
      </c>
      <c r="W343" s="222"/>
      <c r="X343" s="222" t="s">
        <v>135</v>
      </c>
      <c r="Y343" s="222" t="s">
        <v>136</v>
      </c>
      <c r="Z343" s="212"/>
      <c r="AA343" s="212"/>
      <c r="AB343" s="212"/>
      <c r="AC343" s="212"/>
      <c r="AD343" s="212"/>
      <c r="AE343" s="212"/>
      <c r="AF343" s="212"/>
      <c r="AG343" s="212" t="s">
        <v>137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2" x14ac:dyDescent="0.2">
      <c r="A344" s="219"/>
      <c r="B344" s="220"/>
      <c r="C344" s="253" t="s">
        <v>428</v>
      </c>
      <c r="D344" s="223"/>
      <c r="E344" s="224"/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22"/>
      <c r="Z344" s="212"/>
      <c r="AA344" s="212"/>
      <c r="AB344" s="212"/>
      <c r="AC344" s="212"/>
      <c r="AD344" s="212"/>
      <c r="AE344" s="212"/>
      <c r="AF344" s="212"/>
      <c r="AG344" s="212" t="s">
        <v>139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19"/>
      <c r="B345" s="220"/>
      <c r="C345" s="253" t="s">
        <v>325</v>
      </c>
      <c r="D345" s="223"/>
      <c r="E345" s="224">
        <v>20.3</v>
      </c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22"/>
      <c r="Z345" s="212"/>
      <c r="AA345" s="212"/>
      <c r="AB345" s="212"/>
      <c r="AC345" s="212"/>
      <c r="AD345" s="212"/>
      <c r="AE345" s="212"/>
      <c r="AF345" s="212"/>
      <c r="AG345" s="212" t="s">
        <v>139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37">
        <v>83</v>
      </c>
      <c r="B346" s="238" t="s">
        <v>450</v>
      </c>
      <c r="C346" s="252" t="s">
        <v>451</v>
      </c>
      <c r="D346" s="239" t="s">
        <v>168</v>
      </c>
      <c r="E346" s="240">
        <v>20.3</v>
      </c>
      <c r="F346" s="241"/>
      <c r="G346" s="242">
        <f>ROUND(E346*F346,2)</f>
        <v>0</v>
      </c>
      <c r="H346" s="241"/>
      <c r="I346" s="242">
        <f>ROUND(E346*H346,2)</f>
        <v>0</v>
      </c>
      <c r="J346" s="241"/>
      <c r="K346" s="242">
        <f>ROUND(E346*J346,2)</f>
        <v>0</v>
      </c>
      <c r="L346" s="242">
        <v>21</v>
      </c>
      <c r="M346" s="242">
        <f>G346*(1+L346/100)</f>
        <v>0</v>
      </c>
      <c r="N346" s="240">
        <v>3.2799999999999999E-3</v>
      </c>
      <c r="O346" s="240">
        <f>ROUND(E346*N346,2)</f>
        <v>7.0000000000000007E-2</v>
      </c>
      <c r="P346" s="240">
        <v>0</v>
      </c>
      <c r="Q346" s="240">
        <f>ROUND(E346*P346,2)</f>
        <v>0</v>
      </c>
      <c r="R346" s="242"/>
      <c r="S346" s="242" t="s">
        <v>133</v>
      </c>
      <c r="T346" s="243" t="s">
        <v>134</v>
      </c>
      <c r="U346" s="222">
        <v>0.47899999999999998</v>
      </c>
      <c r="V346" s="222">
        <f>ROUND(E346*U346,2)</f>
        <v>9.7200000000000006</v>
      </c>
      <c r="W346" s="222"/>
      <c r="X346" s="222" t="s">
        <v>135</v>
      </c>
      <c r="Y346" s="222" t="s">
        <v>136</v>
      </c>
      <c r="Z346" s="212"/>
      <c r="AA346" s="212"/>
      <c r="AB346" s="212"/>
      <c r="AC346" s="212"/>
      <c r="AD346" s="212"/>
      <c r="AE346" s="212"/>
      <c r="AF346" s="212"/>
      <c r="AG346" s="212" t="s">
        <v>137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2" x14ac:dyDescent="0.2">
      <c r="A347" s="219"/>
      <c r="B347" s="220"/>
      <c r="C347" s="253" t="s">
        <v>428</v>
      </c>
      <c r="D347" s="223"/>
      <c r="E347" s="224"/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139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53" t="s">
        <v>325</v>
      </c>
      <c r="D348" s="223"/>
      <c r="E348" s="224">
        <v>20.3</v>
      </c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139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37">
        <v>84</v>
      </c>
      <c r="B349" s="238" t="s">
        <v>452</v>
      </c>
      <c r="C349" s="252" t="s">
        <v>453</v>
      </c>
      <c r="D349" s="239" t="s">
        <v>144</v>
      </c>
      <c r="E349" s="240">
        <v>2</v>
      </c>
      <c r="F349" s="241"/>
      <c r="G349" s="242">
        <f>ROUND(E349*F349,2)</f>
        <v>0</v>
      </c>
      <c r="H349" s="241"/>
      <c r="I349" s="242">
        <f>ROUND(E349*H349,2)</f>
        <v>0</v>
      </c>
      <c r="J349" s="241"/>
      <c r="K349" s="242">
        <f>ROUND(E349*J349,2)</f>
        <v>0</v>
      </c>
      <c r="L349" s="242">
        <v>21</v>
      </c>
      <c r="M349" s="242">
        <f>G349*(1+L349/100)</f>
        <v>0</v>
      </c>
      <c r="N349" s="240">
        <v>0</v>
      </c>
      <c r="O349" s="240">
        <f>ROUND(E349*N349,2)</f>
        <v>0</v>
      </c>
      <c r="P349" s="240">
        <v>3.2200000000000002E-3</v>
      </c>
      <c r="Q349" s="240">
        <f>ROUND(E349*P349,2)</f>
        <v>0.01</v>
      </c>
      <c r="R349" s="242"/>
      <c r="S349" s="242" t="s">
        <v>133</v>
      </c>
      <c r="T349" s="243" t="s">
        <v>134</v>
      </c>
      <c r="U349" s="222">
        <v>0.22539999999999999</v>
      </c>
      <c r="V349" s="222">
        <f>ROUND(E349*U349,2)</f>
        <v>0.45</v>
      </c>
      <c r="W349" s="222"/>
      <c r="X349" s="222" t="s">
        <v>135</v>
      </c>
      <c r="Y349" s="222" t="s">
        <v>136</v>
      </c>
      <c r="Z349" s="212"/>
      <c r="AA349" s="212"/>
      <c r="AB349" s="212"/>
      <c r="AC349" s="212"/>
      <c r="AD349" s="212"/>
      <c r="AE349" s="212"/>
      <c r="AF349" s="212"/>
      <c r="AG349" s="212" t="s">
        <v>137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2" x14ac:dyDescent="0.2">
      <c r="A350" s="219"/>
      <c r="B350" s="220"/>
      <c r="C350" s="253" t="s">
        <v>428</v>
      </c>
      <c r="D350" s="223"/>
      <c r="E350" s="224"/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22"/>
      <c r="Z350" s="212"/>
      <c r="AA350" s="212"/>
      <c r="AB350" s="212"/>
      <c r="AC350" s="212"/>
      <c r="AD350" s="212"/>
      <c r="AE350" s="212"/>
      <c r="AF350" s="212"/>
      <c r="AG350" s="212" t="s">
        <v>139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">
      <c r="A351" s="219"/>
      <c r="B351" s="220"/>
      <c r="C351" s="253" t="s">
        <v>454</v>
      </c>
      <c r="D351" s="223"/>
      <c r="E351" s="224">
        <v>2</v>
      </c>
      <c r="F351" s="222"/>
      <c r="G351" s="222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22"/>
      <c r="Z351" s="212"/>
      <c r="AA351" s="212"/>
      <c r="AB351" s="212"/>
      <c r="AC351" s="212"/>
      <c r="AD351" s="212"/>
      <c r="AE351" s="212"/>
      <c r="AF351" s="212"/>
      <c r="AG351" s="212" t="s">
        <v>139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37">
        <v>85</v>
      </c>
      <c r="B352" s="238" t="s">
        <v>455</v>
      </c>
      <c r="C352" s="252" t="s">
        <v>456</v>
      </c>
      <c r="D352" s="239" t="s">
        <v>144</v>
      </c>
      <c r="E352" s="240">
        <v>2</v>
      </c>
      <c r="F352" s="241"/>
      <c r="G352" s="242">
        <f>ROUND(E352*F352,2)</f>
        <v>0</v>
      </c>
      <c r="H352" s="241"/>
      <c r="I352" s="242">
        <f>ROUND(E352*H352,2)</f>
        <v>0</v>
      </c>
      <c r="J352" s="241"/>
      <c r="K352" s="242">
        <f>ROUND(E352*J352,2)</f>
        <v>0</v>
      </c>
      <c r="L352" s="242">
        <v>21</v>
      </c>
      <c r="M352" s="242">
        <f>G352*(1+L352/100)</f>
        <v>0</v>
      </c>
      <c r="N352" s="240">
        <v>0</v>
      </c>
      <c r="O352" s="240">
        <f>ROUND(E352*N352,2)</f>
        <v>0</v>
      </c>
      <c r="P352" s="240">
        <v>3.2200000000000002E-3</v>
      </c>
      <c r="Q352" s="240">
        <f>ROUND(E352*P352,2)</f>
        <v>0.01</v>
      </c>
      <c r="R352" s="242"/>
      <c r="S352" s="242" t="s">
        <v>133</v>
      </c>
      <c r="T352" s="243" t="s">
        <v>134</v>
      </c>
      <c r="U352" s="222">
        <v>0.22539999999999999</v>
      </c>
      <c r="V352" s="222">
        <f>ROUND(E352*U352,2)</f>
        <v>0.45</v>
      </c>
      <c r="W352" s="222"/>
      <c r="X352" s="222" t="s">
        <v>135</v>
      </c>
      <c r="Y352" s="222" t="s">
        <v>136</v>
      </c>
      <c r="Z352" s="212"/>
      <c r="AA352" s="212"/>
      <c r="AB352" s="212"/>
      <c r="AC352" s="212"/>
      <c r="AD352" s="212"/>
      <c r="AE352" s="212"/>
      <c r="AF352" s="212"/>
      <c r="AG352" s="212" t="s">
        <v>137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2" x14ac:dyDescent="0.2">
      <c r="A353" s="219"/>
      <c r="B353" s="220"/>
      <c r="C353" s="253" t="s">
        <v>457</v>
      </c>
      <c r="D353" s="223"/>
      <c r="E353" s="224">
        <v>2</v>
      </c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139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19"/>
      <c r="B354" s="220"/>
      <c r="C354" s="253" t="s">
        <v>433</v>
      </c>
      <c r="D354" s="223"/>
      <c r="E354" s="224"/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139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37">
        <v>86</v>
      </c>
      <c r="B355" s="238" t="s">
        <v>458</v>
      </c>
      <c r="C355" s="252" t="s">
        <v>459</v>
      </c>
      <c r="D355" s="239" t="s">
        <v>144</v>
      </c>
      <c r="E355" s="240">
        <v>2</v>
      </c>
      <c r="F355" s="241"/>
      <c r="G355" s="242">
        <f>ROUND(E355*F355,2)</f>
        <v>0</v>
      </c>
      <c r="H355" s="241"/>
      <c r="I355" s="242">
        <f>ROUND(E355*H355,2)</f>
        <v>0</v>
      </c>
      <c r="J355" s="241"/>
      <c r="K355" s="242">
        <f>ROUND(E355*J355,2)</f>
        <v>0</v>
      </c>
      <c r="L355" s="242">
        <v>21</v>
      </c>
      <c r="M355" s="242">
        <f>G355*(1+L355/100)</f>
        <v>0</v>
      </c>
      <c r="N355" s="240">
        <v>2.5200000000000001E-3</v>
      </c>
      <c r="O355" s="240">
        <f>ROUND(E355*N355,2)</f>
        <v>0.01</v>
      </c>
      <c r="P355" s="240">
        <v>0</v>
      </c>
      <c r="Q355" s="240">
        <f>ROUND(E355*P355,2)</f>
        <v>0</v>
      </c>
      <c r="R355" s="242"/>
      <c r="S355" s="242" t="s">
        <v>133</v>
      </c>
      <c r="T355" s="243" t="s">
        <v>134</v>
      </c>
      <c r="U355" s="222">
        <v>1.8203400000000001</v>
      </c>
      <c r="V355" s="222">
        <f>ROUND(E355*U355,2)</f>
        <v>3.64</v>
      </c>
      <c r="W355" s="222"/>
      <c r="X355" s="222" t="s">
        <v>135</v>
      </c>
      <c r="Y355" s="222" t="s">
        <v>136</v>
      </c>
      <c r="Z355" s="212"/>
      <c r="AA355" s="212"/>
      <c r="AB355" s="212"/>
      <c r="AC355" s="212"/>
      <c r="AD355" s="212"/>
      <c r="AE355" s="212"/>
      <c r="AF355" s="212"/>
      <c r="AG355" s="212" t="s">
        <v>137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2" x14ac:dyDescent="0.2">
      <c r="A356" s="219"/>
      <c r="B356" s="220"/>
      <c r="C356" s="253" t="s">
        <v>428</v>
      </c>
      <c r="D356" s="223"/>
      <c r="E356" s="224"/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22"/>
      <c r="Z356" s="212"/>
      <c r="AA356" s="212"/>
      <c r="AB356" s="212"/>
      <c r="AC356" s="212"/>
      <c r="AD356" s="212"/>
      <c r="AE356" s="212"/>
      <c r="AF356" s="212"/>
      <c r="AG356" s="212" t="s">
        <v>139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19"/>
      <c r="B357" s="220"/>
      <c r="C357" s="253" t="s">
        <v>454</v>
      </c>
      <c r="D357" s="223"/>
      <c r="E357" s="224">
        <v>2</v>
      </c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22"/>
      <c r="Z357" s="212"/>
      <c r="AA357" s="212"/>
      <c r="AB357" s="212"/>
      <c r="AC357" s="212"/>
      <c r="AD357" s="212"/>
      <c r="AE357" s="212"/>
      <c r="AF357" s="212"/>
      <c r="AG357" s="212" t="s">
        <v>139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37">
        <v>87</v>
      </c>
      <c r="B358" s="238" t="s">
        <v>460</v>
      </c>
      <c r="C358" s="252" t="s">
        <v>461</v>
      </c>
      <c r="D358" s="239" t="s">
        <v>144</v>
      </c>
      <c r="E358" s="240">
        <v>2</v>
      </c>
      <c r="F358" s="241"/>
      <c r="G358" s="242">
        <f>ROUND(E358*F358,2)</f>
        <v>0</v>
      </c>
      <c r="H358" s="241"/>
      <c r="I358" s="242">
        <f>ROUND(E358*H358,2)</f>
        <v>0</v>
      </c>
      <c r="J358" s="241"/>
      <c r="K358" s="242">
        <f>ROUND(E358*J358,2)</f>
        <v>0</v>
      </c>
      <c r="L358" s="242">
        <v>21</v>
      </c>
      <c r="M358" s="242">
        <f>G358*(1+L358/100)</f>
        <v>0</v>
      </c>
      <c r="N358" s="240">
        <v>8.0000000000000007E-5</v>
      </c>
      <c r="O358" s="240">
        <f>ROUND(E358*N358,2)</f>
        <v>0</v>
      </c>
      <c r="P358" s="240">
        <v>0</v>
      </c>
      <c r="Q358" s="240">
        <f>ROUND(E358*P358,2)</f>
        <v>0</v>
      </c>
      <c r="R358" s="242"/>
      <c r="S358" s="242" t="s">
        <v>133</v>
      </c>
      <c r="T358" s="243" t="s">
        <v>134</v>
      </c>
      <c r="U358" s="222">
        <v>0.66286</v>
      </c>
      <c r="V358" s="222">
        <f>ROUND(E358*U358,2)</f>
        <v>1.33</v>
      </c>
      <c r="W358" s="222"/>
      <c r="X358" s="222" t="s">
        <v>135</v>
      </c>
      <c r="Y358" s="222" t="s">
        <v>136</v>
      </c>
      <c r="Z358" s="212"/>
      <c r="AA358" s="212"/>
      <c r="AB358" s="212"/>
      <c r="AC358" s="212"/>
      <c r="AD358" s="212"/>
      <c r="AE358" s="212"/>
      <c r="AF358" s="212"/>
      <c r="AG358" s="212" t="s">
        <v>137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2" x14ac:dyDescent="0.2">
      <c r="A359" s="219"/>
      <c r="B359" s="220"/>
      <c r="C359" s="253" t="s">
        <v>428</v>
      </c>
      <c r="D359" s="223"/>
      <c r="E359" s="224"/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22"/>
      <c r="Z359" s="212"/>
      <c r="AA359" s="212"/>
      <c r="AB359" s="212"/>
      <c r="AC359" s="212"/>
      <c r="AD359" s="212"/>
      <c r="AE359" s="212"/>
      <c r="AF359" s="212"/>
      <c r="AG359" s="212" t="s">
        <v>139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19"/>
      <c r="B360" s="220"/>
      <c r="C360" s="253" t="s">
        <v>454</v>
      </c>
      <c r="D360" s="223"/>
      <c r="E360" s="224">
        <v>2</v>
      </c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22"/>
      <c r="Z360" s="212"/>
      <c r="AA360" s="212"/>
      <c r="AB360" s="212"/>
      <c r="AC360" s="212"/>
      <c r="AD360" s="212"/>
      <c r="AE360" s="212"/>
      <c r="AF360" s="212"/>
      <c r="AG360" s="212" t="s">
        <v>139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37">
        <v>88</v>
      </c>
      <c r="B361" s="238" t="s">
        <v>462</v>
      </c>
      <c r="C361" s="252" t="s">
        <v>463</v>
      </c>
      <c r="D361" s="239" t="s">
        <v>144</v>
      </c>
      <c r="E361" s="240">
        <v>2</v>
      </c>
      <c r="F361" s="241"/>
      <c r="G361" s="242">
        <f>ROUND(E361*F361,2)</f>
        <v>0</v>
      </c>
      <c r="H361" s="241"/>
      <c r="I361" s="242">
        <f>ROUND(E361*H361,2)</f>
        <v>0</v>
      </c>
      <c r="J361" s="241"/>
      <c r="K361" s="242">
        <f>ROUND(E361*J361,2)</f>
        <v>0</v>
      </c>
      <c r="L361" s="242">
        <v>21</v>
      </c>
      <c r="M361" s="242">
        <f>G361*(1+L361/100)</f>
        <v>0</v>
      </c>
      <c r="N361" s="240">
        <v>1.2199999999999999E-3</v>
      </c>
      <c r="O361" s="240">
        <f>ROUND(E361*N361,2)</f>
        <v>0</v>
      </c>
      <c r="P361" s="240">
        <v>0</v>
      </c>
      <c r="Q361" s="240">
        <f>ROUND(E361*P361,2)</f>
        <v>0</v>
      </c>
      <c r="R361" s="242"/>
      <c r="S361" s="242" t="s">
        <v>133</v>
      </c>
      <c r="T361" s="243" t="s">
        <v>134</v>
      </c>
      <c r="U361" s="222">
        <v>0.23799999999999999</v>
      </c>
      <c r="V361" s="222">
        <f>ROUND(E361*U361,2)</f>
        <v>0.48</v>
      </c>
      <c r="W361" s="222"/>
      <c r="X361" s="222" t="s">
        <v>135</v>
      </c>
      <c r="Y361" s="222" t="s">
        <v>136</v>
      </c>
      <c r="Z361" s="212"/>
      <c r="AA361" s="212"/>
      <c r="AB361" s="212"/>
      <c r="AC361" s="212"/>
      <c r="AD361" s="212"/>
      <c r="AE361" s="212"/>
      <c r="AF361" s="212"/>
      <c r="AG361" s="212" t="s">
        <v>137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2" x14ac:dyDescent="0.2">
      <c r="A362" s="219"/>
      <c r="B362" s="220"/>
      <c r="C362" s="253" t="s">
        <v>428</v>
      </c>
      <c r="D362" s="223"/>
      <c r="E362" s="224"/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22"/>
      <c r="Z362" s="212"/>
      <c r="AA362" s="212"/>
      <c r="AB362" s="212"/>
      <c r="AC362" s="212"/>
      <c r="AD362" s="212"/>
      <c r="AE362" s="212"/>
      <c r="AF362" s="212"/>
      <c r="AG362" s="212" t="s">
        <v>139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19"/>
      <c r="B363" s="220"/>
      <c r="C363" s="253" t="s">
        <v>454</v>
      </c>
      <c r="D363" s="223"/>
      <c r="E363" s="224">
        <v>2</v>
      </c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22"/>
      <c r="Z363" s="212"/>
      <c r="AA363" s="212"/>
      <c r="AB363" s="212"/>
      <c r="AC363" s="212"/>
      <c r="AD363" s="212"/>
      <c r="AE363" s="212"/>
      <c r="AF363" s="212"/>
      <c r="AG363" s="212" t="s">
        <v>139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37">
        <v>89</v>
      </c>
      <c r="B364" s="238" t="s">
        <v>464</v>
      </c>
      <c r="C364" s="252" t="s">
        <v>465</v>
      </c>
      <c r="D364" s="239" t="s">
        <v>144</v>
      </c>
      <c r="E364" s="240">
        <v>5</v>
      </c>
      <c r="F364" s="241"/>
      <c r="G364" s="242">
        <f>ROUND(E364*F364,2)</f>
        <v>0</v>
      </c>
      <c r="H364" s="241"/>
      <c r="I364" s="242">
        <f>ROUND(E364*H364,2)</f>
        <v>0</v>
      </c>
      <c r="J364" s="241"/>
      <c r="K364" s="242">
        <f>ROUND(E364*J364,2)</f>
        <v>0</v>
      </c>
      <c r="L364" s="242">
        <v>21</v>
      </c>
      <c r="M364" s="242">
        <f>G364*(1+L364/100)</f>
        <v>0</v>
      </c>
      <c r="N364" s="240">
        <v>0</v>
      </c>
      <c r="O364" s="240">
        <f>ROUND(E364*N364,2)</f>
        <v>0</v>
      </c>
      <c r="P364" s="240">
        <v>2.0899999999999998E-3</v>
      </c>
      <c r="Q364" s="240">
        <f>ROUND(E364*P364,2)</f>
        <v>0.01</v>
      </c>
      <c r="R364" s="242"/>
      <c r="S364" s="242" t="s">
        <v>133</v>
      </c>
      <c r="T364" s="243" t="s">
        <v>134</v>
      </c>
      <c r="U364" s="222">
        <v>9.1999999999999998E-2</v>
      </c>
      <c r="V364" s="222">
        <f>ROUND(E364*U364,2)</f>
        <v>0.46</v>
      </c>
      <c r="W364" s="222"/>
      <c r="X364" s="222" t="s">
        <v>135</v>
      </c>
      <c r="Y364" s="222" t="s">
        <v>136</v>
      </c>
      <c r="Z364" s="212"/>
      <c r="AA364" s="212"/>
      <c r="AB364" s="212"/>
      <c r="AC364" s="212"/>
      <c r="AD364" s="212"/>
      <c r="AE364" s="212"/>
      <c r="AF364" s="212"/>
      <c r="AG364" s="212" t="s">
        <v>137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2" x14ac:dyDescent="0.2">
      <c r="A365" s="219"/>
      <c r="B365" s="220"/>
      <c r="C365" s="253" t="s">
        <v>457</v>
      </c>
      <c r="D365" s="223"/>
      <c r="E365" s="224">
        <v>2</v>
      </c>
      <c r="F365" s="222"/>
      <c r="G365" s="222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139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 x14ac:dyDescent="0.2">
      <c r="A366" s="219"/>
      <c r="B366" s="220"/>
      <c r="C366" s="253" t="s">
        <v>466</v>
      </c>
      <c r="D366" s="223"/>
      <c r="E366" s="224">
        <v>3</v>
      </c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22"/>
      <c r="Z366" s="212"/>
      <c r="AA366" s="212"/>
      <c r="AB366" s="212"/>
      <c r="AC366" s="212"/>
      <c r="AD366" s="212"/>
      <c r="AE366" s="212"/>
      <c r="AF366" s="212"/>
      <c r="AG366" s="212" t="s">
        <v>139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37">
        <v>90</v>
      </c>
      <c r="B367" s="238" t="s">
        <v>467</v>
      </c>
      <c r="C367" s="252" t="s">
        <v>468</v>
      </c>
      <c r="D367" s="239" t="s">
        <v>144</v>
      </c>
      <c r="E367" s="240">
        <v>3</v>
      </c>
      <c r="F367" s="241"/>
      <c r="G367" s="242">
        <f>ROUND(E367*F367,2)</f>
        <v>0</v>
      </c>
      <c r="H367" s="241"/>
      <c r="I367" s="242">
        <f>ROUND(E367*H367,2)</f>
        <v>0</v>
      </c>
      <c r="J367" s="241"/>
      <c r="K367" s="242">
        <f>ROUND(E367*J367,2)</f>
        <v>0</v>
      </c>
      <c r="L367" s="242">
        <v>21</v>
      </c>
      <c r="M367" s="242">
        <f>G367*(1+L367/100)</f>
        <v>0</v>
      </c>
      <c r="N367" s="240">
        <v>1.33E-3</v>
      </c>
      <c r="O367" s="240">
        <f>ROUND(E367*N367,2)</f>
        <v>0</v>
      </c>
      <c r="P367" s="240">
        <v>0</v>
      </c>
      <c r="Q367" s="240">
        <f>ROUND(E367*P367,2)</f>
        <v>0</v>
      </c>
      <c r="R367" s="242"/>
      <c r="S367" s="242" t="s">
        <v>133</v>
      </c>
      <c r="T367" s="243" t="s">
        <v>134</v>
      </c>
      <c r="U367" s="222">
        <v>0.86163000000000001</v>
      </c>
      <c r="V367" s="222">
        <f>ROUND(E367*U367,2)</f>
        <v>2.58</v>
      </c>
      <c r="W367" s="222"/>
      <c r="X367" s="222" t="s">
        <v>135</v>
      </c>
      <c r="Y367" s="222" t="s">
        <v>136</v>
      </c>
      <c r="Z367" s="212"/>
      <c r="AA367" s="212"/>
      <c r="AB367" s="212"/>
      <c r="AC367" s="212"/>
      <c r="AD367" s="212"/>
      <c r="AE367" s="212"/>
      <c r="AF367" s="212"/>
      <c r="AG367" s="212" t="s">
        <v>137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2" x14ac:dyDescent="0.2">
      <c r="A368" s="219"/>
      <c r="B368" s="220"/>
      <c r="C368" s="253" t="s">
        <v>428</v>
      </c>
      <c r="D368" s="223"/>
      <c r="E368" s="224"/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22"/>
      <c r="Z368" s="212"/>
      <c r="AA368" s="212"/>
      <c r="AB368" s="212"/>
      <c r="AC368" s="212"/>
      <c r="AD368" s="212"/>
      <c r="AE368" s="212"/>
      <c r="AF368" s="212"/>
      <c r="AG368" s="212" t="s">
        <v>139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19"/>
      <c r="B369" s="220"/>
      <c r="C369" s="253" t="s">
        <v>466</v>
      </c>
      <c r="D369" s="223"/>
      <c r="E369" s="224">
        <v>3</v>
      </c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22"/>
      <c r="Z369" s="212"/>
      <c r="AA369" s="212"/>
      <c r="AB369" s="212"/>
      <c r="AC369" s="212"/>
      <c r="AD369" s="212"/>
      <c r="AE369" s="212"/>
      <c r="AF369" s="212"/>
      <c r="AG369" s="212" t="s">
        <v>139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ht="22.5" outlineLevel="1" x14ac:dyDescent="0.2">
      <c r="A370" s="237">
        <v>91</v>
      </c>
      <c r="B370" s="238" t="s">
        <v>469</v>
      </c>
      <c r="C370" s="252" t="s">
        <v>470</v>
      </c>
      <c r="D370" s="239" t="s">
        <v>144</v>
      </c>
      <c r="E370" s="240">
        <v>5</v>
      </c>
      <c r="F370" s="241"/>
      <c r="G370" s="242">
        <f>ROUND(E370*F370,2)</f>
        <v>0</v>
      </c>
      <c r="H370" s="241"/>
      <c r="I370" s="242">
        <f>ROUND(E370*H370,2)</f>
        <v>0</v>
      </c>
      <c r="J370" s="241"/>
      <c r="K370" s="242">
        <f>ROUND(E370*J370,2)</f>
        <v>0</v>
      </c>
      <c r="L370" s="242">
        <v>21</v>
      </c>
      <c r="M370" s="242">
        <f>G370*(1+L370/100)</f>
        <v>0</v>
      </c>
      <c r="N370" s="240">
        <v>1E-4</v>
      </c>
      <c r="O370" s="240">
        <f>ROUND(E370*N370,2)</f>
        <v>0</v>
      </c>
      <c r="P370" s="240">
        <v>0</v>
      </c>
      <c r="Q370" s="240">
        <f>ROUND(E370*P370,2)</f>
        <v>0</v>
      </c>
      <c r="R370" s="242"/>
      <c r="S370" s="242" t="s">
        <v>133</v>
      </c>
      <c r="T370" s="243" t="s">
        <v>134</v>
      </c>
      <c r="U370" s="222">
        <v>0.28210000000000002</v>
      </c>
      <c r="V370" s="222">
        <f>ROUND(E370*U370,2)</f>
        <v>1.41</v>
      </c>
      <c r="W370" s="222"/>
      <c r="X370" s="222" t="s">
        <v>135</v>
      </c>
      <c r="Y370" s="222" t="s">
        <v>136</v>
      </c>
      <c r="Z370" s="212"/>
      <c r="AA370" s="212"/>
      <c r="AB370" s="212"/>
      <c r="AC370" s="212"/>
      <c r="AD370" s="212"/>
      <c r="AE370" s="212"/>
      <c r="AF370" s="212"/>
      <c r="AG370" s="212" t="s">
        <v>137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2" x14ac:dyDescent="0.2">
      <c r="A371" s="219"/>
      <c r="B371" s="220"/>
      <c r="C371" s="253" t="s">
        <v>457</v>
      </c>
      <c r="D371" s="223"/>
      <c r="E371" s="224">
        <v>2</v>
      </c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22"/>
      <c r="Z371" s="212"/>
      <c r="AA371" s="212"/>
      <c r="AB371" s="212"/>
      <c r="AC371" s="212"/>
      <c r="AD371" s="212"/>
      <c r="AE371" s="212"/>
      <c r="AF371" s="212"/>
      <c r="AG371" s="212" t="s">
        <v>139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19"/>
      <c r="B372" s="220"/>
      <c r="C372" s="253" t="s">
        <v>466</v>
      </c>
      <c r="D372" s="223"/>
      <c r="E372" s="224">
        <v>3</v>
      </c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22"/>
      <c r="Z372" s="212"/>
      <c r="AA372" s="212"/>
      <c r="AB372" s="212"/>
      <c r="AC372" s="212"/>
      <c r="AD372" s="212"/>
      <c r="AE372" s="212"/>
      <c r="AF372" s="212"/>
      <c r="AG372" s="212" t="s">
        <v>139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37">
        <v>92</v>
      </c>
      <c r="B373" s="238" t="s">
        <v>471</v>
      </c>
      <c r="C373" s="252" t="s">
        <v>472</v>
      </c>
      <c r="D373" s="239" t="s">
        <v>144</v>
      </c>
      <c r="E373" s="240">
        <v>3</v>
      </c>
      <c r="F373" s="241"/>
      <c r="G373" s="242">
        <f>ROUND(E373*F373,2)</f>
        <v>0</v>
      </c>
      <c r="H373" s="241"/>
      <c r="I373" s="242">
        <f>ROUND(E373*H373,2)</f>
        <v>0</v>
      </c>
      <c r="J373" s="241"/>
      <c r="K373" s="242">
        <f>ROUND(E373*J373,2)</f>
        <v>0</v>
      </c>
      <c r="L373" s="242">
        <v>21</v>
      </c>
      <c r="M373" s="242">
        <f>G373*(1+L373/100)</f>
        <v>0</v>
      </c>
      <c r="N373" s="240">
        <v>6.4000000000000005E-4</v>
      </c>
      <c r="O373" s="240">
        <f>ROUND(E373*N373,2)</f>
        <v>0</v>
      </c>
      <c r="P373" s="240">
        <v>0</v>
      </c>
      <c r="Q373" s="240">
        <f>ROUND(E373*P373,2)</f>
        <v>0</v>
      </c>
      <c r="R373" s="242"/>
      <c r="S373" s="242" t="s">
        <v>133</v>
      </c>
      <c r="T373" s="243" t="s">
        <v>134</v>
      </c>
      <c r="U373" s="222">
        <v>9.085E-2</v>
      </c>
      <c r="V373" s="222">
        <f>ROUND(E373*U373,2)</f>
        <v>0.27</v>
      </c>
      <c r="W373" s="222"/>
      <c r="X373" s="222" t="s">
        <v>135</v>
      </c>
      <c r="Y373" s="222" t="s">
        <v>136</v>
      </c>
      <c r="Z373" s="212"/>
      <c r="AA373" s="212"/>
      <c r="AB373" s="212"/>
      <c r="AC373" s="212"/>
      <c r="AD373" s="212"/>
      <c r="AE373" s="212"/>
      <c r="AF373" s="212"/>
      <c r="AG373" s="212" t="s">
        <v>137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2" x14ac:dyDescent="0.2">
      <c r="A374" s="219"/>
      <c r="B374" s="220"/>
      <c r="C374" s="253" t="s">
        <v>428</v>
      </c>
      <c r="D374" s="223"/>
      <c r="E374" s="224"/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22"/>
      <c r="Z374" s="212"/>
      <c r="AA374" s="212"/>
      <c r="AB374" s="212"/>
      <c r="AC374" s="212"/>
      <c r="AD374" s="212"/>
      <c r="AE374" s="212"/>
      <c r="AF374" s="212"/>
      <c r="AG374" s="212" t="s">
        <v>139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 x14ac:dyDescent="0.2">
      <c r="A375" s="219"/>
      <c r="B375" s="220"/>
      <c r="C375" s="253" t="s">
        <v>466</v>
      </c>
      <c r="D375" s="223"/>
      <c r="E375" s="224">
        <v>3</v>
      </c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22"/>
      <c r="Z375" s="212"/>
      <c r="AA375" s="212"/>
      <c r="AB375" s="212"/>
      <c r="AC375" s="212"/>
      <c r="AD375" s="212"/>
      <c r="AE375" s="212"/>
      <c r="AF375" s="212"/>
      <c r="AG375" s="212" t="s">
        <v>139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37">
        <v>93</v>
      </c>
      <c r="B376" s="238" t="s">
        <v>473</v>
      </c>
      <c r="C376" s="252" t="s">
        <v>474</v>
      </c>
      <c r="D376" s="239" t="s">
        <v>168</v>
      </c>
      <c r="E376" s="240">
        <v>20.3</v>
      </c>
      <c r="F376" s="241"/>
      <c r="G376" s="242">
        <f>ROUND(E376*F376,2)</f>
        <v>0</v>
      </c>
      <c r="H376" s="241"/>
      <c r="I376" s="242">
        <f>ROUND(E376*H376,2)</f>
        <v>0</v>
      </c>
      <c r="J376" s="241"/>
      <c r="K376" s="242">
        <f>ROUND(E376*J376,2)</f>
        <v>0</v>
      </c>
      <c r="L376" s="242">
        <v>21</v>
      </c>
      <c r="M376" s="242">
        <f>G376*(1+L376/100)</f>
        <v>0</v>
      </c>
      <c r="N376" s="240">
        <v>0</v>
      </c>
      <c r="O376" s="240">
        <f>ROUND(E376*N376,2)</f>
        <v>0</v>
      </c>
      <c r="P376" s="240">
        <v>1.75E-3</v>
      </c>
      <c r="Q376" s="240">
        <f>ROUND(E376*P376,2)</f>
        <v>0.04</v>
      </c>
      <c r="R376" s="242"/>
      <c r="S376" s="242" t="s">
        <v>133</v>
      </c>
      <c r="T376" s="243" t="s">
        <v>134</v>
      </c>
      <c r="U376" s="222">
        <v>8.0500000000000002E-2</v>
      </c>
      <c r="V376" s="222">
        <f>ROUND(E376*U376,2)</f>
        <v>1.63</v>
      </c>
      <c r="W376" s="222"/>
      <c r="X376" s="222" t="s">
        <v>135</v>
      </c>
      <c r="Y376" s="222" t="s">
        <v>136</v>
      </c>
      <c r="Z376" s="212"/>
      <c r="AA376" s="212"/>
      <c r="AB376" s="212"/>
      <c r="AC376" s="212"/>
      <c r="AD376" s="212"/>
      <c r="AE376" s="212"/>
      <c r="AF376" s="212"/>
      <c r="AG376" s="212" t="s">
        <v>137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2" x14ac:dyDescent="0.2">
      <c r="A377" s="219"/>
      <c r="B377" s="220"/>
      <c r="C377" s="253" t="s">
        <v>325</v>
      </c>
      <c r="D377" s="223"/>
      <c r="E377" s="224">
        <v>20.3</v>
      </c>
      <c r="F377" s="222"/>
      <c r="G377" s="222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22"/>
      <c r="Z377" s="212"/>
      <c r="AA377" s="212"/>
      <c r="AB377" s="212"/>
      <c r="AC377" s="212"/>
      <c r="AD377" s="212"/>
      <c r="AE377" s="212"/>
      <c r="AF377" s="212"/>
      <c r="AG377" s="212" t="s">
        <v>139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">
      <c r="A378" s="219"/>
      <c r="B378" s="220"/>
      <c r="C378" s="253" t="s">
        <v>475</v>
      </c>
      <c r="D378" s="223"/>
      <c r="E378" s="224"/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22"/>
      <c r="Z378" s="212"/>
      <c r="AA378" s="212"/>
      <c r="AB378" s="212"/>
      <c r="AC378" s="212"/>
      <c r="AD378" s="212"/>
      <c r="AE378" s="212"/>
      <c r="AF378" s="212"/>
      <c r="AG378" s="212" t="s">
        <v>139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37">
        <v>94</v>
      </c>
      <c r="B379" s="238" t="s">
        <v>476</v>
      </c>
      <c r="C379" s="252" t="s">
        <v>477</v>
      </c>
      <c r="D379" s="239" t="s">
        <v>168</v>
      </c>
      <c r="E379" s="240">
        <v>20.3</v>
      </c>
      <c r="F379" s="241"/>
      <c r="G379" s="242">
        <f>ROUND(E379*F379,2)</f>
        <v>0</v>
      </c>
      <c r="H379" s="241"/>
      <c r="I379" s="242">
        <f>ROUND(E379*H379,2)</f>
        <v>0</v>
      </c>
      <c r="J379" s="241"/>
      <c r="K379" s="242">
        <f>ROUND(E379*J379,2)</f>
        <v>0</v>
      </c>
      <c r="L379" s="242">
        <v>21</v>
      </c>
      <c r="M379" s="242">
        <f>G379*(1+L379/100)</f>
        <v>0</v>
      </c>
      <c r="N379" s="240">
        <v>2.5400000000000002E-3</v>
      </c>
      <c r="O379" s="240">
        <f>ROUND(E379*N379,2)</f>
        <v>0.05</v>
      </c>
      <c r="P379" s="240">
        <v>0</v>
      </c>
      <c r="Q379" s="240">
        <f>ROUND(E379*P379,2)</f>
        <v>0</v>
      </c>
      <c r="R379" s="242"/>
      <c r="S379" s="242" t="s">
        <v>133</v>
      </c>
      <c r="T379" s="243" t="s">
        <v>134</v>
      </c>
      <c r="U379" s="222">
        <v>1.3080000000000001</v>
      </c>
      <c r="V379" s="222">
        <f>ROUND(E379*U379,2)</f>
        <v>26.55</v>
      </c>
      <c r="W379" s="222"/>
      <c r="X379" s="222" t="s">
        <v>135</v>
      </c>
      <c r="Y379" s="222" t="s">
        <v>136</v>
      </c>
      <c r="Z379" s="212"/>
      <c r="AA379" s="212"/>
      <c r="AB379" s="212"/>
      <c r="AC379" s="212"/>
      <c r="AD379" s="212"/>
      <c r="AE379" s="212"/>
      <c r="AF379" s="212"/>
      <c r="AG379" s="212" t="s">
        <v>137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2" x14ac:dyDescent="0.2">
      <c r="A380" s="219"/>
      <c r="B380" s="220"/>
      <c r="C380" s="253" t="s">
        <v>478</v>
      </c>
      <c r="D380" s="223"/>
      <c r="E380" s="224">
        <v>20.3</v>
      </c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22"/>
      <c r="Z380" s="212"/>
      <c r="AA380" s="212"/>
      <c r="AB380" s="212"/>
      <c r="AC380" s="212"/>
      <c r="AD380" s="212"/>
      <c r="AE380" s="212"/>
      <c r="AF380" s="212"/>
      <c r="AG380" s="212" t="s">
        <v>139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37">
        <v>95</v>
      </c>
      <c r="B381" s="238" t="s">
        <v>479</v>
      </c>
      <c r="C381" s="252" t="s">
        <v>480</v>
      </c>
      <c r="D381" s="239" t="s">
        <v>168</v>
      </c>
      <c r="E381" s="240">
        <v>34.5</v>
      </c>
      <c r="F381" s="241"/>
      <c r="G381" s="242">
        <f>ROUND(E381*F381,2)</f>
        <v>0</v>
      </c>
      <c r="H381" s="241"/>
      <c r="I381" s="242">
        <f>ROUND(E381*H381,2)</f>
        <v>0</v>
      </c>
      <c r="J381" s="241"/>
      <c r="K381" s="242">
        <f>ROUND(E381*J381,2)</f>
        <v>0</v>
      </c>
      <c r="L381" s="242">
        <v>21</v>
      </c>
      <c r="M381" s="242">
        <f>G381*(1+L381/100)</f>
        <v>0</v>
      </c>
      <c r="N381" s="240">
        <v>0</v>
      </c>
      <c r="O381" s="240">
        <f>ROUND(E381*N381,2)</f>
        <v>0</v>
      </c>
      <c r="P381" s="240">
        <v>1.3500000000000001E-3</v>
      </c>
      <c r="Q381" s="240">
        <f>ROUND(E381*P381,2)</f>
        <v>0.05</v>
      </c>
      <c r="R381" s="242"/>
      <c r="S381" s="242" t="s">
        <v>133</v>
      </c>
      <c r="T381" s="243" t="s">
        <v>134</v>
      </c>
      <c r="U381" s="222">
        <v>9.1999999999999998E-2</v>
      </c>
      <c r="V381" s="222">
        <f>ROUND(E381*U381,2)</f>
        <v>3.17</v>
      </c>
      <c r="W381" s="222"/>
      <c r="X381" s="222" t="s">
        <v>135</v>
      </c>
      <c r="Y381" s="222" t="s">
        <v>136</v>
      </c>
      <c r="Z381" s="212"/>
      <c r="AA381" s="212"/>
      <c r="AB381" s="212"/>
      <c r="AC381" s="212"/>
      <c r="AD381" s="212"/>
      <c r="AE381" s="212"/>
      <c r="AF381" s="212"/>
      <c r="AG381" s="212" t="s">
        <v>137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2" x14ac:dyDescent="0.2">
      <c r="A382" s="219"/>
      <c r="B382" s="220"/>
      <c r="C382" s="253" t="s">
        <v>481</v>
      </c>
      <c r="D382" s="223"/>
      <c r="E382" s="224">
        <v>34.5</v>
      </c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22"/>
      <c r="Z382" s="212"/>
      <c r="AA382" s="212"/>
      <c r="AB382" s="212"/>
      <c r="AC382" s="212"/>
      <c r="AD382" s="212"/>
      <c r="AE382" s="212"/>
      <c r="AF382" s="212"/>
      <c r="AG382" s="212" t="s">
        <v>139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">
      <c r="A383" s="219"/>
      <c r="B383" s="220"/>
      <c r="C383" s="253" t="s">
        <v>433</v>
      </c>
      <c r="D383" s="223"/>
      <c r="E383" s="224"/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22"/>
      <c r="Z383" s="212"/>
      <c r="AA383" s="212"/>
      <c r="AB383" s="212"/>
      <c r="AC383" s="212"/>
      <c r="AD383" s="212"/>
      <c r="AE383" s="212"/>
      <c r="AF383" s="212"/>
      <c r="AG383" s="212" t="s">
        <v>139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37">
        <v>96</v>
      </c>
      <c r="B384" s="238" t="s">
        <v>482</v>
      </c>
      <c r="C384" s="252" t="s">
        <v>483</v>
      </c>
      <c r="D384" s="239" t="s">
        <v>168</v>
      </c>
      <c r="E384" s="240">
        <v>9.6</v>
      </c>
      <c r="F384" s="241"/>
      <c r="G384" s="242">
        <f>ROUND(E384*F384,2)</f>
        <v>0</v>
      </c>
      <c r="H384" s="241"/>
      <c r="I384" s="242">
        <f>ROUND(E384*H384,2)</f>
        <v>0</v>
      </c>
      <c r="J384" s="241"/>
      <c r="K384" s="242">
        <f>ROUND(E384*J384,2)</f>
        <v>0</v>
      </c>
      <c r="L384" s="242">
        <v>21</v>
      </c>
      <c r="M384" s="242">
        <f>G384*(1+L384/100)</f>
        <v>0</v>
      </c>
      <c r="N384" s="240">
        <v>0</v>
      </c>
      <c r="O384" s="240">
        <f>ROUND(E384*N384,2)</f>
        <v>0</v>
      </c>
      <c r="P384" s="240">
        <v>2.5200000000000001E-3</v>
      </c>
      <c r="Q384" s="240">
        <f>ROUND(E384*P384,2)</f>
        <v>0.02</v>
      </c>
      <c r="R384" s="242"/>
      <c r="S384" s="242" t="s">
        <v>133</v>
      </c>
      <c r="T384" s="243" t="s">
        <v>134</v>
      </c>
      <c r="U384" s="222">
        <v>9.1999999999999998E-2</v>
      </c>
      <c r="V384" s="222">
        <f>ROUND(E384*U384,2)</f>
        <v>0.88</v>
      </c>
      <c r="W384" s="222"/>
      <c r="X384" s="222" t="s">
        <v>135</v>
      </c>
      <c r="Y384" s="222" t="s">
        <v>136</v>
      </c>
      <c r="Z384" s="212"/>
      <c r="AA384" s="212"/>
      <c r="AB384" s="212"/>
      <c r="AC384" s="212"/>
      <c r="AD384" s="212"/>
      <c r="AE384" s="212"/>
      <c r="AF384" s="212"/>
      <c r="AG384" s="212" t="s">
        <v>137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2" x14ac:dyDescent="0.2">
      <c r="A385" s="219"/>
      <c r="B385" s="220"/>
      <c r="C385" s="253" t="s">
        <v>484</v>
      </c>
      <c r="D385" s="223"/>
      <c r="E385" s="224">
        <v>9.6</v>
      </c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22"/>
      <c r="Z385" s="212"/>
      <c r="AA385" s="212"/>
      <c r="AB385" s="212"/>
      <c r="AC385" s="212"/>
      <c r="AD385" s="212"/>
      <c r="AE385" s="212"/>
      <c r="AF385" s="212"/>
      <c r="AG385" s="212" t="s">
        <v>139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">
      <c r="A386" s="219"/>
      <c r="B386" s="220"/>
      <c r="C386" s="253" t="s">
        <v>433</v>
      </c>
      <c r="D386" s="223"/>
      <c r="E386" s="224"/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22"/>
      <c r="Z386" s="212"/>
      <c r="AA386" s="212"/>
      <c r="AB386" s="212"/>
      <c r="AC386" s="212"/>
      <c r="AD386" s="212"/>
      <c r="AE386" s="212"/>
      <c r="AF386" s="212"/>
      <c r="AG386" s="212" t="s">
        <v>139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37">
        <v>97</v>
      </c>
      <c r="B387" s="238" t="s">
        <v>485</v>
      </c>
      <c r="C387" s="252" t="s">
        <v>486</v>
      </c>
      <c r="D387" s="239" t="s">
        <v>168</v>
      </c>
      <c r="E387" s="240">
        <v>42</v>
      </c>
      <c r="F387" s="241"/>
      <c r="G387" s="242">
        <f>ROUND(E387*F387,2)</f>
        <v>0</v>
      </c>
      <c r="H387" s="241"/>
      <c r="I387" s="242">
        <f>ROUND(E387*H387,2)</f>
        <v>0</v>
      </c>
      <c r="J387" s="241"/>
      <c r="K387" s="242">
        <f>ROUND(E387*J387,2)</f>
        <v>0</v>
      </c>
      <c r="L387" s="242">
        <v>21</v>
      </c>
      <c r="M387" s="242">
        <f>G387*(1+L387/100)</f>
        <v>0</v>
      </c>
      <c r="N387" s="240">
        <v>2.14E-3</v>
      </c>
      <c r="O387" s="240">
        <f>ROUND(E387*N387,2)</f>
        <v>0.09</v>
      </c>
      <c r="P387" s="240">
        <v>0</v>
      </c>
      <c r="Q387" s="240">
        <f>ROUND(E387*P387,2)</f>
        <v>0</v>
      </c>
      <c r="R387" s="242"/>
      <c r="S387" s="242" t="s">
        <v>133</v>
      </c>
      <c r="T387" s="243" t="s">
        <v>134</v>
      </c>
      <c r="U387" s="222">
        <v>0.55769999999999997</v>
      </c>
      <c r="V387" s="222">
        <f>ROUND(E387*U387,2)</f>
        <v>23.42</v>
      </c>
      <c r="W387" s="222"/>
      <c r="X387" s="222" t="s">
        <v>135</v>
      </c>
      <c r="Y387" s="222" t="s">
        <v>136</v>
      </c>
      <c r="Z387" s="212"/>
      <c r="AA387" s="212"/>
      <c r="AB387" s="212"/>
      <c r="AC387" s="212"/>
      <c r="AD387" s="212"/>
      <c r="AE387" s="212"/>
      <c r="AF387" s="212"/>
      <c r="AG387" s="212" t="s">
        <v>137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2" x14ac:dyDescent="0.2">
      <c r="A388" s="219"/>
      <c r="B388" s="220"/>
      <c r="C388" s="253" t="s">
        <v>428</v>
      </c>
      <c r="D388" s="223"/>
      <c r="E388" s="224"/>
      <c r="F388" s="222"/>
      <c r="G388" s="222"/>
      <c r="H388" s="222"/>
      <c r="I388" s="222"/>
      <c r="J388" s="222"/>
      <c r="K388" s="222"/>
      <c r="L388" s="222"/>
      <c r="M388" s="222"/>
      <c r="N388" s="221"/>
      <c r="O388" s="221"/>
      <c r="P388" s="221"/>
      <c r="Q388" s="221"/>
      <c r="R388" s="222"/>
      <c r="S388" s="222"/>
      <c r="T388" s="222"/>
      <c r="U388" s="222"/>
      <c r="V388" s="222"/>
      <c r="W388" s="222"/>
      <c r="X388" s="222"/>
      <c r="Y388" s="222"/>
      <c r="Z388" s="212"/>
      <c r="AA388" s="212"/>
      <c r="AB388" s="212"/>
      <c r="AC388" s="212"/>
      <c r="AD388" s="212"/>
      <c r="AE388" s="212"/>
      <c r="AF388" s="212"/>
      <c r="AG388" s="212" t="s">
        <v>139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">
      <c r="A389" s="219"/>
      <c r="B389" s="220"/>
      <c r="C389" s="253" t="s">
        <v>487</v>
      </c>
      <c r="D389" s="223"/>
      <c r="E389" s="224">
        <v>42</v>
      </c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22"/>
      <c r="Z389" s="212"/>
      <c r="AA389" s="212"/>
      <c r="AB389" s="212"/>
      <c r="AC389" s="212"/>
      <c r="AD389" s="212"/>
      <c r="AE389" s="212"/>
      <c r="AF389" s="212"/>
      <c r="AG389" s="212" t="s">
        <v>139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37">
        <v>98</v>
      </c>
      <c r="B390" s="238" t="s">
        <v>488</v>
      </c>
      <c r="C390" s="252" t="s">
        <v>489</v>
      </c>
      <c r="D390" s="239" t="s">
        <v>168</v>
      </c>
      <c r="E390" s="240">
        <v>27</v>
      </c>
      <c r="F390" s="241"/>
      <c r="G390" s="242">
        <f>ROUND(E390*F390,2)</f>
        <v>0</v>
      </c>
      <c r="H390" s="241"/>
      <c r="I390" s="242">
        <f>ROUND(E390*H390,2)</f>
        <v>0</v>
      </c>
      <c r="J390" s="241"/>
      <c r="K390" s="242">
        <f>ROUND(E390*J390,2)</f>
        <v>0</v>
      </c>
      <c r="L390" s="242">
        <v>21</v>
      </c>
      <c r="M390" s="242">
        <f>G390*(1+L390/100)</f>
        <v>0</v>
      </c>
      <c r="N390" s="240">
        <v>3.13E-3</v>
      </c>
      <c r="O390" s="240">
        <f>ROUND(E390*N390,2)</f>
        <v>0.08</v>
      </c>
      <c r="P390" s="240">
        <v>0</v>
      </c>
      <c r="Q390" s="240">
        <f>ROUND(E390*P390,2)</f>
        <v>0</v>
      </c>
      <c r="R390" s="242"/>
      <c r="S390" s="242" t="s">
        <v>133</v>
      </c>
      <c r="T390" s="243" t="s">
        <v>134</v>
      </c>
      <c r="U390" s="222">
        <v>1.3080000000000001</v>
      </c>
      <c r="V390" s="222">
        <f>ROUND(E390*U390,2)</f>
        <v>35.32</v>
      </c>
      <c r="W390" s="222"/>
      <c r="X390" s="222" t="s">
        <v>135</v>
      </c>
      <c r="Y390" s="222" t="s">
        <v>136</v>
      </c>
      <c r="Z390" s="212"/>
      <c r="AA390" s="212"/>
      <c r="AB390" s="212"/>
      <c r="AC390" s="212"/>
      <c r="AD390" s="212"/>
      <c r="AE390" s="212"/>
      <c r="AF390" s="212"/>
      <c r="AG390" s="212" t="s">
        <v>137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2" x14ac:dyDescent="0.2">
      <c r="A391" s="219"/>
      <c r="B391" s="220"/>
      <c r="C391" s="253" t="s">
        <v>490</v>
      </c>
      <c r="D391" s="223"/>
      <c r="E391" s="224">
        <v>27</v>
      </c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22"/>
      <c r="Z391" s="212"/>
      <c r="AA391" s="212"/>
      <c r="AB391" s="212"/>
      <c r="AC391" s="212"/>
      <c r="AD391" s="212"/>
      <c r="AE391" s="212"/>
      <c r="AF391" s="212"/>
      <c r="AG391" s="212" t="s">
        <v>139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">
      <c r="A392" s="219"/>
      <c r="B392" s="220"/>
      <c r="C392" s="253" t="s">
        <v>433</v>
      </c>
      <c r="D392" s="223"/>
      <c r="E392" s="224"/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22"/>
      <c r="Z392" s="212"/>
      <c r="AA392" s="212"/>
      <c r="AB392" s="212"/>
      <c r="AC392" s="212"/>
      <c r="AD392" s="212"/>
      <c r="AE392" s="212"/>
      <c r="AF392" s="212"/>
      <c r="AG392" s="212" t="s">
        <v>139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37">
        <v>99</v>
      </c>
      <c r="B393" s="238" t="s">
        <v>491</v>
      </c>
      <c r="C393" s="252" t="s">
        <v>492</v>
      </c>
      <c r="D393" s="239" t="s">
        <v>168</v>
      </c>
      <c r="E393" s="240">
        <v>27</v>
      </c>
      <c r="F393" s="241"/>
      <c r="G393" s="242">
        <f>ROUND(E393*F393,2)</f>
        <v>0</v>
      </c>
      <c r="H393" s="241"/>
      <c r="I393" s="242">
        <f>ROUND(E393*H393,2)</f>
        <v>0</v>
      </c>
      <c r="J393" s="241"/>
      <c r="K393" s="242">
        <f>ROUND(E393*J393,2)</f>
        <v>0</v>
      </c>
      <c r="L393" s="242">
        <v>21</v>
      </c>
      <c r="M393" s="242">
        <f>G393*(1+L393/100)</f>
        <v>0</v>
      </c>
      <c r="N393" s="240">
        <v>1.16E-3</v>
      </c>
      <c r="O393" s="240">
        <f>ROUND(E393*N393,2)</f>
        <v>0.03</v>
      </c>
      <c r="P393" s="240">
        <v>0</v>
      </c>
      <c r="Q393" s="240">
        <f>ROUND(E393*P393,2)</f>
        <v>0</v>
      </c>
      <c r="R393" s="242"/>
      <c r="S393" s="242" t="s">
        <v>133</v>
      </c>
      <c r="T393" s="243" t="s">
        <v>134</v>
      </c>
      <c r="U393" s="222">
        <v>1.319</v>
      </c>
      <c r="V393" s="222">
        <f>ROUND(E393*U393,2)</f>
        <v>35.61</v>
      </c>
      <c r="W393" s="222"/>
      <c r="X393" s="222" t="s">
        <v>135</v>
      </c>
      <c r="Y393" s="222" t="s">
        <v>136</v>
      </c>
      <c r="Z393" s="212"/>
      <c r="AA393" s="212"/>
      <c r="AB393" s="212"/>
      <c r="AC393" s="212"/>
      <c r="AD393" s="212"/>
      <c r="AE393" s="212"/>
      <c r="AF393" s="212"/>
      <c r="AG393" s="212" t="s">
        <v>137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2" x14ac:dyDescent="0.2">
      <c r="A394" s="219"/>
      <c r="B394" s="220"/>
      <c r="C394" s="253" t="s">
        <v>490</v>
      </c>
      <c r="D394" s="223"/>
      <c r="E394" s="224">
        <v>27</v>
      </c>
      <c r="F394" s="222"/>
      <c r="G394" s="222"/>
      <c r="H394" s="222"/>
      <c r="I394" s="222"/>
      <c r="J394" s="222"/>
      <c r="K394" s="222"/>
      <c r="L394" s="222"/>
      <c r="M394" s="222"/>
      <c r="N394" s="221"/>
      <c r="O394" s="221"/>
      <c r="P394" s="221"/>
      <c r="Q394" s="221"/>
      <c r="R394" s="222"/>
      <c r="S394" s="222"/>
      <c r="T394" s="222"/>
      <c r="U394" s="222"/>
      <c r="V394" s="222"/>
      <c r="W394" s="222"/>
      <c r="X394" s="222"/>
      <c r="Y394" s="222"/>
      <c r="Z394" s="212"/>
      <c r="AA394" s="212"/>
      <c r="AB394" s="212"/>
      <c r="AC394" s="212"/>
      <c r="AD394" s="212"/>
      <c r="AE394" s="212"/>
      <c r="AF394" s="212"/>
      <c r="AG394" s="212" t="s">
        <v>139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19"/>
      <c r="B395" s="220"/>
      <c r="C395" s="253" t="s">
        <v>433</v>
      </c>
      <c r="D395" s="223"/>
      <c r="E395" s="224"/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22"/>
      <c r="Z395" s="212"/>
      <c r="AA395" s="212"/>
      <c r="AB395" s="212"/>
      <c r="AC395" s="212"/>
      <c r="AD395" s="212"/>
      <c r="AE395" s="212"/>
      <c r="AF395" s="212"/>
      <c r="AG395" s="212" t="s">
        <v>139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37">
        <v>100</v>
      </c>
      <c r="B396" s="238" t="s">
        <v>493</v>
      </c>
      <c r="C396" s="252" t="s">
        <v>494</v>
      </c>
      <c r="D396" s="239" t="s">
        <v>168</v>
      </c>
      <c r="E396" s="240">
        <v>3.5</v>
      </c>
      <c r="F396" s="241"/>
      <c r="G396" s="242">
        <f>ROUND(E396*F396,2)</f>
        <v>0</v>
      </c>
      <c r="H396" s="241"/>
      <c r="I396" s="242">
        <f>ROUND(E396*H396,2)</f>
        <v>0</v>
      </c>
      <c r="J396" s="241"/>
      <c r="K396" s="242">
        <f>ROUND(E396*J396,2)</f>
        <v>0</v>
      </c>
      <c r="L396" s="242">
        <v>21</v>
      </c>
      <c r="M396" s="242">
        <f>G396*(1+L396/100)</f>
        <v>0</v>
      </c>
      <c r="N396" s="240">
        <v>3.13E-3</v>
      </c>
      <c r="O396" s="240">
        <f>ROUND(E396*N396,2)</f>
        <v>0.01</v>
      </c>
      <c r="P396" s="240">
        <v>0</v>
      </c>
      <c r="Q396" s="240">
        <f>ROUND(E396*P396,2)</f>
        <v>0</v>
      </c>
      <c r="R396" s="242"/>
      <c r="S396" s="242" t="s">
        <v>133</v>
      </c>
      <c r="T396" s="243" t="s">
        <v>134</v>
      </c>
      <c r="U396" s="222">
        <v>1.3080000000000001</v>
      </c>
      <c r="V396" s="222">
        <f>ROUND(E396*U396,2)</f>
        <v>4.58</v>
      </c>
      <c r="W396" s="222"/>
      <c r="X396" s="222" t="s">
        <v>135</v>
      </c>
      <c r="Y396" s="222" t="s">
        <v>136</v>
      </c>
      <c r="Z396" s="212"/>
      <c r="AA396" s="212"/>
      <c r="AB396" s="212"/>
      <c r="AC396" s="212"/>
      <c r="AD396" s="212"/>
      <c r="AE396" s="212"/>
      <c r="AF396" s="212"/>
      <c r="AG396" s="212" t="s">
        <v>137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2" x14ac:dyDescent="0.2">
      <c r="A397" s="219"/>
      <c r="B397" s="220"/>
      <c r="C397" s="253" t="s">
        <v>495</v>
      </c>
      <c r="D397" s="223"/>
      <c r="E397" s="224">
        <v>3.5</v>
      </c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22"/>
      <c r="Z397" s="212"/>
      <c r="AA397" s="212"/>
      <c r="AB397" s="212"/>
      <c r="AC397" s="212"/>
      <c r="AD397" s="212"/>
      <c r="AE397" s="212"/>
      <c r="AF397" s="212"/>
      <c r="AG397" s="212" t="s">
        <v>139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">
      <c r="A398" s="219"/>
      <c r="B398" s="220"/>
      <c r="C398" s="253" t="s">
        <v>433</v>
      </c>
      <c r="D398" s="223"/>
      <c r="E398" s="224"/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22"/>
      <c r="Z398" s="212"/>
      <c r="AA398" s="212"/>
      <c r="AB398" s="212"/>
      <c r="AC398" s="212"/>
      <c r="AD398" s="212"/>
      <c r="AE398" s="212"/>
      <c r="AF398" s="212"/>
      <c r="AG398" s="212" t="s">
        <v>139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37">
        <v>101</v>
      </c>
      <c r="B399" s="238" t="s">
        <v>496</v>
      </c>
      <c r="C399" s="252" t="s">
        <v>497</v>
      </c>
      <c r="D399" s="239" t="s">
        <v>168</v>
      </c>
      <c r="E399" s="240">
        <v>12.4</v>
      </c>
      <c r="F399" s="241"/>
      <c r="G399" s="242">
        <f>ROUND(E399*F399,2)</f>
        <v>0</v>
      </c>
      <c r="H399" s="241"/>
      <c r="I399" s="242">
        <f>ROUND(E399*H399,2)</f>
        <v>0</v>
      </c>
      <c r="J399" s="241"/>
      <c r="K399" s="242">
        <f>ROUND(E399*J399,2)</f>
        <v>0</v>
      </c>
      <c r="L399" s="242">
        <v>21</v>
      </c>
      <c r="M399" s="242">
        <f>G399*(1+L399/100)</f>
        <v>0</v>
      </c>
      <c r="N399" s="240">
        <v>6.0400000000000002E-3</v>
      </c>
      <c r="O399" s="240">
        <f>ROUND(E399*N399,2)</f>
        <v>7.0000000000000007E-2</v>
      </c>
      <c r="P399" s="240">
        <v>0</v>
      </c>
      <c r="Q399" s="240">
        <f>ROUND(E399*P399,2)</f>
        <v>0</v>
      </c>
      <c r="R399" s="242"/>
      <c r="S399" s="242" t="s">
        <v>133</v>
      </c>
      <c r="T399" s="243" t="s">
        <v>134</v>
      </c>
      <c r="U399" s="222">
        <v>1.3080000000000001</v>
      </c>
      <c r="V399" s="222">
        <f>ROUND(E399*U399,2)</f>
        <v>16.22</v>
      </c>
      <c r="W399" s="222"/>
      <c r="X399" s="222" t="s">
        <v>135</v>
      </c>
      <c r="Y399" s="222" t="s">
        <v>136</v>
      </c>
      <c r="Z399" s="212"/>
      <c r="AA399" s="212"/>
      <c r="AB399" s="212"/>
      <c r="AC399" s="212"/>
      <c r="AD399" s="212"/>
      <c r="AE399" s="212"/>
      <c r="AF399" s="212"/>
      <c r="AG399" s="212" t="s">
        <v>137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2" x14ac:dyDescent="0.2">
      <c r="A400" s="219"/>
      <c r="B400" s="220"/>
      <c r="C400" s="253" t="s">
        <v>498</v>
      </c>
      <c r="D400" s="223"/>
      <c r="E400" s="224">
        <v>12.4</v>
      </c>
      <c r="F400" s="222"/>
      <c r="G400" s="222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22"/>
      <c r="Z400" s="212"/>
      <c r="AA400" s="212"/>
      <c r="AB400" s="212"/>
      <c r="AC400" s="212"/>
      <c r="AD400" s="212"/>
      <c r="AE400" s="212"/>
      <c r="AF400" s="212"/>
      <c r="AG400" s="212" t="s">
        <v>139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37">
        <v>102</v>
      </c>
      <c r="B401" s="238" t="s">
        <v>499</v>
      </c>
      <c r="C401" s="252" t="s">
        <v>500</v>
      </c>
      <c r="D401" s="239" t="s">
        <v>168</v>
      </c>
      <c r="E401" s="240">
        <v>7</v>
      </c>
      <c r="F401" s="241"/>
      <c r="G401" s="242">
        <f>ROUND(E401*F401,2)</f>
        <v>0</v>
      </c>
      <c r="H401" s="241"/>
      <c r="I401" s="242">
        <f>ROUND(E401*H401,2)</f>
        <v>0</v>
      </c>
      <c r="J401" s="241"/>
      <c r="K401" s="242">
        <f>ROUND(E401*J401,2)</f>
        <v>0</v>
      </c>
      <c r="L401" s="242">
        <v>21</v>
      </c>
      <c r="M401" s="242">
        <f>G401*(1+L401/100)</f>
        <v>0</v>
      </c>
      <c r="N401" s="240">
        <v>1.2800000000000001E-3</v>
      </c>
      <c r="O401" s="240">
        <f>ROUND(E401*N401,2)</f>
        <v>0.01</v>
      </c>
      <c r="P401" s="240">
        <v>0</v>
      </c>
      <c r="Q401" s="240">
        <f>ROUND(E401*P401,2)</f>
        <v>0</v>
      </c>
      <c r="R401" s="242"/>
      <c r="S401" s="242" t="s">
        <v>133</v>
      </c>
      <c r="T401" s="243" t="s">
        <v>134</v>
      </c>
      <c r="U401" s="222">
        <v>0.36454999999999999</v>
      </c>
      <c r="V401" s="222">
        <f>ROUND(E401*U401,2)</f>
        <v>2.5499999999999998</v>
      </c>
      <c r="W401" s="222"/>
      <c r="X401" s="222" t="s">
        <v>135</v>
      </c>
      <c r="Y401" s="222" t="s">
        <v>136</v>
      </c>
      <c r="Z401" s="212"/>
      <c r="AA401" s="212"/>
      <c r="AB401" s="212"/>
      <c r="AC401" s="212"/>
      <c r="AD401" s="212"/>
      <c r="AE401" s="212"/>
      <c r="AF401" s="212"/>
      <c r="AG401" s="212" t="s">
        <v>137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2" x14ac:dyDescent="0.2">
      <c r="A402" s="219"/>
      <c r="B402" s="220"/>
      <c r="C402" s="253" t="s">
        <v>501</v>
      </c>
      <c r="D402" s="223"/>
      <c r="E402" s="224">
        <v>7</v>
      </c>
      <c r="F402" s="222"/>
      <c r="G402" s="222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22"/>
      <c r="Z402" s="212"/>
      <c r="AA402" s="212"/>
      <c r="AB402" s="212"/>
      <c r="AC402" s="212"/>
      <c r="AD402" s="212"/>
      <c r="AE402" s="212"/>
      <c r="AF402" s="212"/>
      <c r="AG402" s="212" t="s">
        <v>139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37">
        <v>103</v>
      </c>
      <c r="B403" s="238" t="s">
        <v>502</v>
      </c>
      <c r="C403" s="252" t="s">
        <v>503</v>
      </c>
      <c r="D403" s="239" t="s">
        <v>168</v>
      </c>
      <c r="E403" s="240">
        <v>7</v>
      </c>
      <c r="F403" s="241"/>
      <c r="G403" s="242">
        <f>ROUND(E403*F403,2)</f>
        <v>0</v>
      </c>
      <c r="H403" s="241"/>
      <c r="I403" s="242">
        <f>ROUND(E403*H403,2)</f>
        <v>0</v>
      </c>
      <c r="J403" s="241"/>
      <c r="K403" s="242">
        <f>ROUND(E403*J403,2)</f>
        <v>0</v>
      </c>
      <c r="L403" s="242">
        <v>21</v>
      </c>
      <c r="M403" s="242">
        <f>G403*(1+L403/100)</f>
        <v>0</v>
      </c>
      <c r="N403" s="240">
        <v>1.2800000000000001E-3</v>
      </c>
      <c r="O403" s="240">
        <f>ROUND(E403*N403,2)</f>
        <v>0.01</v>
      </c>
      <c r="P403" s="240">
        <v>0</v>
      </c>
      <c r="Q403" s="240">
        <f>ROUND(E403*P403,2)</f>
        <v>0</v>
      </c>
      <c r="R403" s="242"/>
      <c r="S403" s="242" t="s">
        <v>133</v>
      </c>
      <c r="T403" s="243" t="s">
        <v>134</v>
      </c>
      <c r="U403" s="222">
        <v>0.36454999999999999</v>
      </c>
      <c r="V403" s="222">
        <f>ROUND(E403*U403,2)</f>
        <v>2.5499999999999998</v>
      </c>
      <c r="W403" s="222"/>
      <c r="X403" s="222" t="s">
        <v>135</v>
      </c>
      <c r="Y403" s="222" t="s">
        <v>136</v>
      </c>
      <c r="Z403" s="212"/>
      <c r="AA403" s="212"/>
      <c r="AB403" s="212"/>
      <c r="AC403" s="212"/>
      <c r="AD403" s="212"/>
      <c r="AE403" s="212"/>
      <c r="AF403" s="212"/>
      <c r="AG403" s="212" t="s">
        <v>137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2" x14ac:dyDescent="0.2">
      <c r="A404" s="219"/>
      <c r="B404" s="220"/>
      <c r="C404" s="253" t="s">
        <v>501</v>
      </c>
      <c r="D404" s="223"/>
      <c r="E404" s="224">
        <v>7</v>
      </c>
      <c r="F404" s="222"/>
      <c r="G404" s="222"/>
      <c r="H404" s="222"/>
      <c r="I404" s="222"/>
      <c r="J404" s="222"/>
      <c r="K404" s="222"/>
      <c r="L404" s="222"/>
      <c r="M404" s="222"/>
      <c r="N404" s="221"/>
      <c r="O404" s="221"/>
      <c r="P404" s="221"/>
      <c r="Q404" s="221"/>
      <c r="R404" s="222"/>
      <c r="S404" s="222"/>
      <c r="T404" s="222"/>
      <c r="U404" s="222"/>
      <c r="V404" s="222"/>
      <c r="W404" s="222"/>
      <c r="X404" s="222"/>
      <c r="Y404" s="222"/>
      <c r="Z404" s="212"/>
      <c r="AA404" s="212"/>
      <c r="AB404" s="212"/>
      <c r="AC404" s="212"/>
      <c r="AD404" s="212"/>
      <c r="AE404" s="212"/>
      <c r="AF404" s="212"/>
      <c r="AG404" s="212" t="s">
        <v>139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44">
        <v>104</v>
      </c>
      <c r="B405" s="245" t="s">
        <v>504</v>
      </c>
      <c r="C405" s="254" t="s">
        <v>505</v>
      </c>
      <c r="D405" s="246" t="s">
        <v>0</v>
      </c>
      <c r="E405" s="247">
        <v>2794.4106000000002</v>
      </c>
      <c r="F405" s="248"/>
      <c r="G405" s="249">
        <f>ROUND(E405*F405,2)</f>
        <v>0</v>
      </c>
      <c r="H405" s="248"/>
      <c r="I405" s="249">
        <f>ROUND(E405*H405,2)</f>
        <v>0</v>
      </c>
      <c r="J405" s="248"/>
      <c r="K405" s="249">
        <f>ROUND(E405*J405,2)</f>
        <v>0</v>
      </c>
      <c r="L405" s="249">
        <v>21</v>
      </c>
      <c r="M405" s="249">
        <f>G405*(1+L405/100)</f>
        <v>0</v>
      </c>
      <c r="N405" s="247">
        <v>0</v>
      </c>
      <c r="O405" s="247">
        <f>ROUND(E405*N405,2)</f>
        <v>0</v>
      </c>
      <c r="P405" s="247">
        <v>0</v>
      </c>
      <c r="Q405" s="247">
        <f>ROUND(E405*P405,2)</f>
        <v>0</v>
      </c>
      <c r="R405" s="249"/>
      <c r="S405" s="249" t="s">
        <v>133</v>
      </c>
      <c r="T405" s="250" t="s">
        <v>134</v>
      </c>
      <c r="U405" s="222">
        <v>0</v>
      </c>
      <c r="V405" s="222">
        <f>ROUND(E405*U405,2)</f>
        <v>0</v>
      </c>
      <c r="W405" s="222"/>
      <c r="X405" s="222" t="s">
        <v>135</v>
      </c>
      <c r="Y405" s="222" t="s">
        <v>136</v>
      </c>
      <c r="Z405" s="212"/>
      <c r="AA405" s="212"/>
      <c r="AB405" s="212"/>
      <c r="AC405" s="212"/>
      <c r="AD405" s="212"/>
      <c r="AE405" s="212"/>
      <c r="AF405" s="212"/>
      <c r="AG405" s="212" t="s">
        <v>506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x14ac:dyDescent="0.2">
      <c r="A406" s="230" t="s">
        <v>128</v>
      </c>
      <c r="B406" s="231" t="s">
        <v>84</v>
      </c>
      <c r="C406" s="251" t="s">
        <v>85</v>
      </c>
      <c r="D406" s="232"/>
      <c r="E406" s="233"/>
      <c r="F406" s="234"/>
      <c r="G406" s="234">
        <f>SUMIF(AG407:AG416,"&lt;&gt;NOR",G407:G416)</f>
        <v>0</v>
      </c>
      <c r="H406" s="234"/>
      <c r="I406" s="234">
        <f>SUM(I407:I416)</f>
        <v>0</v>
      </c>
      <c r="J406" s="234"/>
      <c r="K406" s="234">
        <f>SUM(K407:K416)</f>
        <v>0</v>
      </c>
      <c r="L406" s="234"/>
      <c r="M406" s="234">
        <f>SUM(M407:M416)</f>
        <v>0</v>
      </c>
      <c r="N406" s="233"/>
      <c r="O406" s="233">
        <f>SUM(O407:O416)</f>
        <v>0.93</v>
      </c>
      <c r="P406" s="233"/>
      <c r="Q406" s="233">
        <f>SUM(Q407:Q416)</f>
        <v>0</v>
      </c>
      <c r="R406" s="234"/>
      <c r="S406" s="234"/>
      <c r="T406" s="235"/>
      <c r="U406" s="229"/>
      <c r="V406" s="229">
        <f>SUM(V407:V416)</f>
        <v>18.13</v>
      </c>
      <c r="W406" s="229"/>
      <c r="X406" s="229"/>
      <c r="Y406" s="229"/>
      <c r="AG406" t="s">
        <v>129</v>
      </c>
    </row>
    <row r="407" spans="1:60" outlineLevel="1" x14ac:dyDescent="0.2">
      <c r="A407" s="237">
        <v>105</v>
      </c>
      <c r="B407" s="238" t="s">
        <v>507</v>
      </c>
      <c r="C407" s="252" t="s">
        <v>508</v>
      </c>
      <c r="D407" s="239" t="s">
        <v>168</v>
      </c>
      <c r="E407" s="240">
        <v>175</v>
      </c>
      <c r="F407" s="241"/>
      <c r="G407" s="242">
        <f>ROUND(E407*F407,2)</f>
        <v>0</v>
      </c>
      <c r="H407" s="241"/>
      <c r="I407" s="242">
        <f>ROUND(E407*H407,2)</f>
        <v>0</v>
      </c>
      <c r="J407" s="241"/>
      <c r="K407" s="242">
        <f>ROUND(E407*J407,2)</f>
        <v>0</v>
      </c>
      <c r="L407" s="242">
        <v>21</v>
      </c>
      <c r="M407" s="242">
        <f>G407*(1+L407/100)</f>
        <v>0</v>
      </c>
      <c r="N407" s="240">
        <v>5.0800000000000003E-3</v>
      </c>
      <c r="O407" s="240">
        <f>ROUND(E407*N407,2)</f>
        <v>0.89</v>
      </c>
      <c r="P407" s="240">
        <v>0</v>
      </c>
      <c r="Q407" s="240">
        <f>ROUND(E407*P407,2)</f>
        <v>0</v>
      </c>
      <c r="R407" s="242"/>
      <c r="S407" s="242" t="s">
        <v>133</v>
      </c>
      <c r="T407" s="243" t="s">
        <v>134</v>
      </c>
      <c r="U407" s="222">
        <v>7.0000000000000007E-2</v>
      </c>
      <c r="V407" s="222">
        <f>ROUND(E407*U407,2)</f>
        <v>12.25</v>
      </c>
      <c r="W407" s="222"/>
      <c r="X407" s="222" t="s">
        <v>135</v>
      </c>
      <c r="Y407" s="222" t="s">
        <v>136</v>
      </c>
      <c r="Z407" s="212"/>
      <c r="AA407" s="212"/>
      <c r="AB407" s="212"/>
      <c r="AC407" s="212"/>
      <c r="AD407" s="212"/>
      <c r="AE407" s="212"/>
      <c r="AF407" s="212"/>
      <c r="AG407" s="212" t="s">
        <v>137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2" x14ac:dyDescent="0.2">
      <c r="A408" s="219"/>
      <c r="B408" s="220"/>
      <c r="C408" s="253" t="s">
        <v>509</v>
      </c>
      <c r="D408" s="223"/>
      <c r="E408" s="224">
        <v>115</v>
      </c>
      <c r="F408" s="222"/>
      <c r="G408" s="222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22"/>
      <c r="Z408" s="212"/>
      <c r="AA408" s="212"/>
      <c r="AB408" s="212"/>
      <c r="AC408" s="212"/>
      <c r="AD408" s="212"/>
      <c r="AE408" s="212"/>
      <c r="AF408" s="212"/>
      <c r="AG408" s="212" t="s">
        <v>139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">
      <c r="A409" s="219"/>
      <c r="B409" s="220"/>
      <c r="C409" s="253" t="s">
        <v>510</v>
      </c>
      <c r="D409" s="223"/>
      <c r="E409" s="224">
        <v>25</v>
      </c>
      <c r="F409" s="222"/>
      <c r="G409" s="222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22"/>
      <c r="Z409" s="212"/>
      <c r="AA409" s="212"/>
      <c r="AB409" s="212"/>
      <c r="AC409" s="212"/>
      <c r="AD409" s="212"/>
      <c r="AE409" s="212"/>
      <c r="AF409" s="212"/>
      <c r="AG409" s="212" t="s">
        <v>139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">
      <c r="A410" s="219"/>
      <c r="B410" s="220"/>
      <c r="C410" s="253" t="s">
        <v>511</v>
      </c>
      <c r="D410" s="223"/>
      <c r="E410" s="224">
        <v>35</v>
      </c>
      <c r="F410" s="222"/>
      <c r="G410" s="222"/>
      <c r="H410" s="222"/>
      <c r="I410" s="222"/>
      <c r="J410" s="222"/>
      <c r="K410" s="222"/>
      <c r="L410" s="222"/>
      <c r="M410" s="222"/>
      <c r="N410" s="221"/>
      <c r="O410" s="221"/>
      <c r="P410" s="221"/>
      <c r="Q410" s="221"/>
      <c r="R410" s="222"/>
      <c r="S410" s="222"/>
      <c r="T410" s="222"/>
      <c r="U410" s="222"/>
      <c r="V410" s="222"/>
      <c r="W410" s="222"/>
      <c r="X410" s="222"/>
      <c r="Y410" s="222"/>
      <c r="Z410" s="212"/>
      <c r="AA410" s="212"/>
      <c r="AB410" s="212"/>
      <c r="AC410" s="212"/>
      <c r="AD410" s="212"/>
      <c r="AE410" s="212"/>
      <c r="AF410" s="212"/>
      <c r="AG410" s="212" t="s">
        <v>139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37">
        <v>106</v>
      </c>
      <c r="B411" s="238" t="s">
        <v>512</v>
      </c>
      <c r="C411" s="252" t="s">
        <v>513</v>
      </c>
      <c r="D411" s="239" t="s">
        <v>132</v>
      </c>
      <c r="E411" s="240">
        <v>1.5</v>
      </c>
      <c r="F411" s="241"/>
      <c r="G411" s="242">
        <f>ROUND(E411*F411,2)</f>
        <v>0</v>
      </c>
      <c r="H411" s="241"/>
      <c r="I411" s="242">
        <f>ROUND(E411*H411,2)</f>
        <v>0</v>
      </c>
      <c r="J411" s="241"/>
      <c r="K411" s="242">
        <f>ROUND(E411*J411,2)</f>
        <v>0</v>
      </c>
      <c r="L411" s="242">
        <v>21</v>
      </c>
      <c r="M411" s="242">
        <f>G411*(1+L411/100)</f>
        <v>0</v>
      </c>
      <c r="N411" s="240">
        <v>2.2970000000000001E-2</v>
      </c>
      <c r="O411" s="240">
        <f>ROUND(E411*N411,2)</f>
        <v>0.03</v>
      </c>
      <c r="P411" s="240">
        <v>0</v>
      </c>
      <c r="Q411" s="240">
        <f>ROUND(E411*P411,2)</f>
        <v>0</v>
      </c>
      <c r="R411" s="242"/>
      <c r="S411" s="242" t="s">
        <v>133</v>
      </c>
      <c r="T411" s="243" t="s">
        <v>134</v>
      </c>
      <c r="U411" s="222">
        <v>0</v>
      </c>
      <c r="V411" s="222">
        <f>ROUND(E411*U411,2)</f>
        <v>0</v>
      </c>
      <c r="W411" s="222"/>
      <c r="X411" s="222" t="s">
        <v>135</v>
      </c>
      <c r="Y411" s="222" t="s">
        <v>136</v>
      </c>
      <c r="Z411" s="212"/>
      <c r="AA411" s="212"/>
      <c r="AB411" s="212"/>
      <c r="AC411" s="212"/>
      <c r="AD411" s="212"/>
      <c r="AE411" s="212"/>
      <c r="AF411" s="212"/>
      <c r="AG411" s="212" t="s">
        <v>137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2" x14ac:dyDescent="0.2">
      <c r="A412" s="219"/>
      <c r="B412" s="220"/>
      <c r="C412" s="253" t="s">
        <v>514</v>
      </c>
      <c r="D412" s="223"/>
      <c r="E412" s="224">
        <v>1.5</v>
      </c>
      <c r="F412" s="222"/>
      <c r="G412" s="222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22"/>
      <c r="Z412" s="212"/>
      <c r="AA412" s="212"/>
      <c r="AB412" s="212"/>
      <c r="AC412" s="212"/>
      <c r="AD412" s="212"/>
      <c r="AE412" s="212"/>
      <c r="AF412" s="212"/>
      <c r="AG412" s="212" t="s">
        <v>139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37">
        <v>107</v>
      </c>
      <c r="B413" s="238" t="s">
        <v>515</v>
      </c>
      <c r="C413" s="252" t="s">
        <v>516</v>
      </c>
      <c r="D413" s="239" t="s">
        <v>151</v>
      </c>
      <c r="E413" s="240">
        <v>42</v>
      </c>
      <c r="F413" s="241"/>
      <c r="G413" s="242">
        <f>ROUND(E413*F413,2)</f>
        <v>0</v>
      </c>
      <c r="H413" s="241"/>
      <c r="I413" s="242">
        <f>ROUND(E413*H413,2)</f>
        <v>0</v>
      </c>
      <c r="J413" s="241"/>
      <c r="K413" s="242">
        <f>ROUND(E413*J413,2)</f>
        <v>0</v>
      </c>
      <c r="L413" s="242">
        <v>21</v>
      </c>
      <c r="M413" s="242">
        <f>G413*(1+L413/100)</f>
        <v>0</v>
      </c>
      <c r="N413" s="240">
        <v>2.1000000000000001E-4</v>
      </c>
      <c r="O413" s="240">
        <f>ROUND(E413*N413,2)</f>
        <v>0.01</v>
      </c>
      <c r="P413" s="240">
        <v>0</v>
      </c>
      <c r="Q413" s="240">
        <f>ROUND(E413*P413,2)</f>
        <v>0</v>
      </c>
      <c r="R413" s="242"/>
      <c r="S413" s="242" t="s">
        <v>133</v>
      </c>
      <c r="T413" s="243" t="s">
        <v>134</v>
      </c>
      <c r="U413" s="222">
        <v>0.14000000000000001</v>
      </c>
      <c r="V413" s="222">
        <f>ROUND(E413*U413,2)</f>
        <v>5.88</v>
      </c>
      <c r="W413" s="222"/>
      <c r="X413" s="222" t="s">
        <v>135</v>
      </c>
      <c r="Y413" s="222" t="s">
        <v>136</v>
      </c>
      <c r="Z413" s="212"/>
      <c r="AA413" s="212"/>
      <c r="AB413" s="212"/>
      <c r="AC413" s="212"/>
      <c r="AD413" s="212"/>
      <c r="AE413" s="212"/>
      <c r="AF413" s="212"/>
      <c r="AG413" s="212" t="s">
        <v>137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2" x14ac:dyDescent="0.2">
      <c r="A414" s="219"/>
      <c r="B414" s="220"/>
      <c r="C414" s="253" t="s">
        <v>517</v>
      </c>
      <c r="D414" s="223"/>
      <c r="E414" s="224">
        <v>35</v>
      </c>
      <c r="F414" s="222"/>
      <c r="G414" s="222"/>
      <c r="H414" s="222"/>
      <c r="I414" s="222"/>
      <c r="J414" s="222"/>
      <c r="K414" s="222"/>
      <c r="L414" s="222"/>
      <c r="M414" s="222"/>
      <c r="N414" s="221"/>
      <c r="O414" s="221"/>
      <c r="P414" s="221"/>
      <c r="Q414" s="221"/>
      <c r="R414" s="222"/>
      <c r="S414" s="222"/>
      <c r="T414" s="222"/>
      <c r="U414" s="222"/>
      <c r="V414" s="222"/>
      <c r="W414" s="222"/>
      <c r="X414" s="222"/>
      <c r="Y414" s="222"/>
      <c r="Z414" s="212"/>
      <c r="AA414" s="212"/>
      <c r="AB414" s="212"/>
      <c r="AC414" s="212"/>
      <c r="AD414" s="212"/>
      <c r="AE414" s="212"/>
      <c r="AF414" s="212"/>
      <c r="AG414" s="212" t="s">
        <v>139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 x14ac:dyDescent="0.2">
      <c r="A415" s="219"/>
      <c r="B415" s="220"/>
      <c r="C415" s="253" t="s">
        <v>518</v>
      </c>
      <c r="D415" s="223"/>
      <c r="E415" s="224">
        <v>7</v>
      </c>
      <c r="F415" s="222"/>
      <c r="G415" s="222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22"/>
      <c r="Z415" s="212"/>
      <c r="AA415" s="212"/>
      <c r="AB415" s="212"/>
      <c r="AC415" s="212"/>
      <c r="AD415" s="212"/>
      <c r="AE415" s="212"/>
      <c r="AF415" s="212"/>
      <c r="AG415" s="212" t="s">
        <v>139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44">
        <v>108</v>
      </c>
      <c r="B416" s="245" t="s">
        <v>519</v>
      </c>
      <c r="C416" s="254" t="s">
        <v>520</v>
      </c>
      <c r="D416" s="246" t="s">
        <v>0</v>
      </c>
      <c r="E416" s="247">
        <v>308.125</v>
      </c>
      <c r="F416" s="248"/>
      <c r="G416" s="249">
        <f>ROUND(E416*F416,2)</f>
        <v>0</v>
      </c>
      <c r="H416" s="248"/>
      <c r="I416" s="249">
        <f>ROUND(E416*H416,2)</f>
        <v>0</v>
      </c>
      <c r="J416" s="248"/>
      <c r="K416" s="249">
        <f>ROUND(E416*J416,2)</f>
        <v>0</v>
      </c>
      <c r="L416" s="249">
        <v>21</v>
      </c>
      <c r="M416" s="249">
        <f>G416*(1+L416/100)</f>
        <v>0</v>
      </c>
      <c r="N416" s="247">
        <v>0</v>
      </c>
      <c r="O416" s="247">
        <f>ROUND(E416*N416,2)</f>
        <v>0</v>
      </c>
      <c r="P416" s="247">
        <v>0</v>
      </c>
      <c r="Q416" s="247">
        <f>ROUND(E416*P416,2)</f>
        <v>0</v>
      </c>
      <c r="R416" s="249"/>
      <c r="S416" s="249" t="s">
        <v>133</v>
      </c>
      <c r="T416" s="250" t="s">
        <v>134</v>
      </c>
      <c r="U416" s="222">
        <v>0</v>
      </c>
      <c r="V416" s="222">
        <f>ROUND(E416*U416,2)</f>
        <v>0</v>
      </c>
      <c r="W416" s="222"/>
      <c r="X416" s="222" t="s">
        <v>135</v>
      </c>
      <c r="Y416" s="222" t="s">
        <v>136</v>
      </c>
      <c r="Z416" s="212"/>
      <c r="AA416" s="212"/>
      <c r="AB416" s="212"/>
      <c r="AC416" s="212"/>
      <c r="AD416" s="212"/>
      <c r="AE416" s="212"/>
      <c r="AF416" s="212"/>
      <c r="AG416" s="212" t="s">
        <v>506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x14ac:dyDescent="0.2">
      <c r="A417" s="230" t="s">
        <v>128</v>
      </c>
      <c r="B417" s="231" t="s">
        <v>86</v>
      </c>
      <c r="C417" s="251" t="s">
        <v>87</v>
      </c>
      <c r="D417" s="232"/>
      <c r="E417" s="233"/>
      <c r="F417" s="234"/>
      <c r="G417" s="234">
        <f>SUMIF(AG418:AG420,"&lt;&gt;NOR",G418:G420)</f>
        <v>0</v>
      </c>
      <c r="H417" s="234"/>
      <c r="I417" s="234">
        <f>SUM(I418:I420)</f>
        <v>0</v>
      </c>
      <c r="J417" s="234"/>
      <c r="K417" s="234">
        <f>SUM(K418:K420)</f>
        <v>0</v>
      </c>
      <c r="L417" s="234"/>
      <c r="M417" s="234">
        <f>SUM(M418:M420)</f>
        <v>0</v>
      </c>
      <c r="N417" s="233"/>
      <c r="O417" s="233">
        <f>SUM(O418:O420)</f>
        <v>0</v>
      </c>
      <c r="P417" s="233"/>
      <c r="Q417" s="233">
        <f>SUM(Q418:Q420)</f>
        <v>0.01</v>
      </c>
      <c r="R417" s="234"/>
      <c r="S417" s="234"/>
      <c r="T417" s="235"/>
      <c r="U417" s="229"/>
      <c r="V417" s="229">
        <f>SUM(V418:V420)</f>
        <v>2.25</v>
      </c>
      <c r="W417" s="229"/>
      <c r="X417" s="229"/>
      <c r="Y417" s="229"/>
      <c r="AG417" t="s">
        <v>129</v>
      </c>
    </row>
    <row r="418" spans="1:60" outlineLevel="1" x14ac:dyDescent="0.2">
      <c r="A418" s="244">
        <v>109</v>
      </c>
      <c r="B418" s="245" t="s">
        <v>521</v>
      </c>
      <c r="C418" s="254" t="s">
        <v>522</v>
      </c>
      <c r="D418" s="246" t="s">
        <v>523</v>
      </c>
      <c r="E418" s="247">
        <v>10</v>
      </c>
      <c r="F418" s="248"/>
      <c r="G418" s="249">
        <f>ROUND(E418*F418,2)</f>
        <v>0</v>
      </c>
      <c r="H418" s="248"/>
      <c r="I418" s="249">
        <f>ROUND(E418*H418,2)</f>
        <v>0</v>
      </c>
      <c r="J418" s="248"/>
      <c r="K418" s="249">
        <f>ROUND(E418*J418,2)</f>
        <v>0</v>
      </c>
      <c r="L418" s="249">
        <v>21</v>
      </c>
      <c r="M418" s="249">
        <f>G418*(1+L418/100)</f>
        <v>0</v>
      </c>
      <c r="N418" s="247">
        <v>6.0000000000000002E-5</v>
      </c>
      <c r="O418" s="247">
        <f>ROUND(E418*N418,2)</f>
        <v>0</v>
      </c>
      <c r="P418" s="247">
        <v>1E-3</v>
      </c>
      <c r="Q418" s="247">
        <f>ROUND(E418*P418,2)</f>
        <v>0.01</v>
      </c>
      <c r="R418" s="249"/>
      <c r="S418" s="249" t="s">
        <v>133</v>
      </c>
      <c r="T418" s="250" t="s">
        <v>134</v>
      </c>
      <c r="U418" s="222">
        <v>9.7000000000000003E-2</v>
      </c>
      <c r="V418" s="222">
        <f>ROUND(E418*U418,2)</f>
        <v>0.97</v>
      </c>
      <c r="W418" s="222"/>
      <c r="X418" s="222" t="s">
        <v>135</v>
      </c>
      <c r="Y418" s="222" t="s">
        <v>136</v>
      </c>
      <c r="Z418" s="212"/>
      <c r="AA418" s="212"/>
      <c r="AB418" s="212"/>
      <c r="AC418" s="212"/>
      <c r="AD418" s="212"/>
      <c r="AE418" s="212"/>
      <c r="AF418" s="212"/>
      <c r="AG418" s="212" t="s">
        <v>137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44">
        <v>110</v>
      </c>
      <c r="B419" s="245" t="s">
        <v>524</v>
      </c>
      <c r="C419" s="254" t="s">
        <v>525</v>
      </c>
      <c r="D419" s="246" t="s">
        <v>523</v>
      </c>
      <c r="E419" s="247">
        <v>3</v>
      </c>
      <c r="F419" s="248"/>
      <c r="G419" s="249">
        <f>ROUND(E419*F419,2)</f>
        <v>0</v>
      </c>
      <c r="H419" s="248"/>
      <c r="I419" s="249">
        <f>ROUND(E419*H419,2)</f>
        <v>0</v>
      </c>
      <c r="J419" s="248"/>
      <c r="K419" s="249">
        <f>ROUND(E419*J419,2)</f>
        <v>0</v>
      </c>
      <c r="L419" s="249">
        <v>21</v>
      </c>
      <c r="M419" s="249">
        <f>G419*(1+L419/100)</f>
        <v>0</v>
      </c>
      <c r="N419" s="247">
        <v>6.0000000000000002E-5</v>
      </c>
      <c r="O419" s="247">
        <f>ROUND(E419*N419,2)</f>
        <v>0</v>
      </c>
      <c r="P419" s="247">
        <v>0</v>
      </c>
      <c r="Q419" s="247">
        <f>ROUND(E419*P419,2)</f>
        <v>0</v>
      </c>
      <c r="R419" s="249"/>
      <c r="S419" s="249" t="s">
        <v>133</v>
      </c>
      <c r="T419" s="250" t="s">
        <v>134</v>
      </c>
      <c r="U419" s="222">
        <v>0.42599999999999999</v>
      </c>
      <c r="V419" s="222">
        <f>ROUND(E419*U419,2)</f>
        <v>1.28</v>
      </c>
      <c r="W419" s="222"/>
      <c r="X419" s="222" t="s">
        <v>135</v>
      </c>
      <c r="Y419" s="222" t="s">
        <v>136</v>
      </c>
      <c r="Z419" s="212"/>
      <c r="AA419" s="212"/>
      <c r="AB419" s="212"/>
      <c r="AC419" s="212"/>
      <c r="AD419" s="212"/>
      <c r="AE419" s="212"/>
      <c r="AF419" s="212"/>
      <c r="AG419" s="212" t="s">
        <v>137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 x14ac:dyDescent="0.2">
      <c r="A420" s="244">
        <v>111</v>
      </c>
      <c r="B420" s="245" t="s">
        <v>526</v>
      </c>
      <c r="C420" s="254" t="s">
        <v>527</v>
      </c>
      <c r="D420" s="246" t="s">
        <v>0</v>
      </c>
      <c r="E420" s="247">
        <v>76.015000000000001</v>
      </c>
      <c r="F420" s="248"/>
      <c r="G420" s="249">
        <f>ROUND(E420*F420,2)</f>
        <v>0</v>
      </c>
      <c r="H420" s="248"/>
      <c r="I420" s="249">
        <f>ROUND(E420*H420,2)</f>
        <v>0</v>
      </c>
      <c r="J420" s="248"/>
      <c r="K420" s="249">
        <f>ROUND(E420*J420,2)</f>
        <v>0</v>
      </c>
      <c r="L420" s="249">
        <v>21</v>
      </c>
      <c r="M420" s="249">
        <f>G420*(1+L420/100)</f>
        <v>0</v>
      </c>
      <c r="N420" s="247">
        <v>0</v>
      </c>
      <c r="O420" s="247">
        <f>ROUND(E420*N420,2)</f>
        <v>0</v>
      </c>
      <c r="P420" s="247">
        <v>0</v>
      </c>
      <c r="Q420" s="247">
        <f>ROUND(E420*P420,2)</f>
        <v>0</v>
      </c>
      <c r="R420" s="249"/>
      <c r="S420" s="249" t="s">
        <v>133</v>
      </c>
      <c r="T420" s="250" t="s">
        <v>134</v>
      </c>
      <c r="U420" s="222">
        <v>0</v>
      </c>
      <c r="V420" s="222">
        <f>ROUND(E420*U420,2)</f>
        <v>0</v>
      </c>
      <c r="W420" s="222"/>
      <c r="X420" s="222" t="s">
        <v>135</v>
      </c>
      <c r="Y420" s="222" t="s">
        <v>136</v>
      </c>
      <c r="Z420" s="212"/>
      <c r="AA420" s="212"/>
      <c r="AB420" s="212"/>
      <c r="AC420" s="212"/>
      <c r="AD420" s="212"/>
      <c r="AE420" s="212"/>
      <c r="AF420" s="212"/>
      <c r="AG420" s="212" t="s">
        <v>506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x14ac:dyDescent="0.2">
      <c r="A421" s="230" t="s">
        <v>128</v>
      </c>
      <c r="B421" s="231" t="s">
        <v>88</v>
      </c>
      <c r="C421" s="251" t="s">
        <v>89</v>
      </c>
      <c r="D421" s="232"/>
      <c r="E421" s="233"/>
      <c r="F421" s="234"/>
      <c r="G421" s="234">
        <f>SUMIF(AG422:AG430,"&lt;&gt;NOR",G422:G430)</f>
        <v>0</v>
      </c>
      <c r="H421" s="234"/>
      <c r="I421" s="234">
        <f>SUM(I422:I430)</f>
        <v>0</v>
      </c>
      <c r="J421" s="234"/>
      <c r="K421" s="234">
        <f>SUM(K422:K430)</f>
        <v>0</v>
      </c>
      <c r="L421" s="234"/>
      <c r="M421" s="234">
        <f>SUM(M422:M430)</f>
        <v>0</v>
      </c>
      <c r="N421" s="233"/>
      <c r="O421" s="233">
        <f>SUM(O422:O430)</f>
        <v>2.71</v>
      </c>
      <c r="P421" s="233"/>
      <c r="Q421" s="233">
        <f>SUM(Q422:Q430)</f>
        <v>0</v>
      </c>
      <c r="R421" s="234"/>
      <c r="S421" s="234"/>
      <c r="T421" s="235"/>
      <c r="U421" s="229"/>
      <c r="V421" s="229">
        <f>SUM(V422:V430)</f>
        <v>27.68</v>
      </c>
      <c r="W421" s="229"/>
      <c r="X421" s="229"/>
      <c r="Y421" s="229"/>
      <c r="AG421" t="s">
        <v>129</v>
      </c>
    </row>
    <row r="422" spans="1:60" outlineLevel="1" x14ac:dyDescent="0.2">
      <c r="A422" s="237">
        <v>112</v>
      </c>
      <c r="B422" s="238" t="s">
        <v>528</v>
      </c>
      <c r="C422" s="252" t="s">
        <v>529</v>
      </c>
      <c r="D422" s="239" t="s">
        <v>151</v>
      </c>
      <c r="E422" s="240">
        <v>8.3030000000000008</v>
      </c>
      <c r="F422" s="241"/>
      <c r="G422" s="242">
        <f>ROUND(E422*F422,2)</f>
        <v>0</v>
      </c>
      <c r="H422" s="241"/>
      <c r="I422" s="242">
        <f>ROUND(E422*H422,2)</f>
        <v>0</v>
      </c>
      <c r="J422" s="241"/>
      <c r="K422" s="242">
        <f>ROUND(E422*J422,2)</f>
        <v>0</v>
      </c>
      <c r="L422" s="242">
        <v>21</v>
      </c>
      <c r="M422" s="242">
        <f>G422*(1+L422/100)</f>
        <v>0</v>
      </c>
      <c r="N422" s="240">
        <v>8.2699999999999996E-3</v>
      </c>
      <c r="O422" s="240">
        <f>ROUND(E422*N422,2)</f>
        <v>7.0000000000000007E-2</v>
      </c>
      <c r="P422" s="240">
        <v>0</v>
      </c>
      <c r="Q422" s="240">
        <f>ROUND(E422*P422,2)</f>
        <v>0</v>
      </c>
      <c r="R422" s="242"/>
      <c r="S422" s="242" t="s">
        <v>133</v>
      </c>
      <c r="T422" s="243" t="s">
        <v>134</v>
      </c>
      <c r="U422" s="222">
        <v>1.1299999999999999</v>
      </c>
      <c r="V422" s="222">
        <f>ROUND(E422*U422,2)</f>
        <v>9.3800000000000008</v>
      </c>
      <c r="W422" s="222"/>
      <c r="X422" s="222" t="s">
        <v>135</v>
      </c>
      <c r="Y422" s="222" t="s">
        <v>136</v>
      </c>
      <c r="Z422" s="212"/>
      <c r="AA422" s="212"/>
      <c r="AB422" s="212"/>
      <c r="AC422" s="212"/>
      <c r="AD422" s="212"/>
      <c r="AE422" s="212"/>
      <c r="AF422" s="212"/>
      <c r="AG422" s="212" t="s">
        <v>137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2" x14ac:dyDescent="0.2">
      <c r="A423" s="219"/>
      <c r="B423" s="220"/>
      <c r="C423" s="253" t="s">
        <v>530</v>
      </c>
      <c r="D423" s="223"/>
      <c r="E423" s="224">
        <v>8.3000000000000007</v>
      </c>
      <c r="F423" s="222"/>
      <c r="G423" s="222"/>
      <c r="H423" s="222"/>
      <c r="I423" s="222"/>
      <c r="J423" s="222"/>
      <c r="K423" s="222"/>
      <c r="L423" s="222"/>
      <c r="M423" s="222"/>
      <c r="N423" s="221"/>
      <c r="O423" s="221"/>
      <c r="P423" s="221"/>
      <c r="Q423" s="221"/>
      <c r="R423" s="222"/>
      <c r="S423" s="222"/>
      <c r="T423" s="222"/>
      <c r="U423" s="222"/>
      <c r="V423" s="222"/>
      <c r="W423" s="222"/>
      <c r="X423" s="222"/>
      <c r="Y423" s="222"/>
      <c r="Z423" s="212"/>
      <c r="AA423" s="212"/>
      <c r="AB423" s="212"/>
      <c r="AC423" s="212"/>
      <c r="AD423" s="212"/>
      <c r="AE423" s="212"/>
      <c r="AF423" s="212"/>
      <c r="AG423" s="212" t="s">
        <v>139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37">
        <v>113</v>
      </c>
      <c r="B424" s="238" t="s">
        <v>531</v>
      </c>
      <c r="C424" s="252" t="s">
        <v>532</v>
      </c>
      <c r="D424" s="239" t="s">
        <v>151</v>
      </c>
      <c r="E424" s="240">
        <v>8.3030000000000008</v>
      </c>
      <c r="F424" s="241"/>
      <c r="G424" s="242">
        <f>ROUND(E424*F424,2)</f>
        <v>0</v>
      </c>
      <c r="H424" s="241"/>
      <c r="I424" s="242">
        <f>ROUND(E424*H424,2)</f>
        <v>0</v>
      </c>
      <c r="J424" s="241"/>
      <c r="K424" s="242">
        <f>ROUND(E424*J424,2)</f>
        <v>0</v>
      </c>
      <c r="L424" s="242">
        <v>21</v>
      </c>
      <c r="M424" s="242">
        <f>G424*(1+L424/100)</f>
        <v>0</v>
      </c>
      <c r="N424" s="240">
        <v>0.13500000000000001</v>
      </c>
      <c r="O424" s="240">
        <f>ROUND(E424*N424,2)</f>
        <v>1.1200000000000001</v>
      </c>
      <c r="P424" s="240">
        <v>0</v>
      </c>
      <c r="Q424" s="240">
        <f>ROUND(E424*P424,2)</f>
        <v>0</v>
      </c>
      <c r="R424" s="242"/>
      <c r="S424" s="242" t="s">
        <v>133</v>
      </c>
      <c r="T424" s="243" t="s">
        <v>134</v>
      </c>
      <c r="U424" s="222">
        <v>0</v>
      </c>
      <c r="V424" s="222">
        <f>ROUND(E424*U424,2)</f>
        <v>0</v>
      </c>
      <c r="W424" s="222"/>
      <c r="X424" s="222" t="s">
        <v>215</v>
      </c>
      <c r="Y424" s="222" t="s">
        <v>136</v>
      </c>
      <c r="Z424" s="212"/>
      <c r="AA424" s="212"/>
      <c r="AB424" s="212"/>
      <c r="AC424" s="212"/>
      <c r="AD424" s="212"/>
      <c r="AE424" s="212"/>
      <c r="AF424" s="212"/>
      <c r="AG424" s="212" t="s">
        <v>216</v>
      </c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2" x14ac:dyDescent="0.2">
      <c r="A425" s="219"/>
      <c r="B425" s="220"/>
      <c r="C425" s="253" t="s">
        <v>530</v>
      </c>
      <c r="D425" s="223"/>
      <c r="E425" s="224">
        <v>8.3000000000000007</v>
      </c>
      <c r="F425" s="222"/>
      <c r="G425" s="222"/>
      <c r="H425" s="222"/>
      <c r="I425" s="222"/>
      <c r="J425" s="222"/>
      <c r="K425" s="222"/>
      <c r="L425" s="222"/>
      <c r="M425" s="222"/>
      <c r="N425" s="221"/>
      <c r="O425" s="221"/>
      <c r="P425" s="221"/>
      <c r="Q425" s="221"/>
      <c r="R425" s="222"/>
      <c r="S425" s="222"/>
      <c r="T425" s="222"/>
      <c r="U425" s="222"/>
      <c r="V425" s="222"/>
      <c r="W425" s="222"/>
      <c r="X425" s="222"/>
      <c r="Y425" s="222"/>
      <c r="Z425" s="212"/>
      <c r="AA425" s="212"/>
      <c r="AB425" s="212"/>
      <c r="AC425" s="212"/>
      <c r="AD425" s="212"/>
      <c r="AE425" s="212"/>
      <c r="AF425" s="212"/>
      <c r="AG425" s="212" t="s">
        <v>139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37">
        <v>114</v>
      </c>
      <c r="B426" s="238" t="s">
        <v>533</v>
      </c>
      <c r="C426" s="252" t="s">
        <v>534</v>
      </c>
      <c r="D426" s="239" t="s">
        <v>151</v>
      </c>
      <c r="E426" s="240">
        <v>12.96</v>
      </c>
      <c r="F426" s="241"/>
      <c r="G426" s="242">
        <f>ROUND(E426*F426,2)</f>
        <v>0</v>
      </c>
      <c r="H426" s="241"/>
      <c r="I426" s="242">
        <f>ROUND(E426*H426,2)</f>
        <v>0</v>
      </c>
      <c r="J426" s="241"/>
      <c r="K426" s="242">
        <f>ROUND(E426*J426,2)</f>
        <v>0</v>
      </c>
      <c r="L426" s="242">
        <v>21</v>
      </c>
      <c r="M426" s="242">
        <f>G426*(1+L426/100)</f>
        <v>0</v>
      </c>
      <c r="N426" s="240">
        <v>8.2699999999999996E-3</v>
      </c>
      <c r="O426" s="240">
        <f>ROUND(E426*N426,2)</f>
        <v>0.11</v>
      </c>
      <c r="P426" s="240">
        <v>0</v>
      </c>
      <c r="Q426" s="240">
        <f>ROUND(E426*P426,2)</f>
        <v>0</v>
      </c>
      <c r="R426" s="242"/>
      <c r="S426" s="242" t="s">
        <v>133</v>
      </c>
      <c r="T426" s="243" t="s">
        <v>134</v>
      </c>
      <c r="U426" s="222">
        <v>1.4119999999999999</v>
      </c>
      <c r="V426" s="222">
        <f>ROUND(E426*U426,2)</f>
        <v>18.3</v>
      </c>
      <c r="W426" s="222"/>
      <c r="X426" s="222" t="s">
        <v>135</v>
      </c>
      <c r="Y426" s="222" t="s">
        <v>136</v>
      </c>
      <c r="Z426" s="212"/>
      <c r="AA426" s="212"/>
      <c r="AB426" s="212"/>
      <c r="AC426" s="212"/>
      <c r="AD426" s="212"/>
      <c r="AE426" s="212"/>
      <c r="AF426" s="212"/>
      <c r="AG426" s="212" t="s">
        <v>137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2" x14ac:dyDescent="0.2">
      <c r="A427" s="219"/>
      <c r="B427" s="220"/>
      <c r="C427" s="253" t="s">
        <v>535</v>
      </c>
      <c r="D427" s="223"/>
      <c r="E427" s="224">
        <v>12.96</v>
      </c>
      <c r="F427" s="222"/>
      <c r="G427" s="22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22"/>
      <c r="Z427" s="212"/>
      <c r="AA427" s="212"/>
      <c r="AB427" s="212"/>
      <c r="AC427" s="212"/>
      <c r="AD427" s="212"/>
      <c r="AE427" s="212"/>
      <c r="AF427" s="212"/>
      <c r="AG427" s="212" t="s">
        <v>139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37">
        <v>115</v>
      </c>
      <c r="B428" s="238" t="s">
        <v>536</v>
      </c>
      <c r="C428" s="252" t="s">
        <v>537</v>
      </c>
      <c r="D428" s="239" t="s">
        <v>151</v>
      </c>
      <c r="E428" s="240">
        <v>16.2</v>
      </c>
      <c r="F428" s="241"/>
      <c r="G428" s="242">
        <f>ROUND(E428*F428,2)</f>
        <v>0</v>
      </c>
      <c r="H428" s="241"/>
      <c r="I428" s="242">
        <f>ROUND(E428*H428,2)</f>
        <v>0</v>
      </c>
      <c r="J428" s="241"/>
      <c r="K428" s="242">
        <f>ROUND(E428*J428,2)</f>
        <v>0</v>
      </c>
      <c r="L428" s="242">
        <v>21</v>
      </c>
      <c r="M428" s="242">
        <f>G428*(1+L428/100)</f>
        <v>0</v>
      </c>
      <c r="N428" s="240">
        <v>8.6999999999999994E-2</v>
      </c>
      <c r="O428" s="240">
        <f>ROUND(E428*N428,2)</f>
        <v>1.41</v>
      </c>
      <c r="P428" s="240">
        <v>0</v>
      </c>
      <c r="Q428" s="240">
        <f>ROUND(E428*P428,2)</f>
        <v>0</v>
      </c>
      <c r="R428" s="242"/>
      <c r="S428" s="242" t="s">
        <v>133</v>
      </c>
      <c r="T428" s="243" t="s">
        <v>134</v>
      </c>
      <c r="U428" s="222">
        <v>0</v>
      </c>
      <c r="V428" s="222">
        <f>ROUND(E428*U428,2)</f>
        <v>0</v>
      </c>
      <c r="W428" s="222"/>
      <c r="X428" s="222" t="s">
        <v>215</v>
      </c>
      <c r="Y428" s="222" t="s">
        <v>136</v>
      </c>
      <c r="Z428" s="212"/>
      <c r="AA428" s="212"/>
      <c r="AB428" s="212"/>
      <c r="AC428" s="212"/>
      <c r="AD428" s="212"/>
      <c r="AE428" s="212"/>
      <c r="AF428" s="212"/>
      <c r="AG428" s="212" t="s">
        <v>216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2" x14ac:dyDescent="0.2">
      <c r="A429" s="219"/>
      <c r="B429" s="220"/>
      <c r="C429" s="253" t="s">
        <v>538</v>
      </c>
      <c r="D429" s="223"/>
      <c r="E429" s="224">
        <v>16.2</v>
      </c>
      <c r="F429" s="222"/>
      <c r="G429" s="222"/>
      <c r="H429" s="222"/>
      <c r="I429" s="222"/>
      <c r="J429" s="222"/>
      <c r="K429" s="222"/>
      <c r="L429" s="222"/>
      <c r="M429" s="222"/>
      <c r="N429" s="221"/>
      <c r="O429" s="221"/>
      <c r="P429" s="221"/>
      <c r="Q429" s="221"/>
      <c r="R429" s="222"/>
      <c r="S429" s="222"/>
      <c r="T429" s="222"/>
      <c r="U429" s="222"/>
      <c r="V429" s="222"/>
      <c r="W429" s="222"/>
      <c r="X429" s="222"/>
      <c r="Y429" s="222"/>
      <c r="Z429" s="212"/>
      <c r="AA429" s="212"/>
      <c r="AB429" s="212"/>
      <c r="AC429" s="212"/>
      <c r="AD429" s="212"/>
      <c r="AE429" s="212"/>
      <c r="AF429" s="212"/>
      <c r="AG429" s="212" t="s">
        <v>139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44">
        <v>116</v>
      </c>
      <c r="B430" s="245" t="s">
        <v>539</v>
      </c>
      <c r="C430" s="254" t="s">
        <v>540</v>
      </c>
      <c r="D430" s="246" t="s">
        <v>0</v>
      </c>
      <c r="E430" s="247">
        <v>1319.4079999999999</v>
      </c>
      <c r="F430" s="248"/>
      <c r="G430" s="249">
        <f>ROUND(E430*F430,2)</f>
        <v>0</v>
      </c>
      <c r="H430" s="248"/>
      <c r="I430" s="249">
        <f>ROUND(E430*H430,2)</f>
        <v>0</v>
      </c>
      <c r="J430" s="248"/>
      <c r="K430" s="249">
        <f>ROUND(E430*J430,2)</f>
        <v>0</v>
      </c>
      <c r="L430" s="249">
        <v>21</v>
      </c>
      <c r="M430" s="249">
        <f>G430*(1+L430/100)</f>
        <v>0</v>
      </c>
      <c r="N430" s="247">
        <v>0</v>
      </c>
      <c r="O430" s="247">
        <f>ROUND(E430*N430,2)</f>
        <v>0</v>
      </c>
      <c r="P430" s="247">
        <v>0</v>
      </c>
      <c r="Q430" s="247">
        <f>ROUND(E430*P430,2)</f>
        <v>0</v>
      </c>
      <c r="R430" s="249"/>
      <c r="S430" s="249" t="s">
        <v>133</v>
      </c>
      <c r="T430" s="250" t="s">
        <v>134</v>
      </c>
      <c r="U430" s="222">
        <v>0</v>
      </c>
      <c r="V430" s="222">
        <f>ROUND(E430*U430,2)</f>
        <v>0</v>
      </c>
      <c r="W430" s="222"/>
      <c r="X430" s="222" t="s">
        <v>135</v>
      </c>
      <c r="Y430" s="222" t="s">
        <v>136</v>
      </c>
      <c r="Z430" s="212"/>
      <c r="AA430" s="212"/>
      <c r="AB430" s="212"/>
      <c r="AC430" s="212"/>
      <c r="AD430" s="212"/>
      <c r="AE430" s="212"/>
      <c r="AF430" s="212"/>
      <c r="AG430" s="212" t="s">
        <v>506</v>
      </c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x14ac:dyDescent="0.2">
      <c r="A431" s="230" t="s">
        <v>128</v>
      </c>
      <c r="B431" s="231" t="s">
        <v>90</v>
      </c>
      <c r="C431" s="251" t="s">
        <v>91</v>
      </c>
      <c r="D431" s="232"/>
      <c r="E431" s="233"/>
      <c r="F431" s="234"/>
      <c r="G431" s="234">
        <f>SUMIF(AG432:AG439,"&lt;&gt;NOR",G432:G439)</f>
        <v>0</v>
      </c>
      <c r="H431" s="234"/>
      <c r="I431" s="234">
        <f>SUM(I432:I439)</f>
        <v>0</v>
      </c>
      <c r="J431" s="234"/>
      <c r="K431" s="234">
        <f>SUM(K432:K439)</f>
        <v>0</v>
      </c>
      <c r="L431" s="234"/>
      <c r="M431" s="234">
        <f>SUM(M432:M439)</f>
        <v>0</v>
      </c>
      <c r="N431" s="233"/>
      <c r="O431" s="233">
        <f>SUM(O432:O439)</f>
        <v>0.01</v>
      </c>
      <c r="P431" s="233"/>
      <c r="Q431" s="233">
        <f>SUM(Q432:Q439)</f>
        <v>0</v>
      </c>
      <c r="R431" s="234"/>
      <c r="S431" s="234"/>
      <c r="T431" s="235"/>
      <c r="U431" s="229"/>
      <c r="V431" s="229">
        <f>SUM(V432:V439)</f>
        <v>12.809999999999999</v>
      </c>
      <c r="W431" s="229"/>
      <c r="X431" s="229"/>
      <c r="Y431" s="229"/>
      <c r="AG431" t="s">
        <v>129</v>
      </c>
    </row>
    <row r="432" spans="1:60" outlineLevel="1" x14ac:dyDescent="0.2">
      <c r="A432" s="237">
        <v>117</v>
      </c>
      <c r="B432" s="238" t="s">
        <v>541</v>
      </c>
      <c r="C432" s="252" t="s">
        <v>542</v>
      </c>
      <c r="D432" s="239" t="s">
        <v>151</v>
      </c>
      <c r="E432" s="240">
        <v>24</v>
      </c>
      <c r="F432" s="241"/>
      <c r="G432" s="242">
        <f>ROUND(E432*F432,2)</f>
        <v>0</v>
      </c>
      <c r="H432" s="241"/>
      <c r="I432" s="242">
        <f>ROUND(E432*H432,2)</f>
        <v>0</v>
      </c>
      <c r="J432" s="241"/>
      <c r="K432" s="242">
        <f>ROUND(E432*J432,2)</f>
        <v>0</v>
      </c>
      <c r="L432" s="242">
        <v>21</v>
      </c>
      <c r="M432" s="242">
        <f>G432*(1+L432/100)</f>
        <v>0</v>
      </c>
      <c r="N432" s="240">
        <v>1.4999999999999999E-4</v>
      </c>
      <c r="O432" s="240">
        <f>ROUND(E432*N432,2)</f>
        <v>0</v>
      </c>
      <c r="P432" s="240">
        <v>0</v>
      </c>
      <c r="Q432" s="240">
        <f>ROUND(E432*P432,2)</f>
        <v>0</v>
      </c>
      <c r="R432" s="242"/>
      <c r="S432" s="242" t="s">
        <v>133</v>
      </c>
      <c r="T432" s="243" t="s">
        <v>134</v>
      </c>
      <c r="U432" s="222">
        <v>0.22800000000000001</v>
      </c>
      <c r="V432" s="222">
        <f>ROUND(E432*U432,2)</f>
        <v>5.47</v>
      </c>
      <c r="W432" s="222"/>
      <c r="X432" s="222" t="s">
        <v>135</v>
      </c>
      <c r="Y432" s="222" t="s">
        <v>136</v>
      </c>
      <c r="Z432" s="212"/>
      <c r="AA432" s="212"/>
      <c r="AB432" s="212"/>
      <c r="AC432" s="212"/>
      <c r="AD432" s="212"/>
      <c r="AE432" s="212"/>
      <c r="AF432" s="212"/>
      <c r="AG432" s="212" t="s">
        <v>137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2" x14ac:dyDescent="0.2">
      <c r="A433" s="219"/>
      <c r="B433" s="220"/>
      <c r="C433" s="253" t="s">
        <v>543</v>
      </c>
      <c r="D433" s="223"/>
      <c r="E433" s="224"/>
      <c r="F433" s="222"/>
      <c r="G433" s="222"/>
      <c r="H433" s="222"/>
      <c r="I433" s="222"/>
      <c r="J433" s="222"/>
      <c r="K433" s="222"/>
      <c r="L433" s="222"/>
      <c r="M433" s="222"/>
      <c r="N433" s="221"/>
      <c r="O433" s="221"/>
      <c r="P433" s="221"/>
      <c r="Q433" s="221"/>
      <c r="R433" s="222"/>
      <c r="S433" s="222"/>
      <c r="T433" s="222"/>
      <c r="U433" s="222"/>
      <c r="V433" s="222"/>
      <c r="W433" s="222"/>
      <c r="X433" s="222"/>
      <c r="Y433" s="222"/>
      <c r="Z433" s="212"/>
      <c r="AA433" s="212"/>
      <c r="AB433" s="212"/>
      <c r="AC433" s="212"/>
      <c r="AD433" s="212"/>
      <c r="AE433" s="212"/>
      <c r="AF433" s="212"/>
      <c r="AG433" s="212" t="s">
        <v>139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3" x14ac:dyDescent="0.2">
      <c r="A434" s="219"/>
      <c r="B434" s="220"/>
      <c r="C434" s="253" t="s">
        <v>544</v>
      </c>
      <c r="D434" s="223"/>
      <c r="E434" s="224">
        <v>12</v>
      </c>
      <c r="F434" s="222"/>
      <c r="G434" s="222"/>
      <c r="H434" s="222"/>
      <c r="I434" s="222"/>
      <c r="J434" s="222"/>
      <c r="K434" s="222"/>
      <c r="L434" s="222"/>
      <c r="M434" s="222"/>
      <c r="N434" s="221"/>
      <c r="O434" s="221"/>
      <c r="P434" s="221"/>
      <c r="Q434" s="221"/>
      <c r="R434" s="222"/>
      <c r="S434" s="222"/>
      <c r="T434" s="222"/>
      <c r="U434" s="222"/>
      <c r="V434" s="222"/>
      <c r="W434" s="222"/>
      <c r="X434" s="222"/>
      <c r="Y434" s="222"/>
      <c r="Z434" s="212"/>
      <c r="AA434" s="212"/>
      <c r="AB434" s="212"/>
      <c r="AC434" s="212"/>
      <c r="AD434" s="212"/>
      <c r="AE434" s="212"/>
      <c r="AF434" s="212"/>
      <c r="AG434" s="212" t="s">
        <v>139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3" x14ac:dyDescent="0.2">
      <c r="A435" s="219"/>
      <c r="B435" s="220"/>
      <c r="C435" s="253" t="s">
        <v>545</v>
      </c>
      <c r="D435" s="223"/>
      <c r="E435" s="224">
        <v>12</v>
      </c>
      <c r="F435" s="222"/>
      <c r="G435" s="222"/>
      <c r="H435" s="222"/>
      <c r="I435" s="222"/>
      <c r="J435" s="222"/>
      <c r="K435" s="222"/>
      <c r="L435" s="222"/>
      <c r="M435" s="222"/>
      <c r="N435" s="221"/>
      <c r="O435" s="221"/>
      <c r="P435" s="221"/>
      <c r="Q435" s="221"/>
      <c r="R435" s="222"/>
      <c r="S435" s="222"/>
      <c r="T435" s="222"/>
      <c r="U435" s="222"/>
      <c r="V435" s="222"/>
      <c r="W435" s="222"/>
      <c r="X435" s="222"/>
      <c r="Y435" s="222"/>
      <c r="Z435" s="212"/>
      <c r="AA435" s="212"/>
      <c r="AB435" s="212"/>
      <c r="AC435" s="212"/>
      <c r="AD435" s="212"/>
      <c r="AE435" s="212"/>
      <c r="AF435" s="212"/>
      <c r="AG435" s="212" t="s">
        <v>139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 x14ac:dyDescent="0.2">
      <c r="A436" s="237">
        <v>118</v>
      </c>
      <c r="B436" s="238" t="s">
        <v>546</v>
      </c>
      <c r="C436" s="252" t="s">
        <v>547</v>
      </c>
      <c r="D436" s="239" t="s">
        <v>151</v>
      </c>
      <c r="E436" s="240">
        <v>24</v>
      </c>
      <c r="F436" s="241"/>
      <c r="G436" s="242">
        <f>ROUND(E436*F436,2)</f>
        <v>0</v>
      </c>
      <c r="H436" s="241"/>
      <c r="I436" s="242">
        <f>ROUND(E436*H436,2)</f>
        <v>0</v>
      </c>
      <c r="J436" s="241"/>
      <c r="K436" s="242">
        <f>ROUND(E436*J436,2)</f>
        <v>0</v>
      </c>
      <c r="L436" s="242">
        <v>21</v>
      </c>
      <c r="M436" s="242">
        <f>G436*(1+L436/100)</f>
        <v>0</v>
      </c>
      <c r="N436" s="240">
        <v>4.4000000000000002E-4</v>
      </c>
      <c r="O436" s="240">
        <f>ROUND(E436*N436,2)</f>
        <v>0.01</v>
      </c>
      <c r="P436" s="240">
        <v>0</v>
      </c>
      <c r="Q436" s="240">
        <f>ROUND(E436*P436,2)</f>
        <v>0</v>
      </c>
      <c r="R436" s="242"/>
      <c r="S436" s="242" t="s">
        <v>133</v>
      </c>
      <c r="T436" s="243" t="s">
        <v>134</v>
      </c>
      <c r="U436" s="222">
        <v>0.30599999999999999</v>
      </c>
      <c r="V436" s="222">
        <f>ROUND(E436*U436,2)</f>
        <v>7.34</v>
      </c>
      <c r="W436" s="222"/>
      <c r="X436" s="222" t="s">
        <v>135</v>
      </c>
      <c r="Y436" s="222" t="s">
        <v>136</v>
      </c>
      <c r="Z436" s="212"/>
      <c r="AA436" s="212"/>
      <c r="AB436" s="212"/>
      <c r="AC436" s="212"/>
      <c r="AD436" s="212"/>
      <c r="AE436" s="212"/>
      <c r="AF436" s="212"/>
      <c r="AG436" s="212" t="s">
        <v>137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2" x14ac:dyDescent="0.2">
      <c r="A437" s="219"/>
      <c r="B437" s="220"/>
      <c r="C437" s="253" t="s">
        <v>543</v>
      </c>
      <c r="D437" s="223"/>
      <c r="E437" s="224"/>
      <c r="F437" s="222"/>
      <c r="G437" s="222"/>
      <c r="H437" s="222"/>
      <c r="I437" s="222"/>
      <c r="J437" s="222"/>
      <c r="K437" s="222"/>
      <c r="L437" s="222"/>
      <c r="M437" s="222"/>
      <c r="N437" s="221"/>
      <c r="O437" s="221"/>
      <c r="P437" s="221"/>
      <c r="Q437" s="221"/>
      <c r="R437" s="222"/>
      <c r="S437" s="222"/>
      <c r="T437" s="222"/>
      <c r="U437" s="222"/>
      <c r="V437" s="222"/>
      <c r="W437" s="222"/>
      <c r="X437" s="222"/>
      <c r="Y437" s="222"/>
      <c r="Z437" s="212"/>
      <c r="AA437" s="212"/>
      <c r="AB437" s="212"/>
      <c r="AC437" s="212"/>
      <c r="AD437" s="212"/>
      <c r="AE437" s="212"/>
      <c r="AF437" s="212"/>
      <c r="AG437" s="212" t="s">
        <v>139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 x14ac:dyDescent="0.2">
      <c r="A438" s="219"/>
      <c r="B438" s="220"/>
      <c r="C438" s="253" t="s">
        <v>544</v>
      </c>
      <c r="D438" s="223"/>
      <c r="E438" s="224">
        <v>12</v>
      </c>
      <c r="F438" s="222"/>
      <c r="G438" s="22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22"/>
      <c r="Z438" s="212"/>
      <c r="AA438" s="212"/>
      <c r="AB438" s="212"/>
      <c r="AC438" s="212"/>
      <c r="AD438" s="212"/>
      <c r="AE438" s="212"/>
      <c r="AF438" s="212"/>
      <c r="AG438" s="212" t="s">
        <v>139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 x14ac:dyDescent="0.2">
      <c r="A439" s="219"/>
      <c r="B439" s="220"/>
      <c r="C439" s="253" t="s">
        <v>545</v>
      </c>
      <c r="D439" s="223"/>
      <c r="E439" s="224">
        <v>12</v>
      </c>
      <c r="F439" s="222"/>
      <c r="G439" s="222"/>
      <c r="H439" s="222"/>
      <c r="I439" s="222"/>
      <c r="J439" s="222"/>
      <c r="K439" s="222"/>
      <c r="L439" s="222"/>
      <c r="M439" s="222"/>
      <c r="N439" s="221"/>
      <c r="O439" s="221"/>
      <c r="P439" s="221"/>
      <c r="Q439" s="221"/>
      <c r="R439" s="222"/>
      <c r="S439" s="222"/>
      <c r="T439" s="222"/>
      <c r="U439" s="222"/>
      <c r="V439" s="222"/>
      <c r="W439" s="222"/>
      <c r="X439" s="222"/>
      <c r="Y439" s="222"/>
      <c r="Z439" s="212"/>
      <c r="AA439" s="212"/>
      <c r="AB439" s="212"/>
      <c r="AC439" s="212"/>
      <c r="AD439" s="212"/>
      <c r="AE439" s="212"/>
      <c r="AF439" s="212"/>
      <c r="AG439" s="212" t="s">
        <v>139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x14ac:dyDescent="0.2">
      <c r="A440" s="230" t="s">
        <v>128</v>
      </c>
      <c r="B440" s="231" t="s">
        <v>92</v>
      </c>
      <c r="C440" s="251" t="s">
        <v>93</v>
      </c>
      <c r="D440" s="232"/>
      <c r="E440" s="233"/>
      <c r="F440" s="234"/>
      <c r="G440" s="234">
        <f>SUMIF(AG441:AG480,"&lt;&gt;NOR",G441:G480)</f>
        <v>0</v>
      </c>
      <c r="H440" s="234"/>
      <c r="I440" s="234">
        <f>SUM(I441:I480)</f>
        <v>0</v>
      </c>
      <c r="J440" s="234"/>
      <c r="K440" s="234">
        <f>SUM(K441:K480)</f>
        <v>0</v>
      </c>
      <c r="L440" s="234"/>
      <c r="M440" s="234">
        <f>SUM(M441:M480)</f>
        <v>0</v>
      </c>
      <c r="N440" s="233"/>
      <c r="O440" s="233">
        <f>SUM(O441:O480)</f>
        <v>2.0499999999999998</v>
      </c>
      <c r="P440" s="233"/>
      <c r="Q440" s="233">
        <f>SUM(Q441:Q480)</f>
        <v>0.85000000000000009</v>
      </c>
      <c r="R440" s="234"/>
      <c r="S440" s="234"/>
      <c r="T440" s="235"/>
      <c r="U440" s="229"/>
      <c r="V440" s="229">
        <f>SUM(V441:V480)</f>
        <v>0</v>
      </c>
      <c r="W440" s="229"/>
      <c r="X440" s="229"/>
      <c r="Y440" s="229"/>
      <c r="AG440" t="s">
        <v>129</v>
      </c>
    </row>
    <row r="441" spans="1:60" outlineLevel="1" x14ac:dyDescent="0.2">
      <c r="A441" s="237">
        <v>119</v>
      </c>
      <c r="B441" s="238" t="s">
        <v>548</v>
      </c>
      <c r="C441" s="252" t="s">
        <v>549</v>
      </c>
      <c r="D441" s="239" t="s">
        <v>300</v>
      </c>
      <c r="E441" s="240">
        <v>1</v>
      </c>
      <c r="F441" s="241"/>
      <c r="G441" s="242">
        <f>ROUND(E441*F441,2)</f>
        <v>0</v>
      </c>
      <c r="H441" s="241"/>
      <c r="I441" s="242">
        <f>ROUND(E441*H441,2)</f>
        <v>0</v>
      </c>
      <c r="J441" s="241"/>
      <c r="K441" s="242">
        <f>ROUND(E441*J441,2)</f>
        <v>0</v>
      </c>
      <c r="L441" s="242">
        <v>21</v>
      </c>
      <c r="M441" s="242">
        <f>G441*(1+L441/100)</f>
        <v>0</v>
      </c>
      <c r="N441" s="240">
        <v>0.5</v>
      </c>
      <c r="O441" s="240">
        <f>ROUND(E441*N441,2)</f>
        <v>0.5</v>
      </c>
      <c r="P441" s="240">
        <v>0.5</v>
      </c>
      <c r="Q441" s="240">
        <f>ROUND(E441*P441,2)</f>
        <v>0.5</v>
      </c>
      <c r="R441" s="242"/>
      <c r="S441" s="242" t="s">
        <v>133</v>
      </c>
      <c r="T441" s="243" t="s">
        <v>134</v>
      </c>
      <c r="U441" s="222">
        <v>0</v>
      </c>
      <c r="V441" s="222">
        <f>ROUND(E441*U441,2)</f>
        <v>0</v>
      </c>
      <c r="W441" s="222"/>
      <c r="X441" s="222" t="s">
        <v>135</v>
      </c>
      <c r="Y441" s="222" t="s">
        <v>136</v>
      </c>
      <c r="Z441" s="212"/>
      <c r="AA441" s="212"/>
      <c r="AB441" s="212"/>
      <c r="AC441" s="212"/>
      <c r="AD441" s="212"/>
      <c r="AE441" s="212"/>
      <c r="AF441" s="212"/>
      <c r="AG441" s="212" t="s">
        <v>137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2" x14ac:dyDescent="0.2">
      <c r="A442" s="219"/>
      <c r="B442" s="220"/>
      <c r="C442" s="253" t="s">
        <v>202</v>
      </c>
      <c r="D442" s="223"/>
      <c r="E442" s="224"/>
      <c r="F442" s="222"/>
      <c r="G442" s="222"/>
      <c r="H442" s="222"/>
      <c r="I442" s="222"/>
      <c r="J442" s="222"/>
      <c r="K442" s="222"/>
      <c r="L442" s="222"/>
      <c r="M442" s="222"/>
      <c r="N442" s="221"/>
      <c r="O442" s="221"/>
      <c r="P442" s="221"/>
      <c r="Q442" s="221"/>
      <c r="R442" s="222"/>
      <c r="S442" s="222"/>
      <c r="T442" s="222"/>
      <c r="U442" s="222"/>
      <c r="V442" s="222"/>
      <c r="W442" s="222"/>
      <c r="X442" s="222"/>
      <c r="Y442" s="222"/>
      <c r="Z442" s="212"/>
      <c r="AA442" s="212"/>
      <c r="AB442" s="212"/>
      <c r="AC442" s="212"/>
      <c r="AD442" s="212"/>
      <c r="AE442" s="212"/>
      <c r="AF442" s="212"/>
      <c r="AG442" s="212" t="s">
        <v>139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 x14ac:dyDescent="0.2">
      <c r="A443" s="219"/>
      <c r="B443" s="220"/>
      <c r="C443" s="253" t="s">
        <v>550</v>
      </c>
      <c r="D443" s="223"/>
      <c r="E443" s="224">
        <v>1</v>
      </c>
      <c r="F443" s="222"/>
      <c r="G443" s="222"/>
      <c r="H443" s="222"/>
      <c r="I443" s="222"/>
      <c r="J443" s="222"/>
      <c r="K443" s="222"/>
      <c r="L443" s="222"/>
      <c r="M443" s="222"/>
      <c r="N443" s="221"/>
      <c r="O443" s="221"/>
      <c r="P443" s="221"/>
      <c r="Q443" s="221"/>
      <c r="R443" s="222"/>
      <c r="S443" s="222"/>
      <c r="T443" s="222"/>
      <c r="U443" s="222"/>
      <c r="V443" s="222"/>
      <c r="W443" s="222"/>
      <c r="X443" s="222"/>
      <c r="Y443" s="222"/>
      <c r="Z443" s="212"/>
      <c r="AA443" s="212"/>
      <c r="AB443" s="212"/>
      <c r="AC443" s="212"/>
      <c r="AD443" s="212"/>
      <c r="AE443" s="212"/>
      <c r="AF443" s="212"/>
      <c r="AG443" s="212" t="s">
        <v>139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">
      <c r="A444" s="219"/>
      <c r="B444" s="220"/>
      <c r="C444" s="253" t="s">
        <v>371</v>
      </c>
      <c r="D444" s="223"/>
      <c r="E444" s="224"/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22"/>
      <c r="Z444" s="212"/>
      <c r="AA444" s="212"/>
      <c r="AB444" s="212"/>
      <c r="AC444" s="212"/>
      <c r="AD444" s="212"/>
      <c r="AE444" s="212"/>
      <c r="AF444" s="212"/>
      <c r="AG444" s="212" t="s">
        <v>139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">
      <c r="A445" s="244">
        <v>120</v>
      </c>
      <c r="B445" s="245" t="s">
        <v>551</v>
      </c>
      <c r="C445" s="254" t="s">
        <v>552</v>
      </c>
      <c r="D445" s="246" t="s">
        <v>300</v>
      </c>
      <c r="E445" s="247">
        <v>1</v>
      </c>
      <c r="F445" s="248"/>
      <c r="G445" s="249">
        <f>ROUND(E445*F445,2)</f>
        <v>0</v>
      </c>
      <c r="H445" s="248"/>
      <c r="I445" s="249">
        <f>ROUND(E445*H445,2)</f>
        <v>0</v>
      </c>
      <c r="J445" s="248"/>
      <c r="K445" s="249">
        <f>ROUND(E445*J445,2)</f>
        <v>0</v>
      </c>
      <c r="L445" s="249">
        <v>21</v>
      </c>
      <c r="M445" s="249">
        <f>G445*(1+L445/100)</f>
        <v>0</v>
      </c>
      <c r="N445" s="247">
        <v>0.5</v>
      </c>
      <c r="O445" s="247">
        <f>ROUND(E445*N445,2)</f>
        <v>0.5</v>
      </c>
      <c r="P445" s="247">
        <v>0.05</v>
      </c>
      <c r="Q445" s="247">
        <f>ROUND(E445*P445,2)</f>
        <v>0.05</v>
      </c>
      <c r="R445" s="249"/>
      <c r="S445" s="249" t="s">
        <v>133</v>
      </c>
      <c r="T445" s="250" t="s">
        <v>134</v>
      </c>
      <c r="U445" s="222">
        <v>0</v>
      </c>
      <c r="V445" s="222">
        <f>ROUND(E445*U445,2)</f>
        <v>0</v>
      </c>
      <c r="W445" s="222"/>
      <c r="X445" s="222" t="s">
        <v>135</v>
      </c>
      <c r="Y445" s="222" t="s">
        <v>136</v>
      </c>
      <c r="Z445" s="212"/>
      <c r="AA445" s="212"/>
      <c r="AB445" s="212"/>
      <c r="AC445" s="212"/>
      <c r="AD445" s="212"/>
      <c r="AE445" s="212"/>
      <c r="AF445" s="212"/>
      <c r="AG445" s="212" t="s">
        <v>137</v>
      </c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37">
        <v>121</v>
      </c>
      <c r="B446" s="238" t="s">
        <v>553</v>
      </c>
      <c r="C446" s="252" t="s">
        <v>554</v>
      </c>
      <c r="D446" s="239" t="s">
        <v>300</v>
      </c>
      <c r="E446" s="240">
        <v>1</v>
      </c>
      <c r="F446" s="241"/>
      <c r="G446" s="242">
        <f>ROUND(E446*F446,2)</f>
        <v>0</v>
      </c>
      <c r="H446" s="241"/>
      <c r="I446" s="242">
        <f>ROUND(E446*H446,2)</f>
        <v>0</v>
      </c>
      <c r="J446" s="241"/>
      <c r="K446" s="242">
        <f>ROUND(E446*J446,2)</f>
        <v>0</v>
      </c>
      <c r="L446" s="242">
        <v>21</v>
      </c>
      <c r="M446" s="242">
        <f>G446*(1+L446/100)</f>
        <v>0</v>
      </c>
      <c r="N446" s="240">
        <v>0.05</v>
      </c>
      <c r="O446" s="240">
        <f>ROUND(E446*N446,2)</f>
        <v>0.05</v>
      </c>
      <c r="P446" s="240">
        <v>0.1</v>
      </c>
      <c r="Q446" s="240">
        <f>ROUND(E446*P446,2)</f>
        <v>0.1</v>
      </c>
      <c r="R446" s="242"/>
      <c r="S446" s="242" t="s">
        <v>133</v>
      </c>
      <c r="T446" s="243" t="s">
        <v>134</v>
      </c>
      <c r="U446" s="222">
        <v>0</v>
      </c>
      <c r="V446" s="222">
        <f>ROUND(E446*U446,2)</f>
        <v>0</v>
      </c>
      <c r="W446" s="222"/>
      <c r="X446" s="222" t="s">
        <v>135</v>
      </c>
      <c r="Y446" s="222" t="s">
        <v>136</v>
      </c>
      <c r="Z446" s="212"/>
      <c r="AA446" s="212"/>
      <c r="AB446" s="212"/>
      <c r="AC446" s="212"/>
      <c r="AD446" s="212"/>
      <c r="AE446" s="212"/>
      <c r="AF446" s="212"/>
      <c r="AG446" s="212" t="s">
        <v>137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2" x14ac:dyDescent="0.2">
      <c r="A447" s="219"/>
      <c r="B447" s="220"/>
      <c r="C447" s="253" t="s">
        <v>371</v>
      </c>
      <c r="D447" s="223"/>
      <c r="E447" s="224"/>
      <c r="F447" s="222"/>
      <c r="G447" s="222"/>
      <c r="H447" s="222"/>
      <c r="I447" s="222"/>
      <c r="J447" s="222"/>
      <c r="K447" s="222"/>
      <c r="L447" s="222"/>
      <c r="M447" s="222"/>
      <c r="N447" s="221"/>
      <c r="O447" s="221"/>
      <c r="P447" s="221"/>
      <c r="Q447" s="221"/>
      <c r="R447" s="222"/>
      <c r="S447" s="222"/>
      <c r="T447" s="222"/>
      <c r="U447" s="222"/>
      <c r="V447" s="222"/>
      <c r="W447" s="222"/>
      <c r="X447" s="222"/>
      <c r="Y447" s="222"/>
      <c r="Z447" s="212"/>
      <c r="AA447" s="212"/>
      <c r="AB447" s="212"/>
      <c r="AC447" s="212"/>
      <c r="AD447" s="212"/>
      <c r="AE447" s="212"/>
      <c r="AF447" s="212"/>
      <c r="AG447" s="212" t="s">
        <v>139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">
      <c r="A448" s="219"/>
      <c r="B448" s="220"/>
      <c r="C448" s="253" t="s">
        <v>555</v>
      </c>
      <c r="D448" s="223"/>
      <c r="E448" s="224">
        <v>1</v>
      </c>
      <c r="F448" s="222"/>
      <c r="G448" s="22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22"/>
      <c r="Z448" s="212"/>
      <c r="AA448" s="212"/>
      <c r="AB448" s="212"/>
      <c r="AC448" s="212"/>
      <c r="AD448" s="212"/>
      <c r="AE448" s="212"/>
      <c r="AF448" s="212"/>
      <c r="AG448" s="212" t="s">
        <v>139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37">
        <v>122</v>
      </c>
      <c r="B449" s="238" t="s">
        <v>556</v>
      </c>
      <c r="C449" s="252" t="s">
        <v>557</v>
      </c>
      <c r="D449" s="239" t="s">
        <v>300</v>
      </c>
      <c r="E449" s="240">
        <v>1</v>
      </c>
      <c r="F449" s="241"/>
      <c r="G449" s="242">
        <f>ROUND(E449*F449,2)</f>
        <v>0</v>
      </c>
      <c r="H449" s="241"/>
      <c r="I449" s="242">
        <f>ROUND(E449*H449,2)</f>
        <v>0</v>
      </c>
      <c r="J449" s="241"/>
      <c r="K449" s="242">
        <f>ROUND(E449*J449,2)</f>
        <v>0</v>
      </c>
      <c r="L449" s="242">
        <v>21</v>
      </c>
      <c r="M449" s="242">
        <f>G449*(1+L449/100)</f>
        <v>0</v>
      </c>
      <c r="N449" s="240">
        <v>1</v>
      </c>
      <c r="O449" s="240">
        <f>ROUND(E449*N449,2)</f>
        <v>1</v>
      </c>
      <c r="P449" s="240">
        <v>0.2</v>
      </c>
      <c r="Q449" s="240">
        <f>ROUND(E449*P449,2)</f>
        <v>0.2</v>
      </c>
      <c r="R449" s="242"/>
      <c r="S449" s="242" t="s">
        <v>133</v>
      </c>
      <c r="T449" s="243" t="s">
        <v>134</v>
      </c>
      <c r="U449" s="222">
        <v>0</v>
      </c>
      <c r="V449" s="222">
        <f>ROUND(E449*U449,2)</f>
        <v>0</v>
      </c>
      <c r="W449" s="222"/>
      <c r="X449" s="222" t="s">
        <v>135</v>
      </c>
      <c r="Y449" s="222" t="s">
        <v>136</v>
      </c>
      <c r="Z449" s="212"/>
      <c r="AA449" s="212"/>
      <c r="AB449" s="212"/>
      <c r="AC449" s="212"/>
      <c r="AD449" s="212"/>
      <c r="AE449" s="212"/>
      <c r="AF449" s="212"/>
      <c r="AG449" s="212" t="s">
        <v>137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2" x14ac:dyDescent="0.2">
      <c r="A450" s="219"/>
      <c r="B450" s="220"/>
      <c r="C450" s="253" t="s">
        <v>558</v>
      </c>
      <c r="D450" s="223"/>
      <c r="E450" s="224">
        <v>1</v>
      </c>
      <c r="F450" s="222"/>
      <c r="G450" s="222"/>
      <c r="H450" s="222"/>
      <c r="I450" s="222"/>
      <c r="J450" s="222"/>
      <c r="K450" s="222"/>
      <c r="L450" s="222"/>
      <c r="M450" s="222"/>
      <c r="N450" s="221"/>
      <c r="O450" s="221"/>
      <c r="P450" s="221"/>
      <c r="Q450" s="221"/>
      <c r="R450" s="222"/>
      <c r="S450" s="222"/>
      <c r="T450" s="222"/>
      <c r="U450" s="222"/>
      <c r="V450" s="222"/>
      <c r="W450" s="222"/>
      <c r="X450" s="222"/>
      <c r="Y450" s="222"/>
      <c r="Z450" s="212"/>
      <c r="AA450" s="212"/>
      <c r="AB450" s="212"/>
      <c r="AC450" s="212"/>
      <c r="AD450" s="212"/>
      <c r="AE450" s="212"/>
      <c r="AF450" s="212"/>
      <c r="AG450" s="212" t="s">
        <v>139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ht="22.5" outlineLevel="1" x14ac:dyDescent="0.2">
      <c r="A451" s="237">
        <v>123</v>
      </c>
      <c r="B451" s="238" t="s">
        <v>559</v>
      </c>
      <c r="C451" s="252" t="s">
        <v>560</v>
      </c>
      <c r="D451" s="239" t="s">
        <v>300</v>
      </c>
      <c r="E451" s="240">
        <v>1</v>
      </c>
      <c r="F451" s="241"/>
      <c r="G451" s="242">
        <f>ROUND(E451*F451,2)</f>
        <v>0</v>
      </c>
      <c r="H451" s="241"/>
      <c r="I451" s="242">
        <f>ROUND(E451*H451,2)</f>
        <v>0</v>
      </c>
      <c r="J451" s="241"/>
      <c r="K451" s="242">
        <f>ROUND(E451*J451,2)</f>
        <v>0</v>
      </c>
      <c r="L451" s="242">
        <v>21</v>
      </c>
      <c r="M451" s="242">
        <f>G451*(1+L451/100)</f>
        <v>0</v>
      </c>
      <c r="N451" s="240">
        <v>0</v>
      </c>
      <c r="O451" s="240">
        <f>ROUND(E451*N451,2)</f>
        <v>0</v>
      </c>
      <c r="P451" s="240">
        <v>0</v>
      </c>
      <c r="Q451" s="240">
        <f>ROUND(E451*P451,2)</f>
        <v>0</v>
      </c>
      <c r="R451" s="242"/>
      <c r="S451" s="242" t="s">
        <v>133</v>
      </c>
      <c r="T451" s="243" t="s">
        <v>134</v>
      </c>
      <c r="U451" s="222">
        <v>0</v>
      </c>
      <c r="V451" s="222">
        <f>ROUND(E451*U451,2)</f>
        <v>0</v>
      </c>
      <c r="W451" s="222"/>
      <c r="X451" s="222" t="s">
        <v>215</v>
      </c>
      <c r="Y451" s="222" t="s">
        <v>136</v>
      </c>
      <c r="Z451" s="212"/>
      <c r="AA451" s="212"/>
      <c r="AB451" s="212"/>
      <c r="AC451" s="212"/>
      <c r="AD451" s="212"/>
      <c r="AE451" s="212"/>
      <c r="AF451" s="212"/>
      <c r="AG451" s="212" t="s">
        <v>216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2" x14ac:dyDescent="0.2">
      <c r="A452" s="219"/>
      <c r="B452" s="220"/>
      <c r="C452" s="253" t="s">
        <v>561</v>
      </c>
      <c r="D452" s="223"/>
      <c r="E452" s="224">
        <v>1</v>
      </c>
      <c r="F452" s="222"/>
      <c r="G452" s="222"/>
      <c r="H452" s="222"/>
      <c r="I452" s="222"/>
      <c r="J452" s="222"/>
      <c r="K452" s="222"/>
      <c r="L452" s="222"/>
      <c r="M452" s="222"/>
      <c r="N452" s="221"/>
      <c r="O452" s="221"/>
      <c r="P452" s="221"/>
      <c r="Q452" s="221"/>
      <c r="R452" s="222"/>
      <c r="S452" s="222"/>
      <c r="T452" s="222"/>
      <c r="U452" s="222"/>
      <c r="V452" s="222"/>
      <c r="W452" s="222"/>
      <c r="X452" s="222"/>
      <c r="Y452" s="222"/>
      <c r="Z452" s="212"/>
      <c r="AA452" s="212"/>
      <c r="AB452" s="212"/>
      <c r="AC452" s="212"/>
      <c r="AD452" s="212"/>
      <c r="AE452" s="212"/>
      <c r="AF452" s="212"/>
      <c r="AG452" s="212" t="s">
        <v>139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3" x14ac:dyDescent="0.2">
      <c r="A453" s="219"/>
      <c r="B453" s="220"/>
      <c r="C453" s="253" t="s">
        <v>562</v>
      </c>
      <c r="D453" s="223"/>
      <c r="E453" s="224"/>
      <c r="F453" s="222"/>
      <c r="G453" s="222"/>
      <c r="H453" s="222"/>
      <c r="I453" s="222"/>
      <c r="J453" s="222"/>
      <c r="K453" s="222"/>
      <c r="L453" s="222"/>
      <c r="M453" s="222"/>
      <c r="N453" s="221"/>
      <c r="O453" s="221"/>
      <c r="P453" s="221"/>
      <c r="Q453" s="221"/>
      <c r="R453" s="222"/>
      <c r="S453" s="222"/>
      <c r="T453" s="222"/>
      <c r="U453" s="222"/>
      <c r="V453" s="222"/>
      <c r="W453" s="222"/>
      <c r="X453" s="222"/>
      <c r="Y453" s="222"/>
      <c r="Z453" s="212"/>
      <c r="AA453" s="212"/>
      <c r="AB453" s="212"/>
      <c r="AC453" s="212"/>
      <c r="AD453" s="212"/>
      <c r="AE453" s="212"/>
      <c r="AF453" s="212"/>
      <c r="AG453" s="212" t="s">
        <v>139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">
      <c r="A454" s="219"/>
      <c r="B454" s="220"/>
      <c r="C454" s="253" t="s">
        <v>563</v>
      </c>
      <c r="D454" s="223"/>
      <c r="E454" s="224"/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22"/>
      <c r="Z454" s="212"/>
      <c r="AA454" s="212"/>
      <c r="AB454" s="212"/>
      <c r="AC454" s="212"/>
      <c r="AD454" s="212"/>
      <c r="AE454" s="212"/>
      <c r="AF454" s="212"/>
      <c r="AG454" s="212" t="s">
        <v>139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 x14ac:dyDescent="0.2">
      <c r="A455" s="219"/>
      <c r="B455" s="220"/>
      <c r="C455" s="253" t="s">
        <v>564</v>
      </c>
      <c r="D455" s="223"/>
      <c r="E455" s="224"/>
      <c r="F455" s="222"/>
      <c r="G455" s="222"/>
      <c r="H455" s="222"/>
      <c r="I455" s="222"/>
      <c r="J455" s="222"/>
      <c r="K455" s="222"/>
      <c r="L455" s="222"/>
      <c r="M455" s="222"/>
      <c r="N455" s="221"/>
      <c r="O455" s="221"/>
      <c r="P455" s="221"/>
      <c r="Q455" s="221"/>
      <c r="R455" s="222"/>
      <c r="S455" s="222"/>
      <c r="T455" s="222"/>
      <c r="U455" s="222"/>
      <c r="V455" s="222"/>
      <c r="W455" s="222"/>
      <c r="X455" s="222"/>
      <c r="Y455" s="222"/>
      <c r="Z455" s="212"/>
      <c r="AA455" s="212"/>
      <c r="AB455" s="212"/>
      <c r="AC455" s="212"/>
      <c r="AD455" s="212"/>
      <c r="AE455" s="212"/>
      <c r="AF455" s="212"/>
      <c r="AG455" s="212" t="s">
        <v>139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37">
        <v>124</v>
      </c>
      <c r="B456" s="238" t="s">
        <v>565</v>
      </c>
      <c r="C456" s="252" t="s">
        <v>566</v>
      </c>
      <c r="D456" s="239" t="s">
        <v>300</v>
      </c>
      <c r="E456" s="240">
        <v>1</v>
      </c>
      <c r="F456" s="241"/>
      <c r="G456" s="242">
        <f>ROUND(E456*F456,2)</f>
        <v>0</v>
      </c>
      <c r="H456" s="241"/>
      <c r="I456" s="242">
        <f>ROUND(E456*H456,2)</f>
        <v>0</v>
      </c>
      <c r="J456" s="241"/>
      <c r="K456" s="242">
        <f>ROUND(E456*J456,2)</f>
        <v>0</v>
      </c>
      <c r="L456" s="242">
        <v>21</v>
      </c>
      <c r="M456" s="242">
        <f>G456*(1+L456/100)</f>
        <v>0</v>
      </c>
      <c r="N456" s="240">
        <v>0</v>
      </c>
      <c r="O456" s="240">
        <f>ROUND(E456*N456,2)</f>
        <v>0</v>
      </c>
      <c r="P456" s="240">
        <v>0</v>
      </c>
      <c r="Q456" s="240">
        <f>ROUND(E456*P456,2)</f>
        <v>0</v>
      </c>
      <c r="R456" s="242"/>
      <c r="S456" s="242" t="s">
        <v>133</v>
      </c>
      <c r="T456" s="243" t="s">
        <v>134</v>
      </c>
      <c r="U456" s="222">
        <v>0</v>
      </c>
      <c r="V456" s="222">
        <f>ROUND(E456*U456,2)</f>
        <v>0</v>
      </c>
      <c r="W456" s="222"/>
      <c r="X456" s="222" t="s">
        <v>135</v>
      </c>
      <c r="Y456" s="222" t="s">
        <v>136</v>
      </c>
      <c r="Z456" s="212"/>
      <c r="AA456" s="212"/>
      <c r="AB456" s="212"/>
      <c r="AC456" s="212"/>
      <c r="AD456" s="212"/>
      <c r="AE456" s="212"/>
      <c r="AF456" s="212"/>
      <c r="AG456" s="212" t="s">
        <v>137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2" x14ac:dyDescent="0.2">
      <c r="A457" s="219"/>
      <c r="B457" s="220"/>
      <c r="C457" s="253" t="s">
        <v>567</v>
      </c>
      <c r="D457" s="223"/>
      <c r="E457" s="224">
        <v>1</v>
      </c>
      <c r="F457" s="222"/>
      <c r="G457" s="222"/>
      <c r="H457" s="222"/>
      <c r="I457" s="222"/>
      <c r="J457" s="222"/>
      <c r="K457" s="222"/>
      <c r="L457" s="222"/>
      <c r="M457" s="222"/>
      <c r="N457" s="221"/>
      <c r="O457" s="221"/>
      <c r="P457" s="221"/>
      <c r="Q457" s="221"/>
      <c r="R457" s="222"/>
      <c r="S457" s="222"/>
      <c r="T457" s="222"/>
      <c r="U457" s="222"/>
      <c r="V457" s="222"/>
      <c r="W457" s="222"/>
      <c r="X457" s="222"/>
      <c r="Y457" s="222"/>
      <c r="Z457" s="212"/>
      <c r="AA457" s="212"/>
      <c r="AB457" s="212"/>
      <c r="AC457" s="212"/>
      <c r="AD457" s="212"/>
      <c r="AE457" s="212"/>
      <c r="AF457" s="212"/>
      <c r="AG457" s="212" t="s">
        <v>139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37">
        <v>125</v>
      </c>
      <c r="B458" s="238" t="s">
        <v>568</v>
      </c>
      <c r="C458" s="252" t="s">
        <v>569</v>
      </c>
      <c r="D458" s="239" t="s">
        <v>300</v>
      </c>
      <c r="E458" s="240">
        <v>1</v>
      </c>
      <c r="F458" s="241"/>
      <c r="G458" s="242">
        <f>ROUND(E458*F458,2)</f>
        <v>0</v>
      </c>
      <c r="H458" s="241"/>
      <c r="I458" s="242">
        <f>ROUND(E458*H458,2)</f>
        <v>0</v>
      </c>
      <c r="J458" s="241"/>
      <c r="K458" s="242">
        <f>ROUND(E458*J458,2)</f>
        <v>0</v>
      </c>
      <c r="L458" s="242">
        <v>21</v>
      </c>
      <c r="M458" s="242">
        <f>G458*(1+L458/100)</f>
        <v>0</v>
      </c>
      <c r="N458" s="240">
        <v>0</v>
      </c>
      <c r="O458" s="240">
        <f>ROUND(E458*N458,2)</f>
        <v>0</v>
      </c>
      <c r="P458" s="240">
        <v>0</v>
      </c>
      <c r="Q458" s="240">
        <f>ROUND(E458*P458,2)</f>
        <v>0</v>
      </c>
      <c r="R458" s="242"/>
      <c r="S458" s="242" t="s">
        <v>133</v>
      </c>
      <c r="T458" s="243" t="s">
        <v>134</v>
      </c>
      <c r="U458" s="222">
        <v>0</v>
      </c>
      <c r="V458" s="222">
        <f>ROUND(E458*U458,2)</f>
        <v>0</v>
      </c>
      <c r="W458" s="222"/>
      <c r="X458" s="222" t="s">
        <v>135</v>
      </c>
      <c r="Y458" s="222" t="s">
        <v>136</v>
      </c>
      <c r="Z458" s="212"/>
      <c r="AA458" s="212"/>
      <c r="AB458" s="212"/>
      <c r="AC458" s="212"/>
      <c r="AD458" s="212"/>
      <c r="AE458" s="212"/>
      <c r="AF458" s="212"/>
      <c r="AG458" s="212" t="s">
        <v>137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2" x14ac:dyDescent="0.2">
      <c r="A459" s="219"/>
      <c r="B459" s="220"/>
      <c r="C459" s="253" t="s">
        <v>567</v>
      </c>
      <c r="D459" s="223"/>
      <c r="E459" s="224">
        <v>1</v>
      </c>
      <c r="F459" s="222"/>
      <c r="G459" s="222"/>
      <c r="H459" s="222"/>
      <c r="I459" s="222"/>
      <c r="J459" s="222"/>
      <c r="K459" s="222"/>
      <c r="L459" s="222"/>
      <c r="M459" s="222"/>
      <c r="N459" s="221"/>
      <c r="O459" s="221"/>
      <c r="P459" s="221"/>
      <c r="Q459" s="221"/>
      <c r="R459" s="222"/>
      <c r="S459" s="222"/>
      <c r="T459" s="222"/>
      <c r="U459" s="222"/>
      <c r="V459" s="222"/>
      <c r="W459" s="222"/>
      <c r="X459" s="222"/>
      <c r="Y459" s="222"/>
      <c r="Z459" s="212"/>
      <c r="AA459" s="212"/>
      <c r="AB459" s="212"/>
      <c r="AC459" s="212"/>
      <c r="AD459" s="212"/>
      <c r="AE459" s="212"/>
      <c r="AF459" s="212"/>
      <c r="AG459" s="212" t="s">
        <v>139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 x14ac:dyDescent="0.2">
      <c r="A460" s="244">
        <v>126</v>
      </c>
      <c r="B460" s="245" t="s">
        <v>570</v>
      </c>
      <c r="C460" s="254" t="s">
        <v>571</v>
      </c>
      <c r="D460" s="246" t="s">
        <v>300</v>
      </c>
      <c r="E460" s="247">
        <v>1</v>
      </c>
      <c r="F460" s="248"/>
      <c r="G460" s="249">
        <f>ROUND(E460*F460,2)</f>
        <v>0</v>
      </c>
      <c r="H460" s="248"/>
      <c r="I460" s="249">
        <f>ROUND(E460*H460,2)</f>
        <v>0</v>
      </c>
      <c r="J460" s="248"/>
      <c r="K460" s="249">
        <f>ROUND(E460*J460,2)</f>
        <v>0</v>
      </c>
      <c r="L460" s="249">
        <v>21</v>
      </c>
      <c r="M460" s="249">
        <f>G460*(1+L460/100)</f>
        <v>0</v>
      </c>
      <c r="N460" s="247">
        <v>0</v>
      </c>
      <c r="O460" s="247">
        <f>ROUND(E460*N460,2)</f>
        <v>0</v>
      </c>
      <c r="P460" s="247">
        <v>0</v>
      </c>
      <c r="Q460" s="247">
        <f>ROUND(E460*P460,2)</f>
        <v>0</v>
      </c>
      <c r="R460" s="249"/>
      <c r="S460" s="249" t="s">
        <v>133</v>
      </c>
      <c r="T460" s="250" t="s">
        <v>134</v>
      </c>
      <c r="U460" s="222">
        <v>0</v>
      </c>
      <c r="V460" s="222">
        <f>ROUND(E460*U460,2)</f>
        <v>0</v>
      </c>
      <c r="W460" s="222"/>
      <c r="X460" s="222" t="s">
        <v>135</v>
      </c>
      <c r="Y460" s="222" t="s">
        <v>136</v>
      </c>
      <c r="Z460" s="212"/>
      <c r="AA460" s="212"/>
      <c r="AB460" s="212"/>
      <c r="AC460" s="212"/>
      <c r="AD460" s="212"/>
      <c r="AE460" s="212"/>
      <c r="AF460" s="212"/>
      <c r="AG460" s="212" t="s">
        <v>137</v>
      </c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44">
        <v>127</v>
      </c>
      <c r="B461" s="245" t="s">
        <v>572</v>
      </c>
      <c r="C461" s="254" t="s">
        <v>573</v>
      </c>
      <c r="D461" s="246" t="s">
        <v>300</v>
      </c>
      <c r="E461" s="247">
        <v>1</v>
      </c>
      <c r="F461" s="248"/>
      <c r="G461" s="249">
        <f>ROUND(E461*F461,2)</f>
        <v>0</v>
      </c>
      <c r="H461" s="248"/>
      <c r="I461" s="249">
        <f>ROUND(E461*H461,2)</f>
        <v>0</v>
      </c>
      <c r="J461" s="248"/>
      <c r="K461" s="249">
        <f>ROUND(E461*J461,2)</f>
        <v>0</v>
      </c>
      <c r="L461" s="249">
        <v>21</v>
      </c>
      <c r="M461" s="249">
        <f>G461*(1+L461/100)</f>
        <v>0</v>
      </c>
      <c r="N461" s="247">
        <v>0</v>
      </c>
      <c r="O461" s="247">
        <f>ROUND(E461*N461,2)</f>
        <v>0</v>
      </c>
      <c r="P461" s="247">
        <v>0</v>
      </c>
      <c r="Q461" s="247">
        <f>ROUND(E461*P461,2)</f>
        <v>0</v>
      </c>
      <c r="R461" s="249"/>
      <c r="S461" s="249" t="s">
        <v>133</v>
      </c>
      <c r="T461" s="250" t="s">
        <v>134</v>
      </c>
      <c r="U461" s="222">
        <v>0</v>
      </c>
      <c r="V461" s="222">
        <f>ROUND(E461*U461,2)</f>
        <v>0</v>
      </c>
      <c r="W461" s="222"/>
      <c r="X461" s="222" t="s">
        <v>135</v>
      </c>
      <c r="Y461" s="222" t="s">
        <v>136</v>
      </c>
      <c r="Z461" s="212"/>
      <c r="AA461" s="212"/>
      <c r="AB461" s="212"/>
      <c r="AC461" s="212"/>
      <c r="AD461" s="212"/>
      <c r="AE461" s="212"/>
      <c r="AF461" s="212"/>
      <c r="AG461" s="212" t="s">
        <v>137</v>
      </c>
      <c r="AH461" s="212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37">
        <v>128</v>
      </c>
      <c r="B462" s="238" t="s">
        <v>574</v>
      </c>
      <c r="C462" s="252" t="s">
        <v>575</v>
      </c>
      <c r="D462" s="239" t="s">
        <v>300</v>
      </c>
      <c r="E462" s="240">
        <v>1</v>
      </c>
      <c r="F462" s="241"/>
      <c r="G462" s="242">
        <f>ROUND(E462*F462,2)</f>
        <v>0</v>
      </c>
      <c r="H462" s="241"/>
      <c r="I462" s="242">
        <f>ROUND(E462*H462,2)</f>
        <v>0</v>
      </c>
      <c r="J462" s="241"/>
      <c r="K462" s="242">
        <f>ROUND(E462*J462,2)</f>
        <v>0</v>
      </c>
      <c r="L462" s="242">
        <v>21</v>
      </c>
      <c r="M462" s="242">
        <f>G462*(1+L462/100)</f>
        <v>0</v>
      </c>
      <c r="N462" s="240">
        <v>0</v>
      </c>
      <c r="O462" s="240">
        <f>ROUND(E462*N462,2)</f>
        <v>0</v>
      </c>
      <c r="P462" s="240">
        <v>0</v>
      </c>
      <c r="Q462" s="240">
        <f>ROUND(E462*P462,2)</f>
        <v>0</v>
      </c>
      <c r="R462" s="242"/>
      <c r="S462" s="242" t="s">
        <v>133</v>
      </c>
      <c r="T462" s="243" t="s">
        <v>134</v>
      </c>
      <c r="U462" s="222">
        <v>0</v>
      </c>
      <c r="V462" s="222">
        <f>ROUND(E462*U462,2)</f>
        <v>0</v>
      </c>
      <c r="W462" s="222"/>
      <c r="X462" s="222" t="s">
        <v>135</v>
      </c>
      <c r="Y462" s="222" t="s">
        <v>136</v>
      </c>
      <c r="Z462" s="212"/>
      <c r="AA462" s="212"/>
      <c r="AB462" s="212"/>
      <c r="AC462" s="212"/>
      <c r="AD462" s="212"/>
      <c r="AE462" s="212"/>
      <c r="AF462" s="212"/>
      <c r="AG462" s="212" t="s">
        <v>137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2" x14ac:dyDescent="0.2">
      <c r="A463" s="219"/>
      <c r="B463" s="220"/>
      <c r="C463" s="253" t="s">
        <v>567</v>
      </c>
      <c r="D463" s="223"/>
      <c r="E463" s="224">
        <v>1</v>
      </c>
      <c r="F463" s="222"/>
      <c r="G463" s="222"/>
      <c r="H463" s="222"/>
      <c r="I463" s="222"/>
      <c r="J463" s="222"/>
      <c r="K463" s="222"/>
      <c r="L463" s="222"/>
      <c r="M463" s="222"/>
      <c r="N463" s="221"/>
      <c r="O463" s="221"/>
      <c r="P463" s="221"/>
      <c r="Q463" s="221"/>
      <c r="R463" s="222"/>
      <c r="S463" s="222"/>
      <c r="T463" s="222"/>
      <c r="U463" s="222"/>
      <c r="V463" s="222"/>
      <c r="W463" s="222"/>
      <c r="X463" s="222"/>
      <c r="Y463" s="222"/>
      <c r="Z463" s="212"/>
      <c r="AA463" s="212"/>
      <c r="AB463" s="212"/>
      <c r="AC463" s="212"/>
      <c r="AD463" s="212"/>
      <c r="AE463" s="212"/>
      <c r="AF463" s="212"/>
      <c r="AG463" s="212" t="s">
        <v>139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37">
        <v>129</v>
      </c>
      <c r="B464" s="238" t="s">
        <v>576</v>
      </c>
      <c r="C464" s="252" t="s">
        <v>577</v>
      </c>
      <c r="D464" s="239" t="s">
        <v>300</v>
      </c>
      <c r="E464" s="240">
        <v>9</v>
      </c>
      <c r="F464" s="241"/>
      <c r="G464" s="242">
        <f>ROUND(E464*F464,2)</f>
        <v>0</v>
      </c>
      <c r="H464" s="241"/>
      <c r="I464" s="242">
        <f>ROUND(E464*H464,2)</f>
        <v>0</v>
      </c>
      <c r="J464" s="241"/>
      <c r="K464" s="242">
        <f>ROUND(E464*J464,2)</f>
        <v>0</v>
      </c>
      <c r="L464" s="242">
        <v>21</v>
      </c>
      <c r="M464" s="242">
        <f>G464*(1+L464/100)</f>
        <v>0</v>
      </c>
      <c r="N464" s="240">
        <v>0</v>
      </c>
      <c r="O464" s="240">
        <f>ROUND(E464*N464,2)</f>
        <v>0</v>
      </c>
      <c r="P464" s="240">
        <v>0</v>
      </c>
      <c r="Q464" s="240">
        <f>ROUND(E464*P464,2)</f>
        <v>0</v>
      </c>
      <c r="R464" s="242"/>
      <c r="S464" s="242" t="s">
        <v>133</v>
      </c>
      <c r="T464" s="243" t="s">
        <v>134</v>
      </c>
      <c r="U464" s="222">
        <v>0</v>
      </c>
      <c r="V464" s="222">
        <f>ROUND(E464*U464,2)</f>
        <v>0</v>
      </c>
      <c r="W464" s="222"/>
      <c r="X464" s="222" t="s">
        <v>135</v>
      </c>
      <c r="Y464" s="222" t="s">
        <v>136</v>
      </c>
      <c r="Z464" s="212"/>
      <c r="AA464" s="212"/>
      <c r="AB464" s="212"/>
      <c r="AC464" s="212"/>
      <c r="AD464" s="212"/>
      <c r="AE464" s="212"/>
      <c r="AF464" s="212"/>
      <c r="AG464" s="212" t="s">
        <v>137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2" x14ac:dyDescent="0.2">
      <c r="A465" s="219"/>
      <c r="B465" s="220"/>
      <c r="C465" s="253" t="s">
        <v>578</v>
      </c>
      <c r="D465" s="223"/>
      <c r="E465" s="224">
        <v>9</v>
      </c>
      <c r="F465" s="222"/>
      <c r="G465" s="222"/>
      <c r="H465" s="222"/>
      <c r="I465" s="222"/>
      <c r="J465" s="222"/>
      <c r="K465" s="222"/>
      <c r="L465" s="222"/>
      <c r="M465" s="222"/>
      <c r="N465" s="221"/>
      <c r="O465" s="221"/>
      <c r="P465" s="221"/>
      <c r="Q465" s="221"/>
      <c r="R465" s="222"/>
      <c r="S465" s="222"/>
      <c r="T465" s="222"/>
      <c r="U465" s="222"/>
      <c r="V465" s="222"/>
      <c r="W465" s="222"/>
      <c r="X465" s="222"/>
      <c r="Y465" s="222"/>
      <c r="Z465" s="212"/>
      <c r="AA465" s="212"/>
      <c r="AB465" s="212"/>
      <c r="AC465" s="212"/>
      <c r="AD465" s="212"/>
      <c r="AE465" s="212"/>
      <c r="AF465" s="212"/>
      <c r="AG465" s="212" t="s">
        <v>139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 x14ac:dyDescent="0.2">
      <c r="A466" s="237">
        <v>130</v>
      </c>
      <c r="B466" s="238" t="s">
        <v>579</v>
      </c>
      <c r="C466" s="252" t="s">
        <v>580</v>
      </c>
      <c r="D466" s="239" t="s">
        <v>300</v>
      </c>
      <c r="E466" s="240">
        <v>18</v>
      </c>
      <c r="F466" s="241"/>
      <c r="G466" s="242">
        <f>ROUND(E466*F466,2)</f>
        <v>0</v>
      </c>
      <c r="H466" s="241"/>
      <c r="I466" s="242">
        <f>ROUND(E466*H466,2)</f>
        <v>0</v>
      </c>
      <c r="J466" s="241"/>
      <c r="K466" s="242">
        <f>ROUND(E466*J466,2)</f>
        <v>0</v>
      </c>
      <c r="L466" s="242">
        <v>21</v>
      </c>
      <c r="M466" s="242">
        <f>G466*(1+L466/100)</f>
        <v>0</v>
      </c>
      <c r="N466" s="240">
        <v>0</v>
      </c>
      <c r="O466" s="240">
        <f>ROUND(E466*N466,2)</f>
        <v>0</v>
      </c>
      <c r="P466" s="240">
        <v>0</v>
      </c>
      <c r="Q466" s="240">
        <f>ROUND(E466*P466,2)</f>
        <v>0</v>
      </c>
      <c r="R466" s="242"/>
      <c r="S466" s="242" t="s">
        <v>133</v>
      </c>
      <c r="T466" s="243" t="s">
        <v>134</v>
      </c>
      <c r="U466" s="222">
        <v>0</v>
      </c>
      <c r="V466" s="222">
        <f>ROUND(E466*U466,2)</f>
        <v>0</v>
      </c>
      <c r="W466" s="222"/>
      <c r="X466" s="222" t="s">
        <v>135</v>
      </c>
      <c r="Y466" s="222" t="s">
        <v>136</v>
      </c>
      <c r="Z466" s="212"/>
      <c r="AA466" s="212"/>
      <c r="AB466" s="212"/>
      <c r="AC466" s="212"/>
      <c r="AD466" s="212"/>
      <c r="AE466" s="212"/>
      <c r="AF466" s="212"/>
      <c r="AG466" s="212" t="s">
        <v>137</v>
      </c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2" x14ac:dyDescent="0.2">
      <c r="A467" s="219"/>
      <c r="B467" s="220"/>
      <c r="C467" s="253" t="s">
        <v>581</v>
      </c>
      <c r="D467" s="223"/>
      <c r="E467" s="224">
        <v>18</v>
      </c>
      <c r="F467" s="222"/>
      <c r="G467" s="222"/>
      <c r="H467" s="222"/>
      <c r="I467" s="222"/>
      <c r="J467" s="222"/>
      <c r="K467" s="222"/>
      <c r="L467" s="222"/>
      <c r="M467" s="222"/>
      <c r="N467" s="221"/>
      <c r="O467" s="221"/>
      <c r="P467" s="221"/>
      <c r="Q467" s="221"/>
      <c r="R467" s="222"/>
      <c r="S467" s="222"/>
      <c r="T467" s="222"/>
      <c r="U467" s="222"/>
      <c r="V467" s="222"/>
      <c r="W467" s="222"/>
      <c r="X467" s="222"/>
      <c r="Y467" s="222"/>
      <c r="Z467" s="212"/>
      <c r="AA467" s="212"/>
      <c r="AB467" s="212"/>
      <c r="AC467" s="212"/>
      <c r="AD467" s="212"/>
      <c r="AE467" s="212"/>
      <c r="AF467" s="212"/>
      <c r="AG467" s="212" t="s">
        <v>139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 x14ac:dyDescent="0.2">
      <c r="A468" s="237">
        <v>131</v>
      </c>
      <c r="B468" s="238" t="s">
        <v>582</v>
      </c>
      <c r="C468" s="252" t="s">
        <v>583</v>
      </c>
      <c r="D468" s="239" t="s">
        <v>584</v>
      </c>
      <c r="E468" s="240">
        <v>299.25</v>
      </c>
      <c r="F468" s="241"/>
      <c r="G468" s="242">
        <f>ROUND(E468*F468,2)</f>
        <v>0</v>
      </c>
      <c r="H468" s="241"/>
      <c r="I468" s="242">
        <f>ROUND(E468*H468,2)</f>
        <v>0</v>
      </c>
      <c r="J468" s="241"/>
      <c r="K468" s="242">
        <f>ROUND(E468*J468,2)</f>
        <v>0</v>
      </c>
      <c r="L468" s="242">
        <v>21</v>
      </c>
      <c r="M468" s="242">
        <f>G468*(1+L468/100)</f>
        <v>0</v>
      </c>
      <c r="N468" s="240">
        <v>0</v>
      </c>
      <c r="O468" s="240">
        <f>ROUND(E468*N468,2)</f>
        <v>0</v>
      </c>
      <c r="P468" s="240">
        <v>0</v>
      </c>
      <c r="Q468" s="240">
        <f>ROUND(E468*P468,2)</f>
        <v>0</v>
      </c>
      <c r="R468" s="242"/>
      <c r="S468" s="242" t="s">
        <v>133</v>
      </c>
      <c r="T468" s="243" t="s">
        <v>134</v>
      </c>
      <c r="U468" s="222">
        <v>0</v>
      </c>
      <c r="V468" s="222">
        <f>ROUND(E468*U468,2)</f>
        <v>0</v>
      </c>
      <c r="W468" s="222"/>
      <c r="X468" s="222" t="s">
        <v>135</v>
      </c>
      <c r="Y468" s="222" t="s">
        <v>136</v>
      </c>
      <c r="Z468" s="212"/>
      <c r="AA468" s="212"/>
      <c r="AB468" s="212"/>
      <c r="AC468" s="212"/>
      <c r="AD468" s="212"/>
      <c r="AE468" s="212"/>
      <c r="AF468" s="212"/>
      <c r="AG468" s="212" t="s">
        <v>137</v>
      </c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2" x14ac:dyDescent="0.2">
      <c r="A469" s="219"/>
      <c r="B469" s="220"/>
      <c r="C469" s="253" t="s">
        <v>585</v>
      </c>
      <c r="D469" s="223"/>
      <c r="E469" s="224">
        <v>119.7</v>
      </c>
      <c r="F469" s="222"/>
      <c r="G469" s="222"/>
      <c r="H469" s="222"/>
      <c r="I469" s="222"/>
      <c r="J469" s="222"/>
      <c r="K469" s="222"/>
      <c r="L469" s="222"/>
      <c r="M469" s="222"/>
      <c r="N469" s="221"/>
      <c r="O469" s="221"/>
      <c r="P469" s="221"/>
      <c r="Q469" s="221"/>
      <c r="R469" s="222"/>
      <c r="S469" s="222"/>
      <c r="T469" s="222"/>
      <c r="U469" s="222"/>
      <c r="V469" s="222"/>
      <c r="W469" s="222"/>
      <c r="X469" s="222"/>
      <c r="Y469" s="222"/>
      <c r="Z469" s="212"/>
      <c r="AA469" s="212"/>
      <c r="AB469" s="212"/>
      <c r="AC469" s="212"/>
      <c r="AD469" s="212"/>
      <c r="AE469" s="212"/>
      <c r="AF469" s="212"/>
      <c r="AG469" s="212" t="s">
        <v>139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 x14ac:dyDescent="0.2">
      <c r="A470" s="219"/>
      <c r="B470" s="220"/>
      <c r="C470" s="253" t="s">
        <v>586</v>
      </c>
      <c r="D470" s="223"/>
      <c r="E470" s="224">
        <v>139.65</v>
      </c>
      <c r="F470" s="222"/>
      <c r="G470" s="222"/>
      <c r="H470" s="222"/>
      <c r="I470" s="222"/>
      <c r="J470" s="222"/>
      <c r="K470" s="222"/>
      <c r="L470" s="222"/>
      <c r="M470" s="222"/>
      <c r="N470" s="221"/>
      <c r="O470" s="221"/>
      <c r="P470" s="221"/>
      <c r="Q470" s="221"/>
      <c r="R470" s="222"/>
      <c r="S470" s="222"/>
      <c r="T470" s="222"/>
      <c r="U470" s="222"/>
      <c r="V470" s="222"/>
      <c r="W470" s="222"/>
      <c r="X470" s="222"/>
      <c r="Y470" s="222"/>
      <c r="Z470" s="212"/>
      <c r="AA470" s="212"/>
      <c r="AB470" s="212"/>
      <c r="AC470" s="212"/>
      <c r="AD470" s="212"/>
      <c r="AE470" s="212"/>
      <c r="AF470" s="212"/>
      <c r="AG470" s="212" t="s">
        <v>139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3" x14ac:dyDescent="0.2">
      <c r="A471" s="219"/>
      <c r="B471" s="220"/>
      <c r="C471" s="253" t="s">
        <v>587</v>
      </c>
      <c r="D471" s="223"/>
      <c r="E471" s="224">
        <v>39.9</v>
      </c>
      <c r="F471" s="222"/>
      <c r="G471" s="222"/>
      <c r="H471" s="222"/>
      <c r="I471" s="222"/>
      <c r="J471" s="222"/>
      <c r="K471" s="222"/>
      <c r="L471" s="222"/>
      <c r="M471" s="222"/>
      <c r="N471" s="221"/>
      <c r="O471" s="221"/>
      <c r="P471" s="221"/>
      <c r="Q471" s="221"/>
      <c r="R471" s="222"/>
      <c r="S471" s="222"/>
      <c r="T471" s="222"/>
      <c r="U471" s="222"/>
      <c r="V471" s="222"/>
      <c r="W471" s="222"/>
      <c r="X471" s="222"/>
      <c r="Y471" s="222"/>
      <c r="Z471" s="212"/>
      <c r="AA471" s="212"/>
      <c r="AB471" s="212"/>
      <c r="AC471" s="212"/>
      <c r="AD471" s="212"/>
      <c r="AE471" s="212"/>
      <c r="AF471" s="212"/>
      <c r="AG471" s="212" t="s">
        <v>139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ht="22.5" outlineLevel="1" x14ac:dyDescent="0.2">
      <c r="A472" s="237">
        <v>132</v>
      </c>
      <c r="B472" s="238" t="s">
        <v>588</v>
      </c>
      <c r="C472" s="252" t="s">
        <v>589</v>
      </c>
      <c r="D472" s="239" t="s">
        <v>584</v>
      </c>
      <c r="E472" s="240">
        <v>46.74</v>
      </c>
      <c r="F472" s="241"/>
      <c r="G472" s="242">
        <f>ROUND(E472*F472,2)</f>
        <v>0</v>
      </c>
      <c r="H472" s="241"/>
      <c r="I472" s="242">
        <f>ROUND(E472*H472,2)</f>
        <v>0</v>
      </c>
      <c r="J472" s="241"/>
      <c r="K472" s="242">
        <f>ROUND(E472*J472,2)</f>
        <v>0</v>
      </c>
      <c r="L472" s="242">
        <v>21</v>
      </c>
      <c r="M472" s="242">
        <f>G472*(1+L472/100)</f>
        <v>0</v>
      </c>
      <c r="N472" s="240">
        <v>0</v>
      </c>
      <c r="O472" s="240">
        <f>ROUND(E472*N472,2)</f>
        <v>0</v>
      </c>
      <c r="P472" s="240">
        <v>0</v>
      </c>
      <c r="Q472" s="240">
        <f>ROUND(E472*P472,2)</f>
        <v>0</v>
      </c>
      <c r="R472" s="242"/>
      <c r="S472" s="242" t="s">
        <v>133</v>
      </c>
      <c r="T472" s="243" t="s">
        <v>134</v>
      </c>
      <c r="U472" s="222">
        <v>0</v>
      </c>
      <c r="V472" s="222">
        <f>ROUND(E472*U472,2)</f>
        <v>0</v>
      </c>
      <c r="W472" s="222"/>
      <c r="X472" s="222" t="s">
        <v>135</v>
      </c>
      <c r="Y472" s="222" t="s">
        <v>136</v>
      </c>
      <c r="Z472" s="212"/>
      <c r="AA472" s="212"/>
      <c r="AB472" s="212"/>
      <c r="AC472" s="212"/>
      <c r="AD472" s="212"/>
      <c r="AE472" s="212"/>
      <c r="AF472" s="212"/>
      <c r="AG472" s="212" t="s">
        <v>137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2" x14ac:dyDescent="0.2">
      <c r="A473" s="219"/>
      <c r="B473" s="220"/>
      <c r="C473" s="253" t="s">
        <v>590</v>
      </c>
      <c r="D473" s="223"/>
      <c r="E473" s="224">
        <v>5.32</v>
      </c>
      <c r="F473" s="222"/>
      <c r="G473" s="222"/>
      <c r="H473" s="222"/>
      <c r="I473" s="222"/>
      <c r="J473" s="222"/>
      <c r="K473" s="222"/>
      <c r="L473" s="222"/>
      <c r="M473" s="222"/>
      <c r="N473" s="221"/>
      <c r="O473" s="221"/>
      <c r="P473" s="221"/>
      <c r="Q473" s="221"/>
      <c r="R473" s="222"/>
      <c r="S473" s="222"/>
      <c r="T473" s="222"/>
      <c r="U473" s="222"/>
      <c r="V473" s="222"/>
      <c r="W473" s="222"/>
      <c r="X473" s="222"/>
      <c r="Y473" s="222"/>
      <c r="Z473" s="212"/>
      <c r="AA473" s="212"/>
      <c r="AB473" s="212"/>
      <c r="AC473" s="212"/>
      <c r="AD473" s="212"/>
      <c r="AE473" s="212"/>
      <c r="AF473" s="212"/>
      <c r="AG473" s="212" t="s">
        <v>139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3" x14ac:dyDescent="0.2">
      <c r="A474" s="219"/>
      <c r="B474" s="220"/>
      <c r="C474" s="253" t="s">
        <v>591</v>
      </c>
      <c r="D474" s="223"/>
      <c r="E474" s="224">
        <v>6.84</v>
      </c>
      <c r="F474" s="222"/>
      <c r="G474" s="222"/>
      <c r="H474" s="222"/>
      <c r="I474" s="222"/>
      <c r="J474" s="222"/>
      <c r="K474" s="222"/>
      <c r="L474" s="222"/>
      <c r="M474" s="222"/>
      <c r="N474" s="221"/>
      <c r="O474" s="221"/>
      <c r="P474" s="221"/>
      <c r="Q474" s="221"/>
      <c r="R474" s="222"/>
      <c r="S474" s="222"/>
      <c r="T474" s="222"/>
      <c r="U474" s="222"/>
      <c r="V474" s="222"/>
      <c r="W474" s="222"/>
      <c r="X474" s="222"/>
      <c r="Y474" s="222"/>
      <c r="Z474" s="212"/>
      <c r="AA474" s="212"/>
      <c r="AB474" s="212"/>
      <c r="AC474" s="212"/>
      <c r="AD474" s="212"/>
      <c r="AE474" s="212"/>
      <c r="AF474" s="212"/>
      <c r="AG474" s="212" t="s">
        <v>139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3" x14ac:dyDescent="0.2">
      <c r="A475" s="219"/>
      <c r="B475" s="220"/>
      <c r="C475" s="253" t="s">
        <v>592</v>
      </c>
      <c r="D475" s="223"/>
      <c r="E475" s="224">
        <v>34.58</v>
      </c>
      <c r="F475" s="222"/>
      <c r="G475" s="222"/>
      <c r="H475" s="222"/>
      <c r="I475" s="222"/>
      <c r="J475" s="222"/>
      <c r="K475" s="222"/>
      <c r="L475" s="222"/>
      <c r="M475" s="222"/>
      <c r="N475" s="221"/>
      <c r="O475" s="221"/>
      <c r="P475" s="221"/>
      <c r="Q475" s="221"/>
      <c r="R475" s="222"/>
      <c r="S475" s="222"/>
      <c r="T475" s="222"/>
      <c r="U475" s="222"/>
      <c r="V475" s="222"/>
      <c r="W475" s="222"/>
      <c r="X475" s="222"/>
      <c r="Y475" s="222"/>
      <c r="Z475" s="212"/>
      <c r="AA475" s="212"/>
      <c r="AB475" s="212"/>
      <c r="AC475" s="212"/>
      <c r="AD475" s="212"/>
      <c r="AE475" s="212"/>
      <c r="AF475" s="212"/>
      <c r="AG475" s="212" t="s">
        <v>139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 x14ac:dyDescent="0.2">
      <c r="A476" s="237">
        <v>133</v>
      </c>
      <c r="B476" s="238" t="s">
        <v>593</v>
      </c>
      <c r="C476" s="252" t="s">
        <v>594</v>
      </c>
      <c r="D476" s="239" t="s">
        <v>584</v>
      </c>
      <c r="E476" s="240">
        <v>46.74</v>
      </c>
      <c r="F476" s="241"/>
      <c r="G476" s="242">
        <f>ROUND(E476*F476,2)</f>
        <v>0</v>
      </c>
      <c r="H476" s="241"/>
      <c r="I476" s="242">
        <f>ROUND(E476*H476,2)</f>
        <v>0</v>
      </c>
      <c r="J476" s="241"/>
      <c r="K476" s="242">
        <f>ROUND(E476*J476,2)</f>
        <v>0</v>
      </c>
      <c r="L476" s="242">
        <v>21</v>
      </c>
      <c r="M476" s="242">
        <f>G476*(1+L476/100)</f>
        <v>0</v>
      </c>
      <c r="N476" s="240">
        <v>0</v>
      </c>
      <c r="O476" s="240">
        <f>ROUND(E476*N476,2)</f>
        <v>0</v>
      </c>
      <c r="P476" s="240">
        <v>0</v>
      </c>
      <c r="Q476" s="240">
        <f>ROUND(E476*P476,2)</f>
        <v>0</v>
      </c>
      <c r="R476" s="242"/>
      <c r="S476" s="242" t="s">
        <v>133</v>
      </c>
      <c r="T476" s="243" t="s">
        <v>134</v>
      </c>
      <c r="U476" s="222">
        <v>0</v>
      </c>
      <c r="V476" s="222">
        <f>ROUND(E476*U476,2)</f>
        <v>0</v>
      </c>
      <c r="W476" s="222"/>
      <c r="X476" s="222" t="s">
        <v>135</v>
      </c>
      <c r="Y476" s="222" t="s">
        <v>136</v>
      </c>
      <c r="Z476" s="212"/>
      <c r="AA476" s="212"/>
      <c r="AB476" s="212"/>
      <c r="AC476" s="212"/>
      <c r="AD476" s="212"/>
      <c r="AE476" s="212"/>
      <c r="AF476" s="212"/>
      <c r="AG476" s="212" t="s">
        <v>137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2" x14ac:dyDescent="0.2">
      <c r="A477" s="219"/>
      <c r="B477" s="220"/>
      <c r="C477" s="253" t="s">
        <v>590</v>
      </c>
      <c r="D477" s="223"/>
      <c r="E477" s="224">
        <v>5.32</v>
      </c>
      <c r="F477" s="222"/>
      <c r="G477" s="222"/>
      <c r="H477" s="222"/>
      <c r="I477" s="222"/>
      <c r="J477" s="222"/>
      <c r="K477" s="222"/>
      <c r="L477" s="222"/>
      <c r="M477" s="222"/>
      <c r="N477" s="221"/>
      <c r="O477" s="221"/>
      <c r="P477" s="221"/>
      <c r="Q477" s="221"/>
      <c r="R477" s="222"/>
      <c r="S477" s="222"/>
      <c r="T477" s="222"/>
      <c r="U477" s="222"/>
      <c r="V477" s="222"/>
      <c r="W477" s="222"/>
      <c r="X477" s="222"/>
      <c r="Y477" s="222"/>
      <c r="Z477" s="212"/>
      <c r="AA477" s="212"/>
      <c r="AB477" s="212"/>
      <c r="AC477" s="212"/>
      <c r="AD477" s="212"/>
      <c r="AE477" s="212"/>
      <c r="AF477" s="212"/>
      <c r="AG477" s="212" t="s">
        <v>139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3" x14ac:dyDescent="0.2">
      <c r="A478" s="219"/>
      <c r="B478" s="220"/>
      <c r="C478" s="253" t="s">
        <v>591</v>
      </c>
      <c r="D478" s="223"/>
      <c r="E478" s="224">
        <v>6.84</v>
      </c>
      <c r="F478" s="222"/>
      <c r="G478" s="222"/>
      <c r="H478" s="222"/>
      <c r="I478" s="222"/>
      <c r="J478" s="222"/>
      <c r="K478" s="222"/>
      <c r="L478" s="222"/>
      <c r="M478" s="222"/>
      <c r="N478" s="221"/>
      <c r="O478" s="221"/>
      <c r="P478" s="221"/>
      <c r="Q478" s="221"/>
      <c r="R478" s="222"/>
      <c r="S478" s="222"/>
      <c r="T478" s="222"/>
      <c r="U478" s="222"/>
      <c r="V478" s="222"/>
      <c r="W478" s="222"/>
      <c r="X478" s="222"/>
      <c r="Y478" s="222"/>
      <c r="Z478" s="212"/>
      <c r="AA478" s="212"/>
      <c r="AB478" s="212"/>
      <c r="AC478" s="212"/>
      <c r="AD478" s="212"/>
      <c r="AE478" s="212"/>
      <c r="AF478" s="212"/>
      <c r="AG478" s="212" t="s">
        <v>139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3" x14ac:dyDescent="0.2">
      <c r="A479" s="219"/>
      <c r="B479" s="220"/>
      <c r="C479" s="253" t="s">
        <v>592</v>
      </c>
      <c r="D479" s="223"/>
      <c r="E479" s="224">
        <v>34.58</v>
      </c>
      <c r="F479" s="222"/>
      <c r="G479" s="222"/>
      <c r="H479" s="222"/>
      <c r="I479" s="222"/>
      <c r="J479" s="222"/>
      <c r="K479" s="222"/>
      <c r="L479" s="222"/>
      <c r="M479" s="222"/>
      <c r="N479" s="221"/>
      <c r="O479" s="221"/>
      <c r="P479" s="221"/>
      <c r="Q479" s="221"/>
      <c r="R479" s="222"/>
      <c r="S479" s="222"/>
      <c r="T479" s="222"/>
      <c r="U479" s="222"/>
      <c r="V479" s="222"/>
      <c r="W479" s="222"/>
      <c r="X479" s="222"/>
      <c r="Y479" s="222"/>
      <c r="Z479" s="212"/>
      <c r="AA479" s="212"/>
      <c r="AB479" s="212"/>
      <c r="AC479" s="212"/>
      <c r="AD479" s="212"/>
      <c r="AE479" s="212"/>
      <c r="AF479" s="212"/>
      <c r="AG479" s="212" t="s">
        <v>139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44">
        <v>134</v>
      </c>
      <c r="B480" s="245" t="s">
        <v>595</v>
      </c>
      <c r="C480" s="254" t="s">
        <v>596</v>
      </c>
      <c r="D480" s="246" t="s">
        <v>0</v>
      </c>
      <c r="E480" s="247">
        <v>30306.342199999999</v>
      </c>
      <c r="F480" s="248"/>
      <c r="G480" s="249">
        <f>ROUND(E480*F480,2)</f>
        <v>0</v>
      </c>
      <c r="H480" s="248"/>
      <c r="I480" s="249">
        <f>ROUND(E480*H480,2)</f>
        <v>0</v>
      </c>
      <c r="J480" s="248"/>
      <c r="K480" s="249">
        <f>ROUND(E480*J480,2)</f>
        <v>0</v>
      </c>
      <c r="L480" s="249">
        <v>21</v>
      </c>
      <c r="M480" s="249">
        <f>G480*(1+L480/100)</f>
        <v>0</v>
      </c>
      <c r="N480" s="247">
        <v>0</v>
      </c>
      <c r="O480" s="247">
        <f>ROUND(E480*N480,2)</f>
        <v>0</v>
      </c>
      <c r="P480" s="247">
        <v>0</v>
      </c>
      <c r="Q480" s="247">
        <f>ROUND(E480*P480,2)</f>
        <v>0</v>
      </c>
      <c r="R480" s="249"/>
      <c r="S480" s="249" t="s">
        <v>133</v>
      </c>
      <c r="T480" s="250" t="s">
        <v>134</v>
      </c>
      <c r="U480" s="222">
        <v>0</v>
      </c>
      <c r="V480" s="222">
        <f>ROUND(E480*U480,2)</f>
        <v>0</v>
      </c>
      <c r="W480" s="222"/>
      <c r="X480" s="222" t="s">
        <v>135</v>
      </c>
      <c r="Y480" s="222" t="s">
        <v>136</v>
      </c>
      <c r="Z480" s="212"/>
      <c r="AA480" s="212"/>
      <c r="AB480" s="212"/>
      <c r="AC480" s="212"/>
      <c r="AD480" s="212"/>
      <c r="AE480" s="212"/>
      <c r="AF480" s="212"/>
      <c r="AG480" s="212" t="s">
        <v>506</v>
      </c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x14ac:dyDescent="0.2">
      <c r="A481" s="230" t="s">
        <v>128</v>
      </c>
      <c r="B481" s="231" t="s">
        <v>94</v>
      </c>
      <c r="C481" s="251" t="s">
        <v>95</v>
      </c>
      <c r="D481" s="232"/>
      <c r="E481" s="233"/>
      <c r="F481" s="234"/>
      <c r="G481" s="234">
        <f>SUMIF(AG482:AG487,"&lt;&gt;NOR",G482:G487)</f>
        <v>0</v>
      </c>
      <c r="H481" s="234"/>
      <c r="I481" s="234">
        <f>SUM(I482:I487)</f>
        <v>0</v>
      </c>
      <c r="J481" s="234"/>
      <c r="K481" s="234">
        <f>SUM(K482:K487)</f>
        <v>0</v>
      </c>
      <c r="L481" s="234"/>
      <c r="M481" s="234">
        <f>SUM(M482:M487)</f>
        <v>0</v>
      </c>
      <c r="N481" s="233"/>
      <c r="O481" s="233">
        <f>SUM(O482:O487)</f>
        <v>0.01</v>
      </c>
      <c r="P481" s="233"/>
      <c r="Q481" s="233">
        <f>SUM(Q482:Q487)</f>
        <v>0</v>
      </c>
      <c r="R481" s="234"/>
      <c r="S481" s="234"/>
      <c r="T481" s="235"/>
      <c r="U481" s="229"/>
      <c r="V481" s="229">
        <f>SUM(V482:V487)</f>
        <v>6.59</v>
      </c>
      <c r="W481" s="229"/>
      <c r="X481" s="229"/>
      <c r="Y481" s="229"/>
      <c r="AG481" t="s">
        <v>129</v>
      </c>
    </row>
    <row r="482" spans="1:60" outlineLevel="1" x14ac:dyDescent="0.2">
      <c r="A482" s="237">
        <v>135</v>
      </c>
      <c r="B482" s="238" t="s">
        <v>597</v>
      </c>
      <c r="C482" s="252" t="s">
        <v>598</v>
      </c>
      <c r="D482" s="239" t="s">
        <v>168</v>
      </c>
      <c r="E482" s="240">
        <v>45</v>
      </c>
      <c r="F482" s="241"/>
      <c r="G482" s="242">
        <f>ROUND(E482*F482,2)</f>
        <v>0</v>
      </c>
      <c r="H482" s="241"/>
      <c r="I482" s="242">
        <f>ROUND(E482*H482,2)</f>
        <v>0</v>
      </c>
      <c r="J482" s="241"/>
      <c r="K482" s="242">
        <f>ROUND(E482*J482,2)</f>
        <v>0</v>
      </c>
      <c r="L482" s="242">
        <v>21</v>
      </c>
      <c r="M482" s="242">
        <f>G482*(1+L482/100)</f>
        <v>0</v>
      </c>
      <c r="N482" s="240">
        <v>0</v>
      </c>
      <c r="O482" s="240">
        <f>ROUND(E482*N482,2)</f>
        <v>0</v>
      </c>
      <c r="P482" s="240">
        <v>0</v>
      </c>
      <c r="Q482" s="240">
        <f>ROUND(E482*P482,2)</f>
        <v>0</v>
      </c>
      <c r="R482" s="242"/>
      <c r="S482" s="242" t="s">
        <v>133</v>
      </c>
      <c r="T482" s="243" t="s">
        <v>134</v>
      </c>
      <c r="U482" s="222">
        <v>8.7999999999999995E-2</v>
      </c>
      <c r="V482" s="222">
        <f>ROUND(E482*U482,2)</f>
        <v>3.96</v>
      </c>
      <c r="W482" s="222"/>
      <c r="X482" s="222" t="s">
        <v>135</v>
      </c>
      <c r="Y482" s="222" t="s">
        <v>136</v>
      </c>
      <c r="Z482" s="212"/>
      <c r="AA482" s="212"/>
      <c r="AB482" s="212"/>
      <c r="AC482" s="212"/>
      <c r="AD482" s="212"/>
      <c r="AE482" s="212"/>
      <c r="AF482" s="212"/>
      <c r="AG482" s="212" t="s">
        <v>137</v>
      </c>
      <c r="AH482" s="212"/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2" x14ac:dyDescent="0.2">
      <c r="A483" s="219"/>
      <c r="B483" s="220"/>
      <c r="C483" s="253" t="s">
        <v>599</v>
      </c>
      <c r="D483" s="223"/>
      <c r="E483" s="224">
        <v>45</v>
      </c>
      <c r="F483" s="222"/>
      <c r="G483" s="222"/>
      <c r="H483" s="222"/>
      <c r="I483" s="222"/>
      <c r="J483" s="222"/>
      <c r="K483" s="222"/>
      <c r="L483" s="222"/>
      <c r="M483" s="222"/>
      <c r="N483" s="221"/>
      <c r="O483" s="221"/>
      <c r="P483" s="221"/>
      <c r="Q483" s="221"/>
      <c r="R483" s="222"/>
      <c r="S483" s="222"/>
      <c r="T483" s="222"/>
      <c r="U483" s="222"/>
      <c r="V483" s="222"/>
      <c r="W483" s="222"/>
      <c r="X483" s="222"/>
      <c r="Y483" s="222"/>
      <c r="Z483" s="212"/>
      <c r="AA483" s="212"/>
      <c r="AB483" s="212"/>
      <c r="AC483" s="212"/>
      <c r="AD483" s="212"/>
      <c r="AE483" s="212"/>
      <c r="AF483" s="212"/>
      <c r="AG483" s="212" t="s">
        <v>139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3" x14ac:dyDescent="0.2">
      <c r="A484" s="219"/>
      <c r="B484" s="220"/>
      <c r="C484" s="253" t="s">
        <v>433</v>
      </c>
      <c r="D484" s="223"/>
      <c r="E484" s="224"/>
      <c r="F484" s="222"/>
      <c r="G484" s="222"/>
      <c r="H484" s="222"/>
      <c r="I484" s="222"/>
      <c r="J484" s="222"/>
      <c r="K484" s="222"/>
      <c r="L484" s="222"/>
      <c r="M484" s="222"/>
      <c r="N484" s="221"/>
      <c r="O484" s="221"/>
      <c r="P484" s="221"/>
      <c r="Q484" s="221"/>
      <c r="R484" s="222"/>
      <c r="S484" s="222"/>
      <c r="T484" s="222"/>
      <c r="U484" s="222"/>
      <c r="V484" s="222"/>
      <c r="W484" s="222"/>
      <c r="X484" s="222"/>
      <c r="Y484" s="222"/>
      <c r="Z484" s="212"/>
      <c r="AA484" s="212"/>
      <c r="AB484" s="212"/>
      <c r="AC484" s="212"/>
      <c r="AD484" s="212"/>
      <c r="AE484" s="212"/>
      <c r="AF484" s="212"/>
      <c r="AG484" s="212" t="s">
        <v>139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 x14ac:dyDescent="0.2">
      <c r="A485" s="237">
        <v>136</v>
      </c>
      <c r="B485" s="238" t="s">
        <v>600</v>
      </c>
      <c r="C485" s="252" t="s">
        <v>601</v>
      </c>
      <c r="D485" s="239" t="s">
        <v>168</v>
      </c>
      <c r="E485" s="240">
        <v>7</v>
      </c>
      <c r="F485" s="241"/>
      <c r="G485" s="242">
        <f>ROUND(E485*F485,2)</f>
        <v>0</v>
      </c>
      <c r="H485" s="241"/>
      <c r="I485" s="242">
        <f>ROUND(E485*H485,2)</f>
        <v>0</v>
      </c>
      <c r="J485" s="241"/>
      <c r="K485" s="242">
        <f>ROUND(E485*J485,2)</f>
        <v>0</v>
      </c>
      <c r="L485" s="242">
        <v>21</v>
      </c>
      <c r="M485" s="242">
        <f>G485*(1+L485/100)</f>
        <v>0</v>
      </c>
      <c r="N485" s="240">
        <v>1.2800000000000001E-3</v>
      </c>
      <c r="O485" s="240">
        <f>ROUND(E485*N485,2)</f>
        <v>0.01</v>
      </c>
      <c r="P485" s="240">
        <v>0</v>
      </c>
      <c r="Q485" s="240">
        <f>ROUND(E485*P485,2)</f>
        <v>0</v>
      </c>
      <c r="R485" s="242"/>
      <c r="S485" s="242" t="s">
        <v>133</v>
      </c>
      <c r="T485" s="243" t="s">
        <v>134</v>
      </c>
      <c r="U485" s="222">
        <v>0.36454999999999999</v>
      </c>
      <c r="V485" s="222">
        <f>ROUND(E485*U485,2)</f>
        <v>2.5499999999999998</v>
      </c>
      <c r="W485" s="222"/>
      <c r="X485" s="222" t="s">
        <v>135</v>
      </c>
      <c r="Y485" s="222" t="s">
        <v>136</v>
      </c>
      <c r="Z485" s="212"/>
      <c r="AA485" s="212"/>
      <c r="AB485" s="212"/>
      <c r="AC485" s="212"/>
      <c r="AD485" s="212"/>
      <c r="AE485" s="212"/>
      <c r="AF485" s="212"/>
      <c r="AG485" s="212" t="s">
        <v>137</v>
      </c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2" x14ac:dyDescent="0.2">
      <c r="A486" s="219"/>
      <c r="B486" s="220"/>
      <c r="C486" s="253" t="s">
        <v>501</v>
      </c>
      <c r="D486" s="223"/>
      <c r="E486" s="224">
        <v>7</v>
      </c>
      <c r="F486" s="222"/>
      <c r="G486" s="222"/>
      <c r="H486" s="222"/>
      <c r="I486" s="222"/>
      <c r="J486" s="222"/>
      <c r="K486" s="222"/>
      <c r="L486" s="222"/>
      <c r="M486" s="222"/>
      <c r="N486" s="221"/>
      <c r="O486" s="221"/>
      <c r="P486" s="221"/>
      <c r="Q486" s="221"/>
      <c r="R486" s="222"/>
      <c r="S486" s="222"/>
      <c r="T486" s="222"/>
      <c r="U486" s="222"/>
      <c r="V486" s="222"/>
      <c r="W486" s="222"/>
      <c r="X486" s="222"/>
      <c r="Y486" s="222"/>
      <c r="Z486" s="212"/>
      <c r="AA486" s="212"/>
      <c r="AB486" s="212"/>
      <c r="AC486" s="212"/>
      <c r="AD486" s="212"/>
      <c r="AE486" s="212"/>
      <c r="AF486" s="212"/>
      <c r="AG486" s="212" t="s">
        <v>139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44">
        <v>137</v>
      </c>
      <c r="B487" s="245" t="s">
        <v>602</v>
      </c>
      <c r="C487" s="254" t="s">
        <v>603</v>
      </c>
      <c r="D487" s="246" t="s">
        <v>300</v>
      </c>
      <c r="E487" s="247">
        <v>1</v>
      </c>
      <c r="F487" s="248"/>
      <c r="G487" s="249">
        <f>ROUND(E487*F487,2)</f>
        <v>0</v>
      </c>
      <c r="H487" s="248"/>
      <c r="I487" s="249">
        <f>ROUND(E487*H487,2)</f>
        <v>0</v>
      </c>
      <c r="J487" s="248"/>
      <c r="K487" s="249">
        <f>ROUND(E487*J487,2)</f>
        <v>0</v>
      </c>
      <c r="L487" s="249">
        <v>21</v>
      </c>
      <c r="M487" s="249">
        <f>G487*(1+L487/100)</f>
        <v>0</v>
      </c>
      <c r="N487" s="247">
        <v>0</v>
      </c>
      <c r="O487" s="247">
        <f>ROUND(E487*N487,2)</f>
        <v>0</v>
      </c>
      <c r="P487" s="247">
        <v>0</v>
      </c>
      <c r="Q487" s="247">
        <f>ROUND(E487*P487,2)</f>
        <v>0</v>
      </c>
      <c r="R487" s="249"/>
      <c r="S487" s="249" t="s">
        <v>133</v>
      </c>
      <c r="T487" s="250" t="s">
        <v>134</v>
      </c>
      <c r="U487" s="222">
        <v>7.8E-2</v>
      </c>
      <c r="V487" s="222">
        <f>ROUND(E487*U487,2)</f>
        <v>0.08</v>
      </c>
      <c r="W487" s="222"/>
      <c r="X487" s="222" t="s">
        <v>135</v>
      </c>
      <c r="Y487" s="222" t="s">
        <v>136</v>
      </c>
      <c r="Z487" s="212"/>
      <c r="AA487" s="212"/>
      <c r="AB487" s="212"/>
      <c r="AC487" s="212"/>
      <c r="AD487" s="212"/>
      <c r="AE487" s="212"/>
      <c r="AF487" s="212"/>
      <c r="AG487" s="212" t="s">
        <v>137</v>
      </c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x14ac:dyDescent="0.2">
      <c r="A488" s="230" t="s">
        <v>128</v>
      </c>
      <c r="B488" s="231" t="s">
        <v>96</v>
      </c>
      <c r="C488" s="251" t="s">
        <v>97</v>
      </c>
      <c r="D488" s="232"/>
      <c r="E488" s="233"/>
      <c r="F488" s="234"/>
      <c r="G488" s="234">
        <f>SUMIF(AG489:AG498,"&lt;&gt;NOR",G489:G498)</f>
        <v>0</v>
      </c>
      <c r="H488" s="234"/>
      <c r="I488" s="234">
        <f>SUM(I489:I498)</f>
        <v>0</v>
      </c>
      <c r="J488" s="234"/>
      <c r="K488" s="234">
        <f>SUM(K489:K498)</f>
        <v>0</v>
      </c>
      <c r="L488" s="234"/>
      <c r="M488" s="234">
        <f>SUM(M489:M498)</f>
        <v>0</v>
      </c>
      <c r="N488" s="233"/>
      <c r="O488" s="233">
        <f>SUM(O489:O498)</f>
        <v>0</v>
      </c>
      <c r="P488" s="233"/>
      <c r="Q488" s="233">
        <f>SUM(Q489:Q498)</f>
        <v>0</v>
      </c>
      <c r="R488" s="234"/>
      <c r="S488" s="234"/>
      <c r="T488" s="235"/>
      <c r="U488" s="229"/>
      <c r="V488" s="229">
        <f>SUM(V489:V498)</f>
        <v>314.53000000000003</v>
      </c>
      <c r="W488" s="229"/>
      <c r="X488" s="229"/>
      <c r="Y488" s="229"/>
      <c r="AG488" t="s">
        <v>129</v>
      </c>
    </row>
    <row r="489" spans="1:60" outlineLevel="1" x14ac:dyDescent="0.2">
      <c r="A489" s="244">
        <v>138</v>
      </c>
      <c r="B489" s="245" t="s">
        <v>604</v>
      </c>
      <c r="C489" s="254" t="s">
        <v>605</v>
      </c>
      <c r="D489" s="246" t="s">
        <v>160</v>
      </c>
      <c r="E489" s="247">
        <v>113.4637</v>
      </c>
      <c r="F489" s="248"/>
      <c r="G489" s="249">
        <f>ROUND(E489*F489,2)</f>
        <v>0</v>
      </c>
      <c r="H489" s="248"/>
      <c r="I489" s="249">
        <f>ROUND(E489*H489,2)</f>
        <v>0</v>
      </c>
      <c r="J489" s="248"/>
      <c r="K489" s="249">
        <f>ROUND(E489*J489,2)</f>
        <v>0</v>
      </c>
      <c r="L489" s="249">
        <v>21</v>
      </c>
      <c r="M489" s="249">
        <f>G489*(1+L489/100)</f>
        <v>0</v>
      </c>
      <c r="N489" s="247">
        <v>0</v>
      </c>
      <c r="O489" s="247">
        <f>ROUND(E489*N489,2)</f>
        <v>0</v>
      </c>
      <c r="P489" s="247">
        <v>0</v>
      </c>
      <c r="Q489" s="247">
        <f>ROUND(E489*P489,2)</f>
        <v>0</v>
      </c>
      <c r="R489" s="249"/>
      <c r="S489" s="249" t="s">
        <v>133</v>
      </c>
      <c r="T489" s="250" t="s">
        <v>134</v>
      </c>
      <c r="U489" s="222">
        <v>0.55000000000000004</v>
      </c>
      <c r="V489" s="222">
        <f>ROUND(E489*U489,2)</f>
        <v>62.41</v>
      </c>
      <c r="W489" s="222"/>
      <c r="X489" s="222" t="s">
        <v>135</v>
      </c>
      <c r="Y489" s="222" t="s">
        <v>136</v>
      </c>
      <c r="Z489" s="212"/>
      <c r="AA489" s="212"/>
      <c r="AB489" s="212"/>
      <c r="AC489" s="212"/>
      <c r="AD489" s="212"/>
      <c r="AE489" s="212"/>
      <c r="AF489" s="212"/>
      <c r="AG489" s="212" t="s">
        <v>606</v>
      </c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">
      <c r="A490" s="244">
        <v>139</v>
      </c>
      <c r="B490" s="245" t="s">
        <v>607</v>
      </c>
      <c r="C490" s="254" t="s">
        <v>608</v>
      </c>
      <c r="D490" s="246" t="s">
        <v>160</v>
      </c>
      <c r="E490" s="247">
        <v>113.4637</v>
      </c>
      <c r="F490" s="248"/>
      <c r="G490" s="249">
        <f>ROUND(E490*F490,2)</f>
        <v>0</v>
      </c>
      <c r="H490" s="248"/>
      <c r="I490" s="249">
        <f>ROUND(E490*H490,2)</f>
        <v>0</v>
      </c>
      <c r="J490" s="248"/>
      <c r="K490" s="249">
        <f>ROUND(E490*J490,2)</f>
        <v>0</v>
      </c>
      <c r="L490" s="249">
        <v>21</v>
      </c>
      <c r="M490" s="249">
        <f>G490*(1+L490/100)</f>
        <v>0</v>
      </c>
      <c r="N490" s="247">
        <v>0</v>
      </c>
      <c r="O490" s="247">
        <f>ROUND(E490*N490,2)</f>
        <v>0</v>
      </c>
      <c r="P490" s="247">
        <v>0</v>
      </c>
      <c r="Q490" s="247">
        <f>ROUND(E490*P490,2)</f>
        <v>0</v>
      </c>
      <c r="R490" s="249"/>
      <c r="S490" s="249" t="s">
        <v>133</v>
      </c>
      <c r="T490" s="250" t="s">
        <v>134</v>
      </c>
      <c r="U490" s="222">
        <v>0.26500000000000001</v>
      </c>
      <c r="V490" s="222">
        <f>ROUND(E490*U490,2)</f>
        <v>30.07</v>
      </c>
      <c r="W490" s="222"/>
      <c r="X490" s="222" t="s">
        <v>135</v>
      </c>
      <c r="Y490" s="222" t="s">
        <v>136</v>
      </c>
      <c r="Z490" s="212"/>
      <c r="AA490" s="212"/>
      <c r="AB490" s="212"/>
      <c r="AC490" s="212"/>
      <c r="AD490" s="212"/>
      <c r="AE490" s="212"/>
      <c r="AF490" s="212"/>
      <c r="AG490" s="212" t="s">
        <v>606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 x14ac:dyDescent="0.2">
      <c r="A491" s="244">
        <v>140</v>
      </c>
      <c r="B491" s="245" t="s">
        <v>609</v>
      </c>
      <c r="C491" s="254" t="s">
        <v>610</v>
      </c>
      <c r="D491" s="246" t="s">
        <v>160</v>
      </c>
      <c r="E491" s="247">
        <v>113.4637</v>
      </c>
      <c r="F491" s="248"/>
      <c r="G491" s="249">
        <f>ROUND(E491*F491,2)</f>
        <v>0</v>
      </c>
      <c r="H491" s="248"/>
      <c r="I491" s="249">
        <f>ROUND(E491*H491,2)</f>
        <v>0</v>
      </c>
      <c r="J491" s="248"/>
      <c r="K491" s="249">
        <f>ROUND(E491*J491,2)</f>
        <v>0</v>
      </c>
      <c r="L491" s="249">
        <v>21</v>
      </c>
      <c r="M491" s="249">
        <f>G491*(1+L491/100)</f>
        <v>0</v>
      </c>
      <c r="N491" s="247">
        <v>0</v>
      </c>
      <c r="O491" s="247">
        <f>ROUND(E491*N491,2)</f>
        <v>0</v>
      </c>
      <c r="P491" s="247">
        <v>0</v>
      </c>
      <c r="Q491" s="247">
        <f>ROUND(E491*P491,2)</f>
        <v>0</v>
      </c>
      <c r="R491" s="249"/>
      <c r="S491" s="249" t="s">
        <v>133</v>
      </c>
      <c r="T491" s="250" t="s">
        <v>134</v>
      </c>
      <c r="U491" s="222">
        <v>0.94199999999999995</v>
      </c>
      <c r="V491" s="222">
        <f>ROUND(E491*U491,2)</f>
        <v>106.88</v>
      </c>
      <c r="W491" s="222"/>
      <c r="X491" s="222" t="s">
        <v>135</v>
      </c>
      <c r="Y491" s="222" t="s">
        <v>136</v>
      </c>
      <c r="Z491" s="212"/>
      <c r="AA491" s="212"/>
      <c r="AB491" s="212"/>
      <c r="AC491" s="212"/>
      <c r="AD491" s="212"/>
      <c r="AE491" s="212"/>
      <c r="AF491" s="212"/>
      <c r="AG491" s="212" t="s">
        <v>606</v>
      </c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">
      <c r="A492" s="244">
        <v>141</v>
      </c>
      <c r="B492" s="245" t="s">
        <v>611</v>
      </c>
      <c r="C492" s="254" t="s">
        <v>612</v>
      </c>
      <c r="D492" s="246" t="s">
        <v>160</v>
      </c>
      <c r="E492" s="247">
        <v>567.31849999999997</v>
      </c>
      <c r="F492" s="248"/>
      <c r="G492" s="249">
        <f>ROUND(E492*F492,2)</f>
        <v>0</v>
      </c>
      <c r="H492" s="248"/>
      <c r="I492" s="249">
        <f>ROUND(E492*H492,2)</f>
        <v>0</v>
      </c>
      <c r="J492" s="248"/>
      <c r="K492" s="249">
        <f>ROUND(E492*J492,2)</f>
        <v>0</v>
      </c>
      <c r="L492" s="249">
        <v>21</v>
      </c>
      <c r="M492" s="249">
        <f>G492*(1+L492/100)</f>
        <v>0</v>
      </c>
      <c r="N492" s="247">
        <v>0</v>
      </c>
      <c r="O492" s="247">
        <f>ROUND(E492*N492,2)</f>
        <v>0</v>
      </c>
      <c r="P492" s="247">
        <v>0</v>
      </c>
      <c r="Q492" s="247">
        <f>ROUND(E492*P492,2)</f>
        <v>0</v>
      </c>
      <c r="R492" s="249"/>
      <c r="S492" s="249" t="s">
        <v>133</v>
      </c>
      <c r="T492" s="250" t="s">
        <v>134</v>
      </c>
      <c r="U492" s="222">
        <v>0.105</v>
      </c>
      <c r="V492" s="222">
        <f>ROUND(E492*U492,2)</f>
        <v>59.57</v>
      </c>
      <c r="W492" s="222"/>
      <c r="X492" s="222" t="s">
        <v>135</v>
      </c>
      <c r="Y492" s="222" t="s">
        <v>136</v>
      </c>
      <c r="Z492" s="212"/>
      <c r="AA492" s="212"/>
      <c r="AB492" s="212"/>
      <c r="AC492" s="212"/>
      <c r="AD492" s="212"/>
      <c r="AE492" s="212"/>
      <c r="AF492" s="212"/>
      <c r="AG492" s="212" t="s">
        <v>606</v>
      </c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 x14ac:dyDescent="0.2">
      <c r="A493" s="244">
        <v>142</v>
      </c>
      <c r="B493" s="245" t="s">
        <v>613</v>
      </c>
      <c r="C493" s="254" t="s">
        <v>614</v>
      </c>
      <c r="D493" s="246" t="s">
        <v>160</v>
      </c>
      <c r="E493" s="247">
        <v>113.4637</v>
      </c>
      <c r="F493" s="248"/>
      <c r="G493" s="249">
        <f>ROUND(E493*F493,2)</f>
        <v>0</v>
      </c>
      <c r="H493" s="248"/>
      <c r="I493" s="249">
        <f>ROUND(E493*H493,2)</f>
        <v>0</v>
      </c>
      <c r="J493" s="248"/>
      <c r="K493" s="249">
        <f>ROUND(E493*J493,2)</f>
        <v>0</v>
      </c>
      <c r="L493" s="249">
        <v>21</v>
      </c>
      <c r="M493" s="249">
        <f>G493*(1+L493/100)</f>
        <v>0</v>
      </c>
      <c r="N493" s="247">
        <v>0</v>
      </c>
      <c r="O493" s="247">
        <f>ROUND(E493*N493,2)</f>
        <v>0</v>
      </c>
      <c r="P493" s="247">
        <v>0</v>
      </c>
      <c r="Q493" s="247">
        <f>ROUND(E493*P493,2)</f>
        <v>0</v>
      </c>
      <c r="R493" s="249"/>
      <c r="S493" s="249" t="s">
        <v>133</v>
      </c>
      <c r="T493" s="250" t="s">
        <v>134</v>
      </c>
      <c r="U493" s="222">
        <v>0.49</v>
      </c>
      <c r="V493" s="222">
        <f>ROUND(E493*U493,2)</f>
        <v>55.6</v>
      </c>
      <c r="W493" s="222"/>
      <c r="X493" s="222" t="s">
        <v>135</v>
      </c>
      <c r="Y493" s="222" t="s">
        <v>136</v>
      </c>
      <c r="Z493" s="212"/>
      <c r="AA493" s="212"/>
      <c r="AB493" s="212"/>
      <c r="AC493" s="212"/>
      <c r="AD493" s="212"/>
      <c r="AE493" s="212"/>
      <c r="AF493" s="212"/>
      <c r="AG493" s="212" t="s">
        <v>606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 x14ac:dyDescent="0.2">
      <c r="A494" s="244">
        <v>143</v>
      </c>
      <c r="B494" s="245" t="s">
        <v>615</v>
      </c>
      <c r="C494" s="254" t="s">
        <v>616</v>
      </c>
      <c r="D494" s="246" t="s">
        <v>160</v>
      </c>
      <c r="E494" s="247">
        <v>113.4637</v>
      </c>
      <c r="F494" s="248"/>
      <c r="G494" s="249">
        <f>ROUND(E494*F494,2)</f>
        <v>0</v>
      </c>
      <c r="H494" s="248"/>
      <c r="I494" s="249">
        <f>ROUND(E494*H494,2)</f>
        <v>0</v>
      </c>
      <c r="J494" s="248"/>
      <c r="K494" s="249">
        <f>ROUND(E494*J494,2)</f>
        <v>0</v>
      </c>
      <c r="L494" s="249">
        <v>21</v>
      </c>
      <c r="M494" s="249">
        <f>G494*(1+L494/100)</f>
        <v>0</v>
      </c>
      <c r="N494" s="247">
        <v>0</v>
      </c>
      <c r="O494" s="247">
        <f>ROUND(E494*N494,2)</f>
        <v>0</v>
      </c>
      <c r="P494" s="247">
        <v>0</v>
      </c>
      <c r="Q494" s="247">
        <f>ROUND(E494*P494,2)</f>
        <v>0</v>
      </c>
      <c r="R494" s="249"/>
      <c r="S494" s="249" t="s">
        <v>133</v>
      </c>
      <c r="T494" s="250" t="s">
        <v>134</v>
      </c>
      <c r="U494" s="222">
        <v>0</v>
      </c>
      <c r="V494" s="222">
        <f>ROUND(E494*U494,2)</f>
        <v>0</v>
      </c>
      <c r="W494" s="222"/>
      <c r="X494" s="222" t="s">
        <v>135</v>
      </c>
      <c r="Y494" s="222" t="s">
        <v>136</v>
      </c>
      <c r="Z494" s="212"/>
      <c r="AA494" s="212"/>
      <c r="AB494" s="212"/>
      <c r="AC494" s="212"/>
      <c r="AD494" s="212"/>
      <c r="AE494" s="212"/>
      <c r="AF494" s="212"/>
      <c r="AG494" s="212" t="s">
        <v>606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 x14ac:dyDescent="0.2">
      <c r="A495" s="244">
        <v>144</v>
      </c>
      <c r="B495" s="245" t="s">
        <v>617</v>
      </c>
      <c r="C495" s="254" t="s">
        <v>618</v>
      </c>
      <c r="D495" s="246" t="s">
        <v>160</v>
      </c>
      <c r="E495" s="247">
        <v>113.4637</v>
      </c>
      <c r="F495" s="248"/>
      <c r="G495" s="249">
        <f>ROUND(E495*F495,2)</f>
        <v>0</v>
      </c>
      <c r="H495" s="248"/>
      <c r="I495" s="249">
        <f>ROUND(E495*H495,2)</f>
        <v>0</v>
      </c>
      <c r="J495" s="248"/>
      <c r="K495" s="249">
        <f>ROUND(E495*J495,2)</f>
        <v>0</v>
      </c>
      <c r="L495" s="249">
        <v>21</v>
      </c>
      <c r="M495" s="249">
        <f>G495*(1+L495/100)</f>
        <v>0</v>
      </c>
      <c r="N495" s="247">
        <v>0</v>
      </c>
      <c r="O495" s="247">
        <f>ROUND(E495*N495,2)</f>
        <v>0</v>
      </c>
      <c r="P495" s="247">
        <v>0</v>
      </c>
      <c r="Q495" s="247">
        <f>ROUND(E495*P495,2)</f>
        <v>0</v>
      </c>
      <c r="R495" s="249"/>
      <c r="S495" s="249" t="s">
        <v>133</v>
      </c>
      <c r="T495" s="250" t="s">
        <v>134</v>
      </c>
      <c r="U495" s="222">
        <v>0</v>
      </c>
      <c r="V495" s="222">
        <f>ROUND(E495*U495,2)</f>
        <v>0</v>
      </c>
      <c r="W495" s="222"/>
      <c r="X495" s="222" t="s">
        <v>135</v>
      </c>
      <c r="Y495" s="222" t="s">
        <v>136</v>
      </c>
      <c r="Z495" s="212"/>
      <c r="AA495" s="212"/>
      <c r="AB495" s="212"/>
      <c r="AC495" s="212"/>
      <c r="AD495" s="212"/>
      <c r="AE495" s="212"/>
      <c r="AF495" s="212"/>
      <c r="AG495" s="212" t="s">
        <v>606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 x14ac:dyDescent="0.2">
      <c r="A496" s="244">
        <v>145</v>
      </c>
      <c r="B496" s="245" t="s">
        <v>619</v>
      </c>
      <c r="C496" s="254" t="s">
        <v>620</v>
      </c>
      <c r="D496" s="246" t="s">
        <v>160</v>
      </c>
      <c r="E496" s="247">
        <v>113.4637</v>
      </c>
      <c r="F496" s="248"/>
      <c r="G496" s="249">
        <f>ROUND(E496*F496,2)</f>
        <v>0</v>
      </c>
      <c r="H496" s="248"/>
      <c r="I496" s="249">
        <f>ROUND(E496*H496,2)</f>
        <v>0</v>
      </c>
      <c r="J496" s="248"/>
      <c r="K496" s="249">
        <f>ROUND(E496*J496,2)</f>
        <v>0</v>
      </c>
      <c r="L496" s="249">
        <v>21</v>
      </c>
      <c r="M496" s="249">
        <f>G496*(1+L496/100)</f>
        <v>0</v>
      </c>
      <c r="N496" s="247">
        <v>0</v>
      </c>
      <c r="O496" s="247">
        <f>ROUND(E496*N496,2)</f>
        <v>0</v>
      </c>
      <c r="P496" s="247">
        <v>0</v>
      </c>
      <c r="Q496" s="247">
        <f>ROUND(E496*P496,2)</f>
        <v>0</v>
      </c>
      <c r="R496" s="249"/>
      <c r="S496" s="249" t="s">
        <v>133</v>
      </c>
      <c r="T496" s="250" t="s">
        <v>134</v>
      </c>
      <c r="U496" s="222">
        <v>0</v>
      </c>
      <c r="V496" s="222">
        <f>ROUND(E496*U496,2)</f>
        <v>0</v>
      </c>
      <c r="W496" s="222"/>
      <c r="X496" s="222" t="s">
        <v>135</v>
      </c>
      <c r="Y496" s="222" t="s">
        <v>136</v>
      </c>
      <c r="Z496" s="212"/>
      <c r="AA496" s="212"/>
      <c r="AB496" s="212"/>
      <c r="AC496" s="212"/>
      <c r="AD496" s="212"/>
      <c r="AE496" s="212"/>
      <c r="AF496" s="212"/>
      <c r="AG496" s="212" t="s">
        <v>606</v>
      </c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44">
        <v>146</v>
      </c>
      <c r="B497" s="245" t="s">
        <v>621</v>
      </c>
      <c r="C497" s="254" t="s">
        <v>622</v>
      </c>
      <c r="D497" s="246" t="s">
        <v>160</v>
      </c>
      <c r="E497" s="247">
        <v>1.1346400000000001</v>
      </c>
      <c r="F497" s="248"/>
      <c r="G497" s="249">
        <f>ROUND(E497*F497,2)</f>
        <v>0</v>
      </c>
      <c r="H497" s="248"/>
      <c r="I497" s="249">
        <f>ROUND(E497*H497,2)</f>
        <v>0</v>
      </c>
      <c r="J497" s="248"/>
      <c r="K497" s="249">
        <f>ROUND(E497*J497,2)</f>
        <v>0</v>
      </c>
      <c r="L497" s="249">
        <v>21</v>
      </c>
      <c r="M497" s="249">
        <f>G497*(1+L497/100)</f>
        <v>0</v>
      </c>
      <c r="N497" s="247">
        <v>0</v>
      </c>
      <c r="O497" s="247">
        <f>ROUND(E497*N497,2)</f>
        <v>0</v>
      </c>
      <c r="P497" s="247">
        <v>0</v>
      </c>
      <c r="Q497" s="247">
        <f>ROUND(E497*P497,2)</f>
        <v>0</v>
      </c>
      <c r="R497" s="249"/>
      <c r="S497" s="249" t="s">
        <v>133</v>
      </c>
      <c r="T497" s="250" t="s">
        <v>134</v>
      </c>
      <c r="U497" s="222">
        <v>0</v>
      </c>
      <c r="V497" s="222">
        <f>ROUND(E497*U497,2)</f>
        <v>0</v>
      </c>
      <c r="W497" s="222"/>
      <c r="X497" s="222" t="s">
        <v>135</v>
      </c>
      <c r="Y497" s="222" t="s">
        <v>136</v>
      </c>
      <c r="Z497" s="212"/>
      <c r="AA497" s="212"/>
      <c r="AB497" s="212"/>
      <c r="AC497" s="212"/>
      <c r="AD497" s="212"/>
      <c r="AE497" s="212"/>
      <c r="AF497" s="212"/>
      <c r="AG497" s="212" t="s">
        <v>606</v>
      </c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 x14ac:dyDescent="0.2">
      <c r="A498" s="244">
        <v>147</v>
      </c>
      <c r="B498" s="245" t="s">
        <v>623</v>
      </c>
      <c r="C498" s="254" t="s">
        <v>624</v>
      </c>
      <c r="D498" s="246" t="s">
        <v>160</v>
      </c>
      <c r="E498" s="247">
        <v>3.4039100000000002</v>
      </c>
      <c r="F498" s="248"/>
      <c r="G498" s="249">
        <f>ROUND(E498*F498,2)</f>
        <v>0</v>
      </c>
      <c r="H498" s="248"/>
      <c r="I498" s="249">
        <f>ROUND(E498*H498,2)</f>
        <v>0</v>
      </c>
      <c r="J498" s="248"/>
      <c r="K498" s="249">
        <f>ROUND(E498*J498,2)</f>
        <v>0</v>
      </c>
      <c r="L498" s="249">
        <v>21</v>
      </c>
      <c r="M498" s="249">
        <f>G498*(1+L498/100)</f>
        <v>0</v>
      </c>
      <c r="N498" s="247">
        <v>0</v>
      </c>
      <c r="O498" s="247">
        <f>ROUND(E498*N498,2)</f>
        <v>0</v>
      </c>
      <c r="P498" s="247">
        <v>0</v>
      </c>
      <c r="Q498" s="247">
        <f>ROUND(E498*P498,2)</f>
        <v>0</v>
      </c>
      <c r="R498" s="249"/>
      <c r="S498" s="249" t="s">
        <v>133</v>
      </c>
      <c r="T498" s="250" t="s">
        <v>134</v>
      </c>
      <c r="U498" s="222">
        <v>0</v>
      </c>
      <c r="V498" s="222">
        <f>ROUND(E498*U498,2)</f>
        <v>0</v>
      </c>
      <c r="W498" s="222"/>
      <c r="X498" s="222" t="s">
        <v>135</v>
      </c>
      <c r="Y498" s="222" t="s">
        <v>136</v>
      </c>
      <c r="Z498" s="212"/>
      <c r="AA498" s="212"/>
      <c r="AB498" s="212"/>
      <c r="AC498" s="212"/>
      <c r="AD498" s="212"/>
      <c r="AE498" s="212"/>
      <c r="AF498" s="212"/>
      <c r="AG498" s="212" t="s">
        <v>606</v>
      </c>
      <c r="AH498" s="212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x14ac:dyDescent="0.2">
      <c r="A499" s="230" t="s">
        <v>128</v>
      </c>
      <c r="B499" s="231" t="s">
        <v>99</v>
      </c>
      <c r="C499" s="251" t="s">
        <v>27</v>
      </c>
      <c r="D499" s="232"/>
      <c r="E499" s="233"/>
      <c r="F499" s="234"/>
      <c r="G499" s="234">
        <f>SUMIF(AG500:AG505,"&lt;&gt;NOR",G500:G505)</f>
        <v>0</v>
      </c>
      <c r="H499" s="234"/>
      <c r="I499" s="234">
        <f>SUM(I500:I505)</f>
        <v>0</v>
      </c>
      <c r="J499" s="234"/>
      <c r="K499" s="234">
        <f>SUM(K500:K505)</f>
        <v>0</v>
      </c>
      <c r="L499" s="234"/>
      <c r="M499" s="234">
        <f>SUM(M500:M505)</f>
        <v>0</v>
      </c>
      <c r="N499" s="233"/>
      <c r="O499" s="233">
        <f>SUM(O500:O505)</f>
        <v>0</v>
      </c>
      <c r="P499" s="233"/>
      <c r="Q499" s="233">
        <f>SUM(Q500:Q505)</f>
        <v>0</v>
      </c>
      <c r="R499" s="234"/>
      <c r="S499" s="234"/>
      <c r="T499" s="235"/>
      <c r="U499" s="229"/>
      <c r="V499" s="229">
        <f>SUM(V500:V505)</f>
        <v>0</v>
      </c>
      <c r="W499" s="229"/>
      <c r="X499" s="229"/>
      <c r="Y499" s="229"/>
      <c r="AG499" t="s">
        <v>129</v>
      </c>
    </row>
    <row r="500" spans="1:60" outlineLevel="1" x14ac:dyDescent="0.2">
      <c r="A500" s="244">
        <v>148</v>
      </c>
      <c r="B500" s="245" t="s">
        <v>625</v>
      </c>
      <c r="C500" s="254" t="s">
        <v>626</v>
      </c>
      <c r="D500" s="246" t="s">
        <v>627</v>
      </c>
      <c r="E500" s="247">
        <v>1</v>
      </c>
      <c r="F500" s="248"/>
      <c r="G500" s="249">
        <f>ROUND(E500*F500,2)</f>
        <v>0</v>
      </c>
      <c r="H500" s="248"/>
      <c r="I500" s="249">
        <f>ROUND(E500*H500,2)</f>
        <v>0</v>
      </c>
      <c r="J500" s="248"/>
      <c r="K500" s="249">
        <f>ROUND(E500*J500,2)</f>
        <v>0</v>
      </c>
      <c r="L500" s="249">
        <v>21</v>
      </c>
      <c r="M500" s="249">
        <f>G500*(1+L500/100)</f>
        <v>0</v>
      </c>
      <c r="N500" s="247">
        <v>0</v>
      </c>
      <c r="O500" s="247">
        <f>ROUND(E500*N500,2)</f>
        <v>0</v>
      </c>
      <c r="P500" s="247">
        <v>0</v>
      </c>
      <c r="Q500" s="247">
        <f>ROUND(E500*P500,2)</f>
        <v>0</v>
      </c>
      <c r="R500" s="249"/>
      <c r="S500" s="249" t="s">
        <v>133</v>
      </c>
      <c r="T500" s="250" t="s">
        <v>134</v>
      </c>
      <c r="U500" s="222">
        <v>0</v>
      </c>
      <c r="V500" s="222">
        <f>ROUND(E500*U500,2)</f>
        <v>0</v>
      </c>
      <c r="W500" s="222"/>
      <c r="X500" s="222" t="s">
        <v>628</v>
      </c>
      <c r="Y500" s="222" t="s">
        <v>136</v>
      </c>
      <c r="Z500" s="212"/>
      <c r="AA500" s="212"/>
      <c r="AB500" s="212"/>
      <c r="AC500" s="212"/>
      <c r="AD500" s="212"/>
      <c r="AE500" s="212"/>
      <c r="AF500" s="212"/>
      <c r="AG500" s="212" t="s">
        <v>629</v>
      </c>
      <c r="AH500" s="212"/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44">
        <v>149</v>
      </c>
      <c r="B501" s="245" t="s">
        <v>630</v>
      </c>
      <c r="C501" s="254" t="s">
        <v>631</v>
      </c>
      <c r="D501" s="246" t="s">
        <v>627</v>
      </c>
      <c r="E501" s="247">
        <v>1</v>
      </c>
      <c r="F501" s="248"/>
      <c r="G501" s="249">
        <f>ROUND(E501*F501,2)</f>
        <v>0</v>
      </c>
      <c r="H501" s="248"/>
      <c r="I501" s="249">
        <f>ROUND(E501*H501,2)</f>
        <v>0</v>
      </c>
      <c r="J501" s="248"/>
      <c r="K501" s="249">
        <f>ROUND(E501*J501,2)</f>
        <v>0</v>
      </c>
      <c r="L501" s="249">
        <v>21</v>
      </c>
      <c r="M501" s="249">
        <f>G501*(1+L501/100)</f>
        <v>0</v>
      </c>
      <c r="N501" s="247">
        <v>0</v>
      </c>
      <c r="O501" s="247">
        <f>ROUND(E501*N501,2)</f>
        <v>0</v>
      </c>
      <c r="P501" s="247">
        <v>0</v>
      </c>
      <c r="Q501" s="247">
        <f>ROUND(E501*P501,2)</f>
        <v>0</v>
      </c>
      <c r="R501" s="249"/>
      <c r="S501" s="249" t="s">
        <v>133</v>
      </c>
      <c r="T501" s="250" t="s">
        <v>134</v>
      </c>
      <c r="U501" s="222">
        <v>0</v>
      </c>
      <c r="V501" s="222">
        <f>ROUND(E501*U501,2)</f>
        <v>0</v>
      </c>
      <c r="W501" s="222"/>
      <c r="X501" s="222" t="s">
        <v>628</v>
      </c>
      <c r="Y501" s="222" t="s">
        <v>136</v>
      </c>
      <c r="Z501" s="212"/>
      <c r="AA501" s="212"/>
      <c r="AB501" s="212"/>
      <c r="AC501" s="212"/>
      <c r="AD501" s="212"/>
      <c r="AE501" s="212"/>
      <c r="AF501" s="212"/>
      <c r="AG501" s="212" t="s">
        <v>629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 x14ac:dyDescent="0.2">
      <c r="A502" s="244">
        <v>150</v>
      </c>
      <c r="B502" s="245" t="s">
        <v>632</v>
      </c>
      <c r="C502" s="254" t="s">
        <v>633</v>
      </c>
      <c r="D502" s="246" t="s">
        <v>627</v>
      </c>
      <c r="E502" s="247">
        <v>1</v>
      </c>
      <c r="F502" s="248"/>
      <c r="G502" s="249">
        <f>ROUND(E502*F502,2)</f>
        <v>0</v>
      </c>
      <c r="H502" s="248"/>
      <c r="I502" s="249">
        <f>ROUND(E502*H502,2)</f>
        <v>0</v>
      </c>
      <c r="J502" s="248"/>
      <c r="K502" s="249">
        <f>ROUND(E502*J502,2)</f>
        <v>0</v>
      </c>
      <c r="L502" s="249">
        <v>21</v>
      </c>
      <c r="M502" s="249">
        <f>G502*(1+L502/100)</f>
        <v>0</v>
      </c>
      <c r="N502" s="247">
        <v>0</v>
      </c>
      <c r="O502" s="247">
        <f>ROUND(E502*N502,2)</f>
        <v>0</v>
      </c>
      <c r="P502" s="247">
        <v>0</v>
      </c>
      <c r="Q502" s="247">
        <f>ROUND(E502*P502,2)</f>
        <v>0</v>
      </c>
      <c r="R502" s="249"/>
      <c r="S502" s="249" t="s">
        <v>133</v>
      </c>
      <c r="T502" s="250" t="s">
        <v>134</v>
      </c>
      <c r="U502" s="222">
        <v>0</v>
      </c>
      <c r="V502" s="222">
        <f>ROUND(E502*U502,2)</f>
        <v>0</v>
      </c>
      <c r="W502" s="222"/>
      <c r="X502" s="222" t="s">
        <v>628</v>
      </c>
      <c r="Y502" s="222" t="s">
        <v>136</v>
      </c>
      <c r="Z502" s="212"/>
      <c r="AA502" s="212"/>
      <c r="AB502" s="212"/>
      <c r="AC502" s="212"/>
      <c r="AD502" s="212"/>
      <c r="AE502" s="212"/>
      <c r="AF502" s="212"/>
      <c r="AG502" s="212" t="s">
        <v>629</v>
      </c>
      <c r="AH502" s="212"/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 x14ac:dyDescent="0.2">
      <c r="A503" s="244">
        <v>151</v>
      </c>
      <c r="B503" s="245" t="s">
        <v>634</v>
      </c>
      <c r="C503" s="254" t="s">
        <v>635</v>
      </c>
      <c r="D503" s="246" t="s">
        <v>627</v>
      </c>
      <c r="E503" s="247">
        <v>1</v>
      </c>
      <c r="F503" s="248"/>
      <c r="G503" s="249">
        <f>ROUND(E503*F503,2)</f>
        <v>0</v>
      </c>
      <c r="H503" s="248"/>
      <c r="I503" s="249">
        <f>ROUND(E503*H503,2)</f>
        <v>0</v>
      </c>
      <c r="J503" s="248"/>
      <c r="K503" s="249">
        <f>ROUND(E503*J503,2)</f>
        <v>0</v>
      </c>
      <c r="L503" s="249">
        <v>21</v>
      </c>
      <c r="M503" s="249">
        <f>G503*(1+L503/100)</f>
        <v>0</v>
      </c>
      <c r="N503" s="247">
        <v>0</v>
      </c>
      <c r="O503" s="247">
        <f>ROUND(E503*N503,2)</f>
        <v>0</v>
      </c>
      <c r="P503" s="247">
        <v>0</v>
      </c>
      <c r="Q503" s="247">
        <f>ROUND(E503*P503,2)</f>
        <v>0</v>
      </c>
      <c r="R503" s="249"/>
      <c r="S503" s="249" t="s">
        <v>133</v>
      </c>
      <c r="T503" s="250" t="s">
        <v>134</v>
      </c>
      <c r="U503" s="222">
        <v>0</v>
      </c>
      <c r="V503" s="222">
        <f>ROUND(E503*U503,2)</f>
        <v>0</v>
      </c>
      <c r="W503" s="222"/>
      <c r="X503" s="222" t="s">
        <v>628</v>
      </c>
      <c r="Y503" s="222" t="s">
        <v>136</v>
      </c>
      <c r="Z503" s="212"/>
      <c r="AA503" s="212"/>
      <c r="AB503" s="212"/>
      <c r="AC503" s="212"/>
      <c r="AD503" s="212"/>
      <c r="AE503" s="212"/>
      <c r="AF503" s="212"/>
      <c r="AG503" s="212" t="s">
        <v>629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44">
        <v>152</v>
      </c>
      <c r="B504" s="245" t="s">
        <v>636</v>
      </c>
      <c r="C504" s="254" t="s">
        <v>637</v>
      </c>
      <c r="D504" s="246" t="s">
        <v>627</v>
      </c>
      <c r="E504" s="247">
        <v>1</v>
      </c>
      <c r="F504" s="248"/>
      <c r="G504" s="249">
        <f>ROUND(E504*F504,2)</f>
        <v>0</v>
      </c>
      <c r="H504" s="248"/>
      <c r="I504" s="249">
        <f>ROUND(E504*H504,2)</f>
        <v>0</v>
      </c>
      <c r="J504" s="248"/>
      <c r="K504" s="249">
        <f>ROUND(E504*J504,2)</f>
        <v>0</v>
      </c>
      <c r="L504" s="249">
        <v>21</v>
      </c>
      <c r="M504" s="249">
        <f>G504*(1+L504/100)</f>
        <v>0</v>
      </c>
      <c r="N504" s="247">
        <v>0</v>
      </c>
      <c r="O504" s="247">
        <f>ROUND(E504*N504,2)</f>
        <v>0</v>
      </c>
      <c r="P504" s="247">
        <v>0</v>
      </c>
      <c r="Q504" s="247">
        <f>ROUND(E504*P504,2)</f>
        <v>0</v>
      </c>
      <c r="R504" s="249"/>
      <c r="S504" s="249" t="s">
        <v>133</v>
      </c>
      <c r="T504" s="250" t="s">
        <v>134</v>
      </c>
      <c r="U504" s="222">
        <v>0</v>
      </c>
      <c r="V504" s="222">
        <f>ROUND(E504*U504,2)</f>
        <v>0</v>
      </c>
      <c r="W504" s="222"/>
      <c r="X504" s="222" t="s">
        <v>628</v>
      </c>
      <c r="Y504" s="222" t="s">
        <v>136</v>
      </c>
      <c r="Z504" s="212"/>
      <c r="AA504" s="212"/>
      <c r="AB504" s="212"/>
      <c r="AC504" s="212"/>
      <c r="AD504" s="212"/>
      <c r="AE504" s="212"/>
      <c r="AF504" s="212"/>
      <c r="AG504" s="212" t="s">
        <v>629</v>
      </c>
      <c r="AH504" s="212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 x14ac:dyDescent="0.2">
      <c r="A505" s="244">
        <v>153</v>
      </c>
      <c r="B505" s="245" t="s">
        <v>638</v>
      </c>
      <c r="C505" s="254" t="s">
        <v>639</v>
      </c>
      <c r="D505" s="246" t="s">
        <v>627</v>
      </c>
      <c r="E505" s="247">
        <v>1</v>
      </c>
      <c r="F505" s="248"/>
      <c r="G505" s="249">
        <f>ROUND(E505*F505,2)</f>
        <v>0</v>
      </c>
      <c r="H505" s="248"/>
      <c r="I505" s="249">
        <f>ROUND(E505*H505,2)</f>
        <v>0</v>
      </c>
      <c r="J505" s="248"/>
      <c r="K505" s="249">
        <f>ROUND(E505*J505,2)</f>
        <v>0</v>
      </c>
      <c r="L505" s="249">
        <v>21</v>
      </c>
      <c r="M505" s="249">
        <f>G505*(1+L505/100)</f>
        <v>0</v>
      </c>
      <c r="N505" s="247">
        <v>0</v>
      </c>
      <c r="O505" s="247">
        <f>ROUND(E505*N505,2)</f>
        <v>0</v>
      </c>
      <c r="P505" s="247">
        <v>0</v>
      </c>
      <c r="Q505" s="247">
        <f>ROUND(E505*P505,2)</f>
        <v>0</v>
      </c>
      <c r="R505" s="249"/>
      <c r="S505" s="249" t="s">
        <v>133</v>
      </c>
      <c r="T505" s="250" t="s">
        <v>134</v>
      </c>
      <c r="U505" s="222">
        <v>0</v>
      </c>
      <c r="V505" s="222">
        <f>ROUND(E505*U505,2)</f>
        <v>0</v>
      </c>
      <c r="W505" s="222"/>
      <c r="X505" s="222" t="s">
        <v>628</v>
      </c>
      <c r="Y505" s="222" t="s">
        <v>136</v>
      </c>
      <c r="Z505" s="212"/>
      <c r="AA505" s="212"/>
      <c r="AB505" s="212"/>
      <c r="AC505" s="212"/>
      <c r="AD505" s="212"/>
      <c r="AE505" s="212"/>
      <c r="AF505" s="212"/>
      <c r="AG505" s="212" t="s">
        <v>629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x14ac:dyDescent="0.2">
      <c r="A506" s="230" t="s">
        <v>128</v>
      </c>
      <c r="B506" s="231" t="s">
        <v>100</v>
      </c>
      <c r="C506" s="251" t="s">
        <v>28</v>
      </c>
      <c r="D506" s="232"/>
      <c r="E506" s="233"/>
      <c r="F506" s="234"/>
      <c r="G506" s="234">
        <f>SUMIF(AG507:AG511,"&lt;&gt;NOR",G507:G511)</f>
        <v>0</v>
      </c>
      <c r="H506" s="234"/>
      <c r="I506" s="234">
        <f>SUM(I507:I511)</f>
        <v>0</v>
      </c>
      <c r="J506" s="234"/>
      <c r="K506" s="234">
        <f>SUM(K507:K511)</f>
        <v>0</v>
      </c>
      <c r="L506" s="234"/>
      <c r="M506" s="234">
        <f>SUM(M507:M511)</f>
        <v>0</v>
      </c>
      <c r="N506" s="233"/>
      <c r="O506" s="233">
        <f>SUM(O507:O511)</f>
        <v>0</v>
      </c>
      <c r="P506" s="233"/>
      <c r="Q506" s="233">
        <f>SUM(Q507:Q511)</f>
        <v>0</v>
      </c>
      <c r="R506" s="234"/>
      <c r="S506" s="234"/>
      <c r="T506" s="235"/>
      <c r="U506" s="229"/>
      <c r="V506" s="229">
        <f>SUM(V507:V511)</f>
        <v>0</v>
      </c>
      <c r="W506" s="229"/>
      <c r="X506" s="229"/>
      <c r="Y506" s="229"/>
      <c r="AG506" t="s">
        <v>129</v>
      </c>
    </row>
    <row r="507" spans="1:60" outlineLevel="1" x14ac:dyDescent="0.2">
      <c r="A507" s="244">
        <v>154</v>
      </c>
      <c r="B507" s="245" t="s">
        <v>640</v>
      </c>
      <c r="C507" s="254" t="s">
        <v>641</v>
      </c>
      <c r="D507" s="246" t="s">
        <v>627</v>
      </c>
      <c r="E507" s="247">
        <v>1</v>
      </c>
      <c r="F507" s="248"/>
      <c r="G507" s="249">
        <f>ROUND(E507*F507,2)</f>
        <v>0</v>
      </c>
      <c r="H507" s="248"/>
      <c r="I507" s="249">
        <f>ROUND(E507*H507,2)</f>
        <v>0</v>
      </c>
      <c r="J507" s="248"/>
      <c r="K507" s="249">
        <f>ROUND(E507*J507,2)</f>
        <v>0</v>
      </c>
      <c r="L507" s="249">
        <v>21</v>
      </c>
      <c r="M507" s="249">
        <f>G507*(1+L507/100)</f>
        <v>0</v>
      </c>
      <c r="N507" s="247">
        <v>0</v>
      </c>
      <c r="O507" s="247">
        <f>ROUND(E507*N507,2)</f>
        <v>0</v>
      </c>
      <c r="P507" s="247">
        <v>0</v>
      </c>
      <c r="Q507" s="247">
        <f>ROUND(E507*P507,2)</f>
        <v>0</v>
      </c>
      <c r="R507" s="249"/>
      <c r="S507" s="249" t="s">
        <v>133</v>
      </c>
      <c r="T507" s="250" t="s">
        <v>134</v>
      </c>
      <c r="U507" s="222">
        <v>0</v>
      </c>
      <c r="V507" s="222">
        <f>ROUND(E507*U507,2)</f>
        <v>0</v>
      </c>
      <c r="W507" s="222"/>
      <c r="X507" s="222" t="s">
        <v>628</v>
      </c>
      <c r="Y507" s="222" t="s">
        <v>136</v>
      </c>
      <c r="Z507" s="212"/>
      <c r="AA507" s="212"/>
      <c r="AB507" s="212"/>
      <c r="AC507" s="212"/>
      <c r="AD507" s="212"/>
      <c r="AE507" s="212"/>
      <c r="AF507" s="212"/>
      <c r="AG507" s="212" t="s">
        <v>629</v>
      </c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44">
        <v>155</v>
      </c>
      <c r="B508" s="245" t="s">
        <v>642</v>
      </c>
      <c r="C508" s="254" t="s">
        <v>643</v>
      </c>
      <c r="D508" s="246" t="s">
        <v>627</v>
      </c>
      <c r="E508" s="247">
        <v>1</v>
      </c>
      <c r="F508" s="248"/>
      <c r="G508" s="249">
        <f>ROUND(E508*F508,2)</f>
        <v>0</v>
      </c>
      <c r="H508" s="248"/>
      <c r="I508" s="249">
        <f>ROUND(E508*H508,2)</f>
        <v>0</v>
      </c>
      <c r="J508" s="248"/>
      <c r="K508" s="249">
        <f>ROUND(E508*J508,2)</f>
        <v>0</v>
      </c>
      <c r="L508" s="249">
        <v>21</v>
      </c>
      <c r="M508" s="249">
        <f>G508*(1+L508/100)</f>
        <v>0</v>
      </c>
      <c r="N508" s="247">
        <v>0</v>
      </c>
      <c r="O508" s="247">
        <f>ROUND(E508*N508,2)</f>
        <v>0</v>
      </c>
      <c r="P508" s="247">
        <v>0</v>
      </c>
      <c r="Q508" s="247">
        <f>ROUND(E508*P508,2)</f>
        <v>0</v>
      </c>
      <c r="R508" s="249"/>
      <c r="S508" s="249" t="s">
        <v>133</v>
      </c>
      <c r="T508" s="250" t="s">
        <v>134</v>
      </c>
      <c r="U508" s="222">
        <v>0</v>
      </c>
      <c r="V508" s="222">
        <f>ROUND(E508*U508,2)</f>
        <v>0</v>
      </c>
      <c r="W508" s="222"/>
      <c r="X508" s="222" t="s">
        <v>628</v>
      </c>
      <c r="Y508" s="222" t="s">
        <v>136</v>
      </c>
      <c r="Z508" s="212"/>
      <c r="AA508" s="212"/>
      <c r="AB508" s="212"/>
      <c r="AC508" s="212"/>
      <c r="AD508" s="212"/>
      <c r="AE508" s="212"/>
      <c r="AF508" s="212"/>
      <c r="AG508" s="212" t="s">
        <v>629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 x14ac:dyDescent="0.2">
      <c r="A509" s="244">
        <v>156</v>
      </c>
      <c r="B509" s="245" t="s">
        <v>644</v>
      </c>
      <c r="C509" s="254" t="s">
        <v>645</v>
      </c>
      <c r="D509" s="246" t="s">
        <v>627</v>
      </c>
      <c r="E509" s="247">
        <v>1</v>
      </c>
      <c r="F509" s="248"/>
      <c r="G509" s="249">
        <f>ROUND(E509*F509,2)</f>
        <v>0</v>
      </c>
      <c r="H509" s="248"/>
      <c r="I509" s="249">
        <f>ROUND(E509*H509,2)</f>
        <v>0</v>
      </c>
      <c r="J509" s="248"/>
      <c r="K509" s="249">
        <f>ROUND(E509*J509,2)</f>
        <v>0</v>
      </c>
      <c r="L509" s="249">
        <v>21</v>
      </c>
      <c r="M509" s="249">
        <f>G509*(1+L509/100)</f>
        <v>0</v>
      </c>
      <c r="N509" s="247">
        <v>0</v>
      </c>
      <c r="O509" s="247">
        <f>ROUND(E509*N509,2)</f>
        <v>0</v>
      </c>
      <c r="P509" s="247">
        <v>0</v>
      </c>
      <c r="Q509" s="247">
        <f>ROUND(E509*P509,2)</f>
        <v>0</v>
      </c>
      <c r="R509" s="249"/>
      <c r="S509" s="249" t="s">
        <v>133</v>
      </c>
      <c r="T509" s="250" t="s">
        <v>134</v>
      </c>
      <c r="U509" s="222">
        <v>0</v>
      </c>
      <c r="V509" s="222">
        <f>ROUND(E509*U509,2)</f>
        <v>0</v>
      </c>
      <c r="W509" s="222"/>
      <c r="X509" s="222" t="s">
        <v>628</v>
      </c>
      <c r="Y509" s="222" t="s">
        <v>136</v>
      </c>
      <c r="Z509" s="212"/>
      <c r="AA509" s="212"/>
      <c r="AB509" s="212"/>
      <c r="AC509" s="212"/>
      <c r="AD509" s="212"/>
      <c r="AE509" s="212"/>
      <c r="AF509" s="212"/>
      <c r="AG509" s="212" t="s">
        <v>629</v>
      </c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 x14ac:dyDescent="0.2">
      <c r="A510" s="244">
        <v>157</v>
      </c>
      <c r="B510" s="245" t="s">
        <v>646</v>
      </c>
      <c r="C510" s="254" t="s">
        <v>647</v>
      </c>
      <c r="D510" s="246" t="s">
        <v>627</v>
      </c>
      <c r="E510" s="247">
        <v>1</v>
      </c>
      <c r="F510" s="248"/>
      <c r="G510" s="249">
        <f>ROUND(E510*F510,2)</f>
        <v>0</v>
      </c>
      <c r="H510" s="248"/>
      <c r="I510" s="249">
        <f>ROUND(E510*H510,2)</f>
        <v>0</v>
      </c>
      <c r="J510" s="248"/>
      <c r="K510" s="249">
        <f>ROUND(E510*J510,2)</f>
        <v>0</v>
      </c>
      <c r="L510" s="249">
        <v>21</v>
      </c>
      <c r="M510" s="249">
        <f>G510*(1+L510/100)</f>
        <v>0</v>
      </c>
      <c r="N510" s="247">
        <v>0</v>
      </c>
      <c r="O510" s="247">
        <f>ROUND(E510*N510,2)</f>
        <v>0</v>
      </c>
      <c r="P510" s="247">
        <v>0</v>
      </c>
      <c r="Q510" s="247">
        <f>ROUND(E510*P510,2)</f>
        <v>0</v>
      </c>
      <c r="R510" s="249"/>
      <c r="S510" s="249" t="s">
        <v>133</v>
      </c>
      <c r="T510" s="250" t="s">
        <v>134</v>
      </c>
      <c r="U510" s="222">
        <v>0</v>
      </c>
      <c r="V510" s="222">
        <f>ROUND(E510*U510,2)</f>
        <v>0</v>
      </c>
      <c r="W510" s="222"/>
      <c r="X510" s="222" t="s">
        <v>628</v>
      </c>
      <c r="Y510" s="222" t="s">
        <v>136</v>
      </c>
      <c r="Z510" s="212"/>
      <c r="AA510" s="212"/>
      <c r="AB510" s="212"/>
      <c r="AC510" s="212"/>
      <c r="AD510" s="212"/>
      <c r="AE510" s="212"/>
      <c r="AF510" s="212"/>
      <c r="AG510" s="212" t="s">
        <v>629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ht="22.5" outlineLevel="1" x14ac:dyDescent="0.2">
      <c r="A511" s="237">
        <v>158</v>
      </c>
      <c r="B511" s="238" t="s">
        <v>648</v>
      </c>
      <c r="C511" s="252" t="s">
        <v>649</v>
      </c>
      <c r="D511" s="239" t="s">
        <v>627</v>
      </c>
      <c r="E511" s="240">
        <v>1</v>
      </c>
      <c r="F511" s="241"/>
      <c r="G511" s="242">
        <f>ROUND(E511*F511,2)</f>
        <v>0</v>
      </c>
      <c r="H511" s="241"/>
      <c r="I511" s="242">
        <f>ROUND(E511*H511,2)</f>
        <v>0</v>
      </c>
      <c r="J511" s="241"/>
      <c r="K511" s="242">
        <f>ROUND(E511*J511,2)</f>
        <v>0</v>
      </c>
      <c r="L511" s="242">
        <v>21</v>
      </c>
      <c r="M511" s="242">
        <f>G511*(1+L511/100)</f>
        <v>0</v>
      </c>
      <c r="N511" s="240">
        <v>0</v>
      </c>
      <c r="O511" s="240">
        <f>ROUND(E511*N511,2)</f>
        <v>0</v>
      </c>
      <c r="P511" s="240">
        <v>0</v>
      </c>
      <c r="Q511" s="240">
        <f>ROUND(E511*P511,2)</f>
        <v>0</v>
      </c>
      <c r="R511" s="242"/>
      <c r="S511" s="242" t="s">
        <v>133</v>
      </c>
      <c r="T511" s="243" t="s">
        <v>134</v>
      </c>
      <c r="U511" s="222">
        <v>0</v>
      </c>
      <c r="V511" s="222">
        <f>ROUND(E511*U511,2)</f>
        <v>0</v>
      </c>
      <c r="W511" s="222"/>
      <c r="X511" s="222" t="s">
        <v>628</v>
      </c>
      <c r="Y511" s="222" t="s">
        <v>136</v>
      </c>
      <c r="Z511" s="212"/>
      <c r="AA511" s="212"/>
      <c r="AB511" s="212"/>
      <c r="AC511" s="212"/>
      <c r="AD511" s="212"/>
      <c r="AE511" s="212"/>
      <c r="AF511" s="212"/>
      <c r="AG511" s="212" t="s">
        <v>629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x14ac:dyDescent="0.2">
      <c r="A512" s="3"/>
      <c r="B512" s="4"/>
      <c r="C512" s="258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AE512">
        <v>12</v>
      </c>
      <c r="AF512">
        <v>21</v>
      </c>
      <c r="AG512" t="s">
        <v>114</v>
      </c>
    </row>
    <row r="513" spans="1:33" x14ac:dyDescent="0.2">
      <c r="A513" s="215"/>
      <c r="B513" s="216" t="s">
        <v>29</v>
      </c>
      <c r="C513" s="259"/>
      <c r="D513" s="217"/>
      <c r="E513" s="218"/>
      <c r="F513" s="218"/>
      <c r="G513" s="236">
        <f>G8+G13+G29+G63+G87+G89+G170+G180+G241+G244+G315+G318+G406+G417+G421+G431+G440+G481+G488+G499+G506</f>
        <v>0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AE513">
        <f>SUMIF(L7:L511,AE512,G7:G511)</f>
        <v>0</v>
      </c>
      <c r="AF513">
        <f>SUMIF(L7:L511,AF512,G7:G511)</f>
        <v>0</v>
      </c>
      <c r="AG513" t="s">
        <v>650</v>
      </c>
    </row>
    <row r="514" spans="1:33" x14ac:dyDescent="0.2">
      <c r="C514" s="260"/>
      <c r="D514" s="10"/>
      <c r="AG514" t="s">
        <v>651</v>
      </c>
    </row>
    <row r="515" spans="1:33" x14ac:dyDescent="0.2">
      <c r="D515" s="10"/>
    </row>
    <row r="516" spans="1:33" x14ac:dyDescent="0.2">
      <c r="D516" s="10"/>
    </row>
    <row r="517" spans="1:33" x14ac:dyDescent="0.2">
      <c r="D517" s="10"/>
    </row>
    <row r="518" spans="1:33" x14ac:dyDescent="0.2">
      <c r="D518" s="10"/>
    </row>
    <row r="519" spans="1:33" x14ac:dyDescent="0.2">
      <c r="D519" s="10"/>
    </row>
    <row r="520" spans="1:33" x14ac:dyDescent="0.2">
      <c r="D520" s="10"/>
    </row>
    <row r="521" spans="1:33" x14ac:dyDescent="0.2">
      <c r="D521" s="10"/>
    </row>
    <row r="522" spans="1:33" x14ac:dyDescent="0.2">
      <c r="D522" s="10"/>
    </row>
    <row r="523" spans="1:33" x14ac:dyDescent="0.2">
      <c r="D523" s="10"/>
    </row>
    <row r="524" spans="1:33" x14ac:dyDescent="0.2">
      <c r="D524" s="10"/>
    </row>
    <row r="525" spans="1:33" x14ac:dyDescent="0.2">
      <c r="D525" s="10"/>
    </row>
    <row r="526" spans="1:33" x14ac:dyDescent="0.2">
      <c r="D526" s="10"/>
    </row>
    <row r="527" spans="1:33" x14ac:dyDescent="0.2">
      <c r="D527" s="10"/>
    </row>
    <row r="528" spans="1:33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wXbqzHgqt8kb2fUYoSYxhNSa2unEdNF7FeM2i0qTAN9P9I0EAFJVDVcWG9mZxLIoW3G93Di9O9XQ3rZCfDwvA==" saltValue="VxsO9C4KVLr/hReYmaMqi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012025 1111b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'012025 1111b Pol'!Názvy_tisku</vt:lpstr>
      <vt:lpstr>oadresa</vt:lpstr>
      <vt:lpstr>Stavba!Objednatel</vt:lpstr>
      <vt:lpstr>Stavba!Objekt</vt:lpstr>
      <vt:lpstr>'012025 1111b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Zelinger</dc:creator>
  <cp:lastModifiedBy>Martin Zelinger</cp:lastModifiedBy>
  <cp:lastPrinted>2019-03-19T12:27:02Z</cp:lastPrinted>
  <dcterms:created xsi:type="dcterms:W3CDTF">2009-04-08T07:15:50Z</dcterms:created>
  <dcterms:modified xsi:type="dcterms:W3CDTF">2025-02-05T07:02:09Z</dcterms:modified>
</cp:coreProperties>
</file>