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lkri\Downloads\"/>
    </mc:Choice>
  </mc:AlternateContent>
  <bookViews>
    <workbookView xWindow="0" yWindow="0" windowWidth="0" windowHeight="0"/>
  </bookViews>
  <sheets>
    <sheet name="Rekapitulace stavby" sheetId="1" r:id="rId1"/>
    <sheet name="01 - Fotovoltaická elektr..." sheetId="2" r:id="rId2"/>
    <sheet name="02 - Rozvaděč R-FVE-AC" sheetId="3" r:id="rId3"/>
    <sheet name="03 - Rozvaděč R-FVE-DC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Fotovoltaická elektr...'!$C$94:$K$203</definedName>
    <definedName name="_xlnm.Print_Area" localSheetId="1">'01 - Fotovoltaická elektr...'!$C$4:$J$39,'01 - Fotovoltaická elektr...'!$C$45:$J$76,'01 - Fotovoltaická elektr...'!$C$82:$K$203</definedName>
    <definedName name="_xlnm.Print_Titles" localSheetId="1">'01 - Fotovoltaická elektr...'!$94:$94</definedName>
    <definedName name="_xlnm._FilterDatabase" localSheetId="2" hidden="1">'02 - Rozvaděč R-FVE-AC'!$C$82:$K$130</definedName>
    <definedName name="_xlnm.Print_Area" localSheetId="2">'02 - Rozvaděč R-FVE-AC'!$C$4:$J$39,'02 - Rozvaděč R-FVE-AC'!$C$45:$J$64,'02 - Rozvaděč R-FVE-AC'!$C$70:$K$130</definedName>
    <definedName name="_xlnm.Print_Titles" localSheetId="2">'02 - Rozvaděč R-FVE-AC'!$82:$82</definedName>
    <definedName name="_xlnm._FilterDatabase" localSheetId="3" hidden="1">'03 - Rozvaděč R-FVE-DC'!$C$80:$K$97</definedName>
    <definedName name="_xlnm.Print_Area" localSheetId="3">'03 - Rozvaděč R-FVE-DC'!$C$4:$J$39,'03 - Rozvaděč R-FVE-DC'!$C$45:$J$62,'03 - Rozvaděč R-FVE-DC'!$C$68:$K$97</definedName>
    <definedName name="_xlnm.Print_Titles" localSheetId="3">'03 - Rozvaděč R-FVE-DC'!$80:$80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5"/>
  <c r="E73"/>
  <c r="F52"/>
  <c r="E50"/>
  <c r="J24"/>
  <c r="E24"/>
  <c r="J55"/>
  <c r="J23"/>
  <c r="J21"/>
  <c r="E21"/>
  <c r="J77"/>
  <c r="J20"/>
  <c r="J18"/>
  <c r="E18"/>
  <c r="F55"/>
  <c r="J17"/>
  <c r="J15"/>
  <c r="E15"/>
  <c r="F77"/>
  <c r="J14"/>
  <c r="J12"/>
  <c r="J52"/>
  <c r="E7"/>
  <c r="E71"/>
  <c i="3" r="J37"/>
  <c r="J36"/>
  <c i="1" r="AY56"/>
  <c i="3" r="J35"/>
  <c i="1" r="AX56"/>
  <c i="3"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52"/>
  <c r="E7"/>
  <c r="E73"/>
  <c i="2" r="J37"/>
  <c r="J36"/>
  <c i="1" r="AY55"/>
  <c i="2" r="J35"/>
  <c i="1" r="AX55"/>
  <c i="2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T113"/>
  <c r="R114"/>
  <c r="R113"/>
  <c r="P114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T103"/>
  <c r="R105"/>
  <c r="R104"/>
  <c r="R103"/>
  <c r="P105"/>
  <c r="P104"/>
  <c r="P103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T96"/>
  <c r="R97"/>
  <c r="R96"/>
  <c r="P97"/>
  <c r="P96"/>
  <c r="F89"/>
  <c r="E87"/>
  <c r="F52"/>
  <c r="E50"/>
  <c r="J24"/>
  <c r="E24"/>
  <c r="J92"/>
  <c r="J23"/>
  <c r="J21"/>
  <c r="E21"/>
  <c r="J91"/>
  <c r="J20"/>
  <c r="J18"/>
  <c r="E18"/>
  <c r="F92"/>
  <c r="J17"/>
  <c r="J15"/>
  <c r="E15"/>
  <c r="F91"/>
  <c r="J14"/>
  <c r="J12"/>
  <c r="J89"/>
  <c r="E7"/>
  <c r="E85"/>
  <c i="1" r="L50"/>
  <c r="AM50"/>
  <c r="AM49"/>
  <c r="L49"/>
  <c r="AM47"/>
  <c r="L47"/>
  <c r="L45"/>
  <c r="L44"/>
  <c i="2" r="J201"/>
  <c r="BK164"/>
  <c r="J134"/>
  <c i="3" r="J96"/>
  <c r="BK109"/>
  <c i="2" r="BK193"/>
  <c r="J173"/>
  <c r="J153"/>
  <c r="BK125"/>
  <c i="3" r="BK92"/>
  <c i="2" r="J175"/>
  <c r="BK155"/>
  <c r="BK108"/>
  <c i="3" r="BK111"/>
  <c i="2" r="F35"/>
  <c r="BK159"/>
  <c r="BK140"/>
  <c r="J107"/>
  <c i="3" r="BK96"/>
  <c i="4" r="J97"/>
  <c i="2" r="BK180"/>
  <c r="J151"/>
  <c r="BK126"/>
  <c i="3" r="BK86"/>
  <c i="2" r="BK202"/>
  <c r="BK170"/>
  <c r="J146"/>
  <c r="J97"/>
  <c i="3" r="J118"/>
  <c r="BK89"/>
  <c i="2" r="BK178"/>
  <c r="BK142"/>
  <c r="J109"/>
  <c i="4" r="BK97"/>
  <c i="2" r="J172"/>
  <c r="BK153"/>
  <c r="J100"/>
  <c i="3" r="J109"/>
  <c i="4" r="J91"/>
  <c i="2" r="BK107"/>
  <c i="3" r="J106"/>
  <c i="4" r="BK87"/>
  <c i="2" r="J129"/>
  <c i="3" r="J114"/>
  <c r="BK103"/>
  <c i="4" r="J84"/>
  <c i="2" r="F36"/>
  <c r="BK162"/>
  <c r="BK147"/>
  <c i="3" r="J88"/>
  <c i="2" r="J186"/>
  <c r="J152"/>
  <c r="BK124"/>
  <c i="3" r="BK112"/>
  <c r="BK97"/>
  <c i="2" r="J191"/>
  <c r="J171"/>
  <c r="J155"/>
  <c r="J131"/>
  <c i="3" r="J102"/>
  <c i="2" r="J193"/>
  <c r="J148"/>
  <c r="J126"/>
  <c i="3" r="J103"/>
  <c i="4" r="J96"/>
  <c i="2" r="BK127"/>
  <c i="3" r="J92"/>
  <c r="BK102"/>
  <c i="4" r="BK86"/>
  <c i="2" r="J112"/>
  <c i="3" r="J101"/>
  <c i="4" r="J90"/>
  <c r="J87"/>
  <c i="2" r="BK135"/>
  <c r="J111"/>
  <c i="4" r="J86"/>
  <c i="2" r="J195"/>
  <c r="J184"/>
  <c r="BK174"/>
  <c r="BK167"/>
  <c r="J158"/>
  <c r="BK148"/>
  <c r="BK131"/>
  <c i="3" r="J120"/>
  <c r="BK88"/>
  <c r="J108"/>
  <c i="2" r="J202"/>
  <c r="J176"/>
  <c r="BK154"/>
  <c r="BK138"/>
  <c i="3" r="BK120"/>
  <c i="4" r="J92"/>
  <c i="2" r="J178"/>
  <c r="J150"/>
  <c r="BK109"/>
  <c i="3" r="J98"/>
  <c r="BK123"/>
  <c i="2" r="BK201"/>
  <c r="BK165"/>
  <c r="BK149"/>
  <c r="BK112"/>
  <c i="4" r="BK95"/>
  <c i="2" r="J179"/>
  <c r="BK158"/>
  <c r="J117"/>
  <c i="3" r="J130"/>
  <c i="4" r="BK89"/>
  <c i="2" r="BK133"/>
  <c i="3" r="J123"/>
  <c r="BK128"/>
  <c i="2" r="J149"/>
  <c r="J125"/>
  <c r="J34"/>
  <c r="BK114"/>
  <c i="3" r="BK94"/>
  <c r="BK116"/>
  <c i="4" r="J94"/>
  <c i="2" r="BK173"/>
  <c r="J157"/>
  <c i="3" r="J89"/>
  <c i="4" r="BK91"/>
  <c i="2" r="J174"/>
  <c r="BK161"/>
  <c r="BK139"/>
  <c i="3" r="J117"/>
  <c r="BK98"/>
  <c i="2" r="J198"/>
  <c r="J169"/>
  <c r="J145"/>
  <c r="J102"/>
  <c r="BK203"/>
  <c r="BK169"/>
  <c r="J138"/>
  <c i="3" r="J99"/>
  <c r="BK106"/>
  <c i="2" r="BK144"/>
  <c r="BK100"/>
  <c i="3" r="J110"/>
  <c i="2" r="F34"/>
  <c r="BK121"/>
  <c i="3" r="J97"/>
  <c i="4" r="BK96"/>
  <c i="2" r="J190"/>
  <c r="BK168"/>
  <c r="BK143"/>
  <c i="3" r="J107"/>
  <c i="2" r="BK195"/>
  <c r="J168"/>
  <c r="J118"/>
  <c i="3" r="J112"/>
  <c i="4" r="J89"/>
  <c i="2" r="BK175"/>
  <c r="J161"/>
  <c r="J139"/>
  <c i="3" r="BK101"/>
  <c i="2" r="BK189"/>
  <c r="J167"/>
  <c r="BK134"/>
  <c i="3" r="J91"/>
  <c r="J86"/>
  <c i="2" r="BK150"/>
  <c r="BK111"/>
  <c i="3" r="BK108"/>
  <c r="J87"/>
  <c i="2" r="J142"/>
  <c r="J108"/>
  <c i="3" r="BK121"/>
  <c i="4" r="J88"/>
  <c i="2" r="J143"/>
  <c r="J114"/>
  <c i="4" r="BK85"/>
  <c i="2" r="BK198"/>
  <c r="J189"/>
  <c r="BK176"/>
  <c r="BK172"/>
  <c r="J164"/>
  <c r="J156"/>
  <c r="BK145"/>
  <c r="J127"/>
  <c i="3" r="BK107"/>
  <c r="BK117"/>
  <c i="4" r="BK84"/>
  <c i="2" r="BK184"/>
  <c r="J165"/>
  <c i="1" r="AS54"/>
  <c i="2" r="J180"/>
  <c r="J159"/>
  <c r="BK128"/>
  <c i="3" r="J116"/>
  <c i="4" r="J85"/>
  <c i="2" r="J183"/>
  <c r="J163"/>
  <c r="J135"/>
  <c i="3" r="J128"/>
  <c i="2" r="J197"/>
  <c r="BK163"/>
  <c r="J144"/>
  <c i="3" r="J113"/>
  <c r="BK99"/>
  <c i="2" r="J140"/>
  <c i="3" r="BK114"/>
  <c i="4" r="BK88"/>
  <c i="2" r="BK146"/>
  <c r="BK117"/>
  <c i="3" r="BK113"/>
  <c r="J121"/>
  <c i="2" r="BK151"/>
  <c r="J128"/>
  <c r="BK102"/>
  <c r="J203"/>
  <c r="BK191"/>
  <c r="BK179"/>
  <c r="J170"/>
  <c r="J162"/>
  <c r="BK152"/>
  <c r="BK136"/>
  <c r="BK97"/>
  <c i="3" r="BK110"/>
  <c r="BK124"/>
  <c i="2" r="BK197"/>
  <c r="BK171"/>
  <c r="J160"/>
  <c i="3" r="J111"/>
  <c i="4" r="BK90"/>
  <c i="2" r="BK190"/>
  <c r="BK156"/>
  <c r="BK105"/>
  <c i="3" r="BK105"/>
  <c i="4" r="BK92"/>
  <c i="2" r="BK186"/>
  <c r="BK157"/>
  <c r="BK118"/>
  <c i="4" r="BK94"/>
  <c i="2" r="BK183"/>
  <c r="BK160"/>
  <c r="BK129"/>
  <c i="3" r="BK130"/>
  <c r="BK87"/>
  <c i="4" r="J95"/>
  <c i="2" r="J124"/>
  <c i="3" r="J105"/>
  <c r="BK118"/>
  <c i="2" r="J154"/>
  <c r="J136"/>
  <c r="J105"/>
  <c i="3" r="J124"/>
  <c r="J94"/>
  <c i="2" r="J147"/>
  <c r="J121"/>
  <c r="F37"/>
  <c r="J133"/>
  <c i="3" r="BK91"/>
  <c i="2" l="1" r="P116"/>
  <c r="P182"/>
  <c r="R200"/>
  <c r="T116"/>
  <c r="T182"/>
  <c r="T188"/>
  <c r="R194"/>
  <c i="3" r="P85"/>
  <c r="P84"/>
  <c r="P83"/>
  <c i="1" r="AU56"/>
  <c i="3" r="BK127"/>
  <c r="BK126"/>
  <c r="J126"/>
  <c r="J62"/>
  <c r="P127"/>
  <c r="P126"/>
  <c r="R127"/>
  <c r="R126"/>
  <c r="T127"/>
  <c r="T126"/>
  <c i="2" r="P99"/>
  <c r="P98"/>
  <c r="T177"/>
  <c r="BK194"/>
  <c r="J194"/>
  <c r="J74"/>
  <c r="T99"/>
  <c r="T98"/>
  <c r="R177"/>
  <c r="BK200"/>
  <c r="J200"/>
  <c r="J75"/>
  <c i="3" r="R85"/>
  <c r="R84"/>
  <c r="R83"/>
  <c i="2" r="BK99"/>
  <c r="J99"/>
  <c r="J62"/>
  <c r="P177"/>
  <c r="P188"/>
  <c r="T194"/>
  <c i="3" r="BK85"/>
  <c r="BK84"/>
  <c r="BK83"/>
  <c r="J83"/>
  <c r="J59"/>
  <c i="4" r="BK83"/>
  <c r="BK82"/>
  <c r="BK81"/>
  <c r="J81"/>
  <c r="J59"/>
  <c i="2" r="BK116"/>
  <c r="J116"/>
  <c r="J67"/>
  <c r="R182"/>
  <c r="P200"/>
  <c i="4" r="P83"/>
  <c r="P82"/>
  <c r="P81"/>
  <c i="1" r="AU57"/>
  <c i="2" r="R116"/>
  <c r="R115"/>
  <c r="BK182"/>
  <c r="J182"/>
  <c r="J69"/>
  <c r="R188"/>
  <c r="R187"/>
  <c r="T200"/>
  <c i="3" r="T85"/>
  <c r="T84"/>
  <c r="T83"/>
  <c i="4" r="R83"/>
  <c r="R82"/>
  <c r="R81"/>
  <c i="2" r="R99"/>
  <c r="R98"/>
  <c r="BK177"/>
  <c r="J177"/>
  <c r="J68"/>
  <c r="BK188"/>
  <c r="J188"/>
  <c r="J72"/>
  <c r="P194"/>
  <c i="4" r="T83"/>
  <c r="T82"/>
  <c r="T81"/>
  <c i="2" r="BK113"/>
  <c r="J113"/>
  <c r="J65"/>
  <c r="BK185"/>
  <c r="J185"/>
  <c r="J70"/>
  <c r="BK192"/>
  <c r="J192"/>
  <c r="J73"/>
  <c r="BK96"/>
  <c r="J96"/>
  <c r="J60"/>
  <c r="BK104"/>
  <c r="J104"/>
  <c r="J64"/>
  <c i="3" r="J127"/>
  <c r="J63"/>
  <c i="4" r="F54"/>
  <c r="F78"/>
  <c r="BE89"/>
  <c r="BE97"/>
  <c r="J54"/>
  <c r="J78"/>
  <c r="BE85"/>
  <c r="BE88"/>
  <c r="BE94"/>
  <c r="BE86"/>
  <c r="BE92"/>
  <c r="BE95"/>
  <c i="3" r="J84"/>
  <c r="J60"/>
  <c r="J85"/>
  <c r="J61"/>
  <c i="4" r="E48"/>
  <c r="BE84"/>
  <c r="BE90"/>
  <c r="BE91"/>
  <c r="J75"/>
  <c r="BE87"/>
  <c r="BE96"/>
  <c i="3" r="J55"/>
  <c r="BE91"/>
  <c r="BE105"/>
  <c r="BE109"/>
  <c i="2" r="BK103"/>
  <c r="J103"/>
  <c r="J63"/>
  <c r="BK115"/>
  <c r="J115"/>
  <c r="J66"/>
  <c i="3" r="F79"/>
  <c r="BE92"/>
  <c r="BE120"/>
  <c r="F55"/>
  <c r="BE96"/>
  <c r="BE106"/>
  <c r="BE107"/>
  <c r="BE108"/>
  <c r="BE112"/>
  <c r="BE117"/>
  <c r="BE124"/>
  <c r="J77"/>
  <c r="BE89"/>
  <c r="BE94"/>
  <c r="BE97"/>
  <c r="BE114"/>
  <c r="BE116"/>
  <c r="BE123"/>
  <c r="J54"/>
  <c r="BE98"/>
  <c r="BE99"/>
  <c r="BE101"/>
  <c r="BE102"/>
  <c r="BE103"/>
  <c r="BE128"/>
  <c r="BE113"/>
  <c r="E48"/>
  <c r="BE86"/>
  <c r="BE87"/>
  <c r="BE88"/>
  <c r="BE110"/>
  <c r="BE111"/>
  <c r="BE118"/>
  <c r="BE121"/>
  <c r="BE130"/>
  <c i="1" r="AW55"/>
  <c r="BC55"/>
  <c r="BA55"/>
  <c i="2" r="E48"/>
  <c r="J52"/>
  <c r="F54"/>
  <c r="J54"/>
  <c r="F55"/>
  <c r="J55"/>
  <c r="BE97"/>
  <c r="BE100"/>
  <c r="BE102"/>
  <c r="BE105"/>
  <c r="BE107"/>
  <c r="BE108"/>
  <c r="BE109"/>
  <c r="BE111"/>
  <c r="BE112"/>
  <c r="BE114"/>
  <c r="BE117"/>
  <c r="BE118"/>
  <c r="BE121"/>
  <c r="BE124"/>
  <c r="BE125"/>
  <c r="BE126"/>
  <c r="BE127"/>
  <c r="BE128"/>
  <c r="BE129"/>
  <c r="BE131"/>
  <c r="BE133"/>
  <c r="BE134"/>
  <c r="BE135"/>
  <c r="BE136"/>
  <c r="BE138"/>
  <c r="BE139"/>
  <c r="BE140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7"/>
  <c r="BE168"/>
  <c r="BE169"/>
  <c r="BE170"/>
  <c r="BE171"/>
  <c r="BE172"/>
  <c r="BE173"/>
  <c r="BE174"/>
  <c r="BE175"/>
  <c r="BE176"/>
  <c r="BE178"/>
  <c r="BE179"/>
  <c r="BE180"/>
  <c r="BE183"/>
  <c r="BE184"/>
  <c r="BE186"/>
  <c r="BE189"/>
  <c r="BE190"/>
  <c r="BE191"/>
  <c r="BE193"/>
  <c r="BE195"/>
  <c r="BE197"/>
  <c r="BE198"/>
  <c r="BE201"/>
  <c r="BE202"/>
  <c r="BE203"/>
  <c i="1" r="BB55"/>
  <c r="BD55"/>
  <c i="3" r="F35"/>
  <c i="1" r="BB56"/>
  <c i="4" r="F34"/>
  <c i="1" r="BA57"/>
  <c i="3" r="J34"/>
  <c i="1" r="AW56"/>
  <c i="3" r="F34"/>
  <c i="1" r="BA56"/>
  <c i="4" r="F36"/>
  <c i="1" r="BC57"/>
  <c i="3" r="F37"/>
  <c i="1" r="BD56"/>
  <c i="4" r="F37"/>
  <c i="1" r="BD57"/>
  <c i="3" r="F36"/>
  <c i="1" r="BC56"/>
  <c i="4" r="J34"/>
  <c i="1" r="AW57"/>
  <c i="3" r="J30"/>
  <c i="4" r="F35"/>
  <c i="1" r="BB57"/>
  <c i="2" l="1" r="T115"/>
  <c r="T187"/>
  <c r="T95"/>
  <c r="R95"/>
  <c r="P187"/>
  <c r="P115"/>
  <c r="P95"/>
  <c i="1" r="AU55"/>
  <c i="2" r="BK98"/>
  <c r="J98"/>
  <c r="J61"/>
  <c r="BK187"/>
  <c r="J187"/>
  <c r="J71"/>
  <c i="4" r="J83"/>
  <c r="J61"/>
  <c r="J82"/>
  <c r="J60"/>
  <c i="1" r="AG56"/>
  <c i="2" r="BK95"/>
  <c r="J95"/>
  <c i="4" r="J30"/>
  <c i="1" r="AG57"/>
  <c i="3" r="F33"/>
  <c i="1" r="AZ56"/>
  <c r="BD54"/>
  <c r="W33"/>
  <c i="4" r="J33"/>
  <c i="1" r="AV57"/>
  <c r="AT57"/>
  <c r="AN57"/>
  <c i="2" r="J30"/>
  <c i="1" r="AG55"/>
  <c i="3" r="J33"/>
  <c i="1" r="AV56"/>
  <c r="AT56"/>
  <c r="AN56"/>
  <c r="BB54"/>
  <c r="W31"/>
  <c r="BC54"/>
  <c r="W32"/>
  <c i="2" r="J33"/>
  <c i="1" r="AV55"/>
  <c r="AT55"/>
  <c r="AU54"/>
  <c i="4" r="F33"/>
  <c i="1" r="AZ57"/>
  <c i="2" r="F33"/>
  <c i="1" r="AZ55"/>
  <c r="BA54"/>
  <c r="W30"/>
  <c i="4" l="1" r="J39"/>
  <c i="1" r="AN55"/>
  <c i="3" r="J39"/>
  <c i="2" r="J59"/>
  <c r="J39"/>
  <c i="1" r="AG54"/>
  <c r="AK26"/>
  <c r="AZ54"/>
  <c r="W29"/>
  <c r="AX54"/>
  <c r="AW54"/>
  <c r="AK30"/>
  <c r="AY54"/>
  <c l="1"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<sst xmlns="http://schemas.openxmlformats.org/spreadsheetml/2006/main">
  <si>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</si>
  <si>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</si>
  <si>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</si>
  <si>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</si>
  <si>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</si>
  <si>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{623c803b-ddda-4938-91c8-fe6f7622190b}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</si>
  <si>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</si>
  <si>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</si>
  <si>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</si>
  <si>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</si>
  <si>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</si>
  <si>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</si>
  <si>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</si>
  <si>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</si>
  <si>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V04-2024-2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</si>
  <si>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</si>
  <si>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</si>
  <si>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Fotovoltaická elektrárna na střeše Nemocnice Jihlava - budova LDN</t>
  </si>
  <si>
    <t>KSO:</t>
  </si>
  <si>
    <t/>
  </si>
  <si>
    <t>CC-CZ:</t>
  </si>
  <si>
    <t>Místo:</t>
  </si>
  <si>
    <t xml:space="preserve"> </t>
  </si>
  <si>
    <t>Datum:</t>
  </si>
  <si>
    <t>28. 8. 2024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</si>
  <si>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</si>
  <si>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</si>
  <si>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</si>
  <si>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</si>
  <si>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</si>
  <si>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</si>
  <si>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</si>
  <si>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</si>
  <si>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</si>
  <si>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</si>
  <si>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</si>
  <si>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</si>
  <si>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</si>
  <si>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</si>
  <si>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</si>
  <si>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</si>
  <si>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</si>
  <si>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</si>
  <si>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</si>
  <si>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</si>
  <si>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</si>
  <si>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</si>
  <si>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</si>
  <si>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</si>
  <si>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</si>
  <si>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</si>
  <si>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</si>
  <si>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</si>
  <si>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</si>
  <si>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</si>
  <si>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</si>
  <si>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</si>
  <si>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</si>
  <si>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</si>
  <si>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</si>
  <si>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</si>
  <si>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</si>
  <si>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</si>
  <si>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</si>
  <si>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</si>
  <si>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</si>
  <si>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</si>
  <si>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</si>
  <si>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</si>
  <si>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</si>
  <si>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</si>
  <si>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</si>
  <si>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</si>
  <si>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</si>
  <si>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</si>
  <si>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Fotovoltaická elektrárna FVE</t>
  </si>
  <si>
    <t>STA</t>
  </si>
  <si>
    <t>1</t>
  </si>
  <si>
    <t>{ca2e4cca-9758-4bfa-b9ed-6f3610ccec65}</t>
  </si>
  <si>
    <t>2</t>
  </si>
  <si>
    <t>02</t>
  </si>
  <si>
    <t>Rozvaděč R-FVE-AC</t>
  </si>
  <si>
    <t>{85946dd5-cc8d-48ae-bf09-0d8707941e76}</t>
  </si>
  <si>
    <t>03</t>
  </si>
  <si>
    <t>Rozvaděč R-FVE-DC</t>
  </si>
  <si>
    <t>{a530545f-cb5b-478a-9c26-8d7ccb827272}</t>
  </si>
  <si>
    <t>KRYCÍ LIST SOUPISU PRACÍ</t>
  </si>
  <si>
    <t>Objekt:</t>
  </si>
  <si>
    <t>01 - Fotovoltaická elektrárna FVE</t>
  </si>
  <si>
    <t>REKAPITULACE ČLENĚNÍ SOUPISU PRACÍ</t>
  </si>
  <si>
    <t>Kód dílu - Popis</t>
  </si>
  <si>
    <t>Cena celkem [CZK]</t>
  </si>
  <si>
    <t>-1</t>
  </si>
  <si>
    <t>D1 - Průrazy</t>
  </si>
  <si>
    <t>HSV - Práce a dodávky HSV</t>
  </si>
  <si>
    <t xml:space="preserve">    95 - Různé dokončovací konstrukce a práce pozemních staveb</t>
  </si>
  <si>
    <t>M - Práce a dodávky M</t>
  </si>
  <si>
    <t xml:space="preserve">    21-M - Elektromontáže</t>
  </si>
  <si>
    <t xml:space="preserve">      D7 - Ostatní náklady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</si>
  <si>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</si>
  <si>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</si>
  <si>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</si>
  <si>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RJ - Řídící jednotka pro komunikaci s EDG</t>
  </si>
  <si>
    <t>94 - Lešení a stavební výtahy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</si>
  <si>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</si>
  <si>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</si>
  <si>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</si>
  <si>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</si>
  <si>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</si>
  <si>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</si>
  <si>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</si>
  <si>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</si>
  <si>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</si>
  <si>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</si>
  <si>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</si>
  <si>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</si>
  <si>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</si>
  <si>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</si>
  <si>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</si>
  <si>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</si>
  <si>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</si>
  <si>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</si>
  <si>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</si>
  <si>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Průrazy</t>
  </si>
  <si>
    <t>ROZPOCET</t>
  </si>
  <si>
    <t>K</t>
  </si>
  <si>
    <t>R-Pol27</t>
  </si>
  <si>
    <t>průraz zdivem v cihlové zdi tloušťky 30cm do průměru 6cm</t>
  </si>
  <si>
    <t>ks</t>
  </si>
  <si>
    <t>4</t>
  </si>
  <si>
    <t>-1970774792</t>
  </si>
  <si>
    <t>HSV</t>
  </si>
  <si>
    <t>Práce a dodávky HSV</t>
  </si>
  <si>
    <t>95</t>
  </si>
  <si>
    <t>Různé dokončovací konstrukce a práce pozemních staveb</t>
  </si>
  <si>
    <t>100</t>
  </si>
  <si>
    <t>953943211</t>
  </si>
  <si>
    <t>Osazování drobných kovových předmětů kotvených do stěny hasicího přístroje</t>
  </si>
  <si>
    <t>kus</t>
  </si>
  <si>
    <t>680765228</t>
  </si>
  <si>
    <t>VV</t>
  </si>
  <si>
    <t>"PBŘ" 1,0</t>
  </si>
  <si>
    <t>101</t>
  </si>
  <si>
    <t>M</t>
  </si>
  <si>
    <t>44932114</t>
  </si>
  <si>
    <t>přístroj hasicí ruční sněhový 5kg, hasící schopnost 89B</t>
  </si>
  <si>
    <t>8</t>
  </si>
  <si>
    <t>-481460191</t>
  </si>
  <si>
    <t>Práce a dodávky M</t>
  </si>
  <si>
    <t>21-M</t>
  </si>
  <si>
    <t>Elektromontáže</t>
  </si>
  <si>
    <t>210812001</t>
  </si>
  <si>
    <t>Montáž izolovaných kabelů měděných do 1 kV bez ukončení plných nebo laněných kulatých (např. CYKY, CHKE-R) uložených volně nebo v liště počtu a průřezu žil 2x1,5 až 6 mm2</t>
  </si>
  <si>
    <t>m</t>
  </si>
  <si>
    <t>CS ÚRS 2024 01</t>
  </si>
  <si>
    <t>509445897</t>
  </si>
  <si>
    <t>Online PSC</t>
  </si>
  <si>
    <t>https://podminky.urs.cz/item/CS_URS_2024_01/210812001</t>
  </si>
  <si>
    <t>3</t>
  </si>
  <si>
    <t>34571157</t>
  </si>
  <si>
    <t>trubka elektroinstalační ohebná z PH, D 35,9/42,2mm</t>
  </si>
  <si>
    <t>-594649637</t>
  </si>
  <si>
    <t>PKB.727626</t>
  </si>
  <si>
    <t>PRAFlaDur-O 2x1,5 RE</t>
  </si>
  <si>
    <t>1298931252</t>
  </si>
  <si>
    <t>85</t>
  </si>
  <si>
    <t>741320202</t>
  </si>
  <si>
    <t>Montáž jističů se zapojením vodičů čtyřpólových nn deionových vestavných do 300 A</t>
  </si>
  <si>
    <t>16</t>
  </si>
  <si>
    <t>-310250858</t>
  </si>
  <si>
    <t>https://podminky.urs.cz/item/CS_URS_2024_01/741320202</t>
  </si>
  <si>
    <t>86</t>
  </si>
  <si>
    <t>1707661</t>
  </si>
  <si>
    <t>Jistič (vypínač) komplet bez nadproudové spouště 250A</t>
  </si>
  <si>
    <t>32</t>
  </si>
  <si>
    <t>-206050775</t>
  </si>
  <si>
    <t>87</t>
  </si>
  <si>
    <t>1184963</t>
  </si>
  <si>
    <t>Nadproudová spoušť In=160A, Ir 160A, od 12A až do 1600A, M</t>
  </si>
  <si>
    <t>256</t>
  </si>
  <si>
    <t>64</t>
  </si>
  <si>
    <t>-1378824170</t>
  </si>
  <si>
    <t>D7</t>
  </si>
  <si>
    <t>Ostatní náklady</t>
  </si>
  <si>
    <t>5</t>
  </si>
  <si>
    <t>R-219000231</t>
  </si>
  <si>
    <t>jeřáb do 20m výšky</t>
  </si>
  <si>
    <t>hod</t>
  </si>
  <si>
    <t>-1159221834</t>
  </si>
  <si>
    <t>PSV</t>
  </si>
  <si>
    <t>Práce a dodávky PSV</t>
  </si>
  <si>
    <t>741</t>
  </si>
  <si>
    <t>Elektroinstalace - silnoproud</t>
  </si>
  <si>
    <t>6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</si>
  <si>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</si>
  <si>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</si>
  <si>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-1447371852</t>
  </si>
  <si>
    <t>74</t>
  </si>
  <si>
    <t>34141358</t>
  </si>
  <si>
    <t>vodič propojovací mrazuvzdorný jádro Cu lanované izolace PVC 450/750V (CMA) 1x10mm2</t>
  </si>
  <si>
    <t>696439471</t>
  </si>
  <si>
    <t>60</t>
  </si>
  <si>
    <t>Součet</t>
  </si>
  <si>
    <t>75</t>
  </si>
  <si>
    <t>34141359</t>
  </si>
  <si>
    <t>vodič propojovací mrazuvzdorný jádro Cu lanované izolace PVC 450/750V (CMA) 1x16mm2</t>
  </si>
  <si>
    <t>-1882548907</t>
  </si>
  <si>
    <t>10</t>
  </si>
  <si>
    <t>7</t>
  </si>
  <si>
    <t>741110042</t>
  </si>
  <si>
    <t>Montáž trubek elektroinstalačních s nasunutím nebo našroubováním do krabic plastových ohebných, uložených pevně, vnější Ø přes 23 do 35 mm</t>
  </si>
  <si>
    <t>-759116086</t>
  </si>
  <si>
    <t>R34571156</t>
  </si>
  <si>
    <t>trubka elektroinstalační ohebná z PH, D 32mm2</t>
  </si>
  <si>
    <t>979454551</t>
  </si>
  <si>
    <t>9</t>
  </si>
  <si>
    <t>741110511</t>
  </si>
  <si>
    <t>Montáž lišt a kanálků elektroinstalačních se spojkami, ohyby a rohy a s nasunutím do krabic vkládacích s víčkem, šířky do 60 mm</t>
  </si>
  <si>
    <t>-495984736</t>
  </si>
  <si>
    <t>34571008</t>
  </si>
  <si>
    <t>lišta elektroinstalační hranatá PVC 40x40mm</t>
  </si>
  <si>
    <t>110537708</t>
  </si>
  <si>
    <t>11</t>
  </si>
  <si>
    <t>741120001</t>
  </si>
  <si>
    <t>Montáž vodičů izolovaných měděných bez ukončení uložených pod omítku plných a laněných (např. CY), průřezu žíly 0,35 až 6 mm2</t>
  </si>
  <si>
    <t>1934849655</t>
  </si>
  <si>
    <t>34140826</t>
  </si>
  <si>
    <t>vodič propojovací jádro Cu plné izolace PVC 450/750V (H07V-U) 1x6mm2</t>
  </si>
  <si>
    <t>-828189860</t>
  </si>
  <si>
    <t>P</t>
  </si>
  <si>
    <t>Poznámka k položce:_x000d_
H07V-U CY</t>
  </si>
  <si>
    <t>76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</si>
  <si>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</si>
  <si>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</si>
  <si>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CS ÚRS 2021 01</t>
  </si>
  <si>
    <t>-1859983603</t>
  </si>
  <si>
    <t>https://podminky.urs.cz/item/CS_URS_2021_01/741120303</t>
  </si>
  <si>
    <t>77</t>
  </si>
  <si>
    <t>34141030</t>
  </si>
  <si>
    <t>vodič propojovací flexibilní jádro Cu lanované izolace PVC 450/750V (H07V-K) 1x25mm2</t>
  </si>
  <si>
    <t>1668980879</t>
  </si>
  <si>
    <t>13</t>
  </si>
  <si>
    <t>741122015</t>
  </si>
  <si>
    <t>Montáž kabelů měděných bez ukončení uložených pod omítku plných kulatých (např. CYKY), počtu a průřezu žil 3x1,5 mm2</t>
  </si>
  <si>
    <t>1248488423</t>
  </si>
  <si>
    <t>14</t>
  </si>
  <si>
    <t>34111030</t>
  </si>
  <si>
    <t>kabel instalační jádro Cu plné izolace PVC plášť PVC 450/750V (CYKY) 3x1,5mm2</t>
  </si>
  <si>
    <t>774444379</t>
  </si>
  <si>
    <t>80</t>
  </si>
  <si>
    <t>741122226</t>
  </si>
  <si>
    <t>Montáž kabelů měděných bez ukončení uložených volně nebo v liště plných kulatých (např. CYKY) počtu a průřezu žil 5x50 až 95 mm2</t>
  </si>
  <si>
    <t>CS ÚRS 2023 01</t>
  </si>
  <si>
    <t>-1595307972</t>
  </si>
  <si>
    <t>https://podminky.urs.cz/item/CS_URS_2023_01/741122226</t>
  </si>
  <si>
    <t>81</t>
  </si>
  <si>
    <t>34113136</t>
  </si>
  <si>
    <t>kabel silový oheň retardující bezhalogenový bez funkční schopnosti při požáru třída reakce na oheň B2cas1d1a1 jádro Cu 0,6/1kV PRAFLasafe) 5x50mm2</t>
  </si>
  <si>
    <t>1477779536</t>
  </si>
  <si>
    <t>98</t>
  </si>
  <si>
    <t>34111173</t>
  </si>
  <si>
    <t>kabel silový oheň retardující bezhalogenový bez funkční schopnosti při požáru třída reakce na oheň B2cas1d1a1 jádro Cu 0,6/1kV (1-CXKH-R B2) 5x70mm2</t>
  </si>
  <si>
    <t>-1744817046</t>
  </si>
  <si>
    <t>78</t>
  </si>
  <si>
    <t>741320185.1</t>
  </si>
  <si>
    <t>Montáž jističů se zapojením vodičů třípólových nn do 125 A ve skříni</t>
  </si>
  <si>
    <t>1740925471</t>
  </si>
  <si>
    <t>https://podminky.urs.cz/item/CS_URS_2021_01/741320185.1</t>
  </si>
  <si>
    <t>79</t>
  </si>
  <si>
    <t>1249715</t>
  </si>
  <si>
    <t>jistič 3pólový-charakteristika B 125A, zkratový proud 10kA</t>
  </si>
  <si>
    <t>-1249794005</t>
  </si>
  <si>
    <t>94</t>
  </si>
  <si>
    <t>741420022.1.1</t>
  </si>
  <si>
    <t>Montáž hromosvodného vedení svorek se 3 a více šrouby</t>
  </si>
  <si>
    <t>440581443</t>
  </si>
  <si>
    <t>35431001</t>
  </si>
  <si>
    <t>svorka uzemnění AlMgSi univerzální</t>
  </si>
  <si>
    <t>1952891833</t>
  </si>
  <si>
    <t>96</t>
  </si>
  <si>
    <t>R35431031</t>
  </si>
  <si>
    <t>svorka uzemnění AlMgSi k jímací tyči, 72 x40 mm</t>
  </si>
  <si>
    <t>-2041884932</t>
  </si>
  <si>
    <t>97</t>
  </si>
  <si>
    <t>741420001.1</t>
  </si>
  <si>
    <t>Montáž hromosvodného vedení svodových drátů nebo lan s podpěrami, Ø do 10 mm</t>
  </si>
  <si>
    <t>304337764</t>
  </si>
  <si>
    <t>92</t>
  </si>
  <si>
    <t>R35442141</t>
  </si>
  <si>
    <t>drát D 8 mm AlMgSi polotvrdý</t>
  </si>
  <si>
    <t>kg</t>
  </si>
  <si>
    <t>-1432686774</t>
  </si>
  <si>
    <t>90</t>
  </si>
  <si>
    <t>741430004</t>
  </si>
  <si>
    <t>Montáž jímacích tyčí délky do 3 m,</t>
  </si>
  <si>
    <t>869553734</t>
  </si>
  <si>
    <t>91</t>
  </si>
  <si>
    <t>35441117</t>
  </si>
  <si>
    <t>tyč jímací s kovaným hrotem 2000mm AlMgSi vč.držáku a závaží</t>
  </si>
  <si>
    <t>-269526362</t>
  </si>
  <si>
    <t>741820001</t>
  </si>
  <si>
    <t>Měření zemních odporů zemniče</t>
  </si>
  <si>
    <t>1320085442</t>
  </si>
  <si>
    <t>33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</si>
  <si>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</si>
  <si>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</si>
  <si>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-839937389</t>
  </si>
  <si>
    <t>34</t>
  </si>
  <si>
    <t>R10.078.706</t>
  </si>
  <si>
    <t xml:space="preserve">Žlab  Dž 100/100 kabelový plný vč.úchytů, FeZn vč.víka</t>
  </si>
  <si>
    <t>-1181965047</t>
  </si>
  <si>
    <t>35</t>
  </si>
  <si>
    <t>741910412</t>
  </si>
  <si>
    <t>Montáž žlabů bez stojiny a výložníků kovových s podpěrkami a příslušenstvím bez víka, šířky do 100 mm</t>
  </si>
  <si>
    <t>560944835</t>
  </si>
  <si>
    <t>36</t>
  </si>
  <si>
    <t>R1388132</t>
  </si>
  <si>
    <t>KABELOVY ZLAB 110X100MM plný FeZn vč.úchytů</t>
  </si>
  <si>
    <t>1055707284</t>
  </si>
  <si>
    <t>37</t>
  </si>
  <si>
    <t>FV002R</t>
  </si>
  <si>
    <t>montáž konekteru MC4/pár</t>
  </si>
  <si>
    <t>507393486</t>
  </si>
  <si>
    <t>38</t>
  </si>
  <si>
    <t>FV002MR</t>
  </si>
  <si>
    <t>konektor MC4/pár</t>
  </si>
  <si>
    <t>130665861</t>
  </si>
  <si>
    <t>39</t>
  </si>
  <si>
    <t>FVE-plech</t>
  </si>
  <si>
    <t>Pozinkovaný plech proti vniknutí větru pod panely</t>
  </si>
  <si>
    <t>1806793408</t>
  </si>
  <si>
    <t>40</t>
  </si>
  <si>
    <t>FVE-plech-m</t>
  </si>
  <si>
    <t>Úprava plechu včetně přichycení do betonových závaží</t>
  </si>
  <si>
    <t>1452883100</t>
  </si>
  <si>
    <t>41</t>
  </si>
  <si>
    <t>R001FVE</t>
  </si>
  <si>
    <t>Montáž střídače FVE</t>
  </si>
  <si>
    <t>752117248</t>
  </si>
  <si>
    <t>42</t>
  </si>
  <si>
    <t>R-FVE1_str.</t>
  </si>
  <si>
    <t>Síťový střídač pro FVE 80,0kVA, PC, záruka min.10 let vč.připojení na WEB server+stříška, účinnost min.97% EURO</t>
  </si>
  <si>
    <t>445903296</t>
  </si>
  <si>
    <t>43</t>
  </si>
  <si>
    <t>R-043002000</t>
  </si>
  <si>
    <t>Zkoušky a nastavení střídače</t>
  </si>
  <si>
    <t>1024</t>
  </si>
  <si>
    <t>1849198834</t>
  </si>
  <si>
    <t>44</t>
  </si>
  <si>
    <t>R741120124</t>
  </si>
  <si>
    <t>Montáž fotovoltaických kabelů uložených v trubkách nebo lištách průměru přes 4 do 10 mm</t>
  </si>
  <si>
    <t>-1994756723</t>
  </si>
  <si>
    <t>45</t>
  </si>
  <si>
    <t>34111851</t>
  </si>
  <si>
    <t>kabel fotovoltaický černý nebo červený průměr 6mm</t>
  </si>
  <si>
    <t>117524512</t>
  </si>
  <si>
    <t>46</t>
  </si>
  <si>
    <t>R741130005</t>
  </si>
  <si>
    <t>Ukončení vodičů izolovaných s označením a zapojením v rozváděči nebo na přístroji, průřezu žíly do 10 mm2</t>
  </si>
  <si>
    <t>1896831703</t>
  </si>
  <si>
    <t>47</t>
  </si>
  <si>
    <t>R8500150032</t>
  </si>
  <si>
    <t>Podpěra vedení, PV 21/100 beton</t>
  </si>
  <si>
    <t>-151528744</t>
  </si>
  <si>
    <t>Poznámka k položce:_x000d_
na ploché střechy, plastový zámek, vzdálenost vodiče od povrchu 100 mm, pro průměr vodiče 8–10 mm, hmotnost 1 kg</t>
  </si>
  <si>
    <t>48</t>
  </si>
  <si>
    <t>RABB.2TKA002095G1</t>
  </si>
  <si>
    <t>Stop tlačítko umístěné pod sklem, nástěnné</t>
  </si>
  <si>
    <t>212489801</t>
  </si>
  <si>
    <t>49</t>
  </si>
  <si>
    <t>R-FVE_PANEL</t>
  </si>
  <si>
    <t>Montáž fotovoltaického panelu vč.konstrukce</t>
  </si>
  <si>
    <t>103123767</t>
  </si>
  <si>
    <t>50</t>
  </si>
  <si>
    <t>R-FVE_FV</t>
  </si>
  <si>
    <t>Fotovoltaický panel 550W, min.25 letá záruka na výkon s max.poklesem na 80% původního výkonu gatŕantovaného výrobcem, ANTIREFLEXNí, min.12 letá produktová záruka garantovaná výrobcem, účinnost min.20%</t>
  </si>
  <si>
    <t>-1326551704</t>
  </si>
  <si>
    <t>51</t>
  </si>
  <si>
    <t>R-FVE1_us</t>
  </si>
  <si>
    <t xml:space="preserve">Úchytový systém pro FVE  panely - rovná střecha</t>
  </si>
  <si>
    <t>-382589262</t>
  </si>
  <si>
    <t>52</t>
  </si>
  <si>
    <t>FVE-beton-2</t>
  </si>
  <si>
    <t>Betonové závaží 42kg</t>
  </si>
  <si>
    <t>-1670631016</t>
  </si>
  <si>
    <t>53</t>
  </si>
  <si>
    <t>FVE-beton-3</t>
  </si>
  <si>
    <t>Betonové závaží 20kg</t>
  </si>
  <si>
    <t>748238515</t>
  </si>
  <si>
    <t>102</t>
  </si>
  <si>
    <t>FVE-beton-4</t>
  </si>
  <si>
    <t>Roznášecí dlaždice 400x400x40</t>
  </si>
  <si>
    <t>940963398</t>
  </si>
  <si>
    <t>54</t>
  </si>
  <si>
    <t>R-FVE-OPT-M</t>
  </si>
  <si>
    <t>Montáž optimizérů</t>
  </si>
  <si>
    <t>-224373580</t>
  </si>
  <si>
    <t>55</t>
  </si>
  <si>
    <t>R-FVE-OPT</t>
  </si>
  <si>
    <t>Výkonový optimizér max. 700Wp+ 1xaccess point + 1xCloud connect , optimalizace, shut-down, monitoring</t>
  </si>
  <si>
    <t>-624888891</t>
  </si>
  <si>
    <t>56</t>
  </si>
  <si>
    <t>R-UCP</t>
  </si>
  <si>
    <t>Protipožární ucpávka</t>
  </si>
  <si>
    <t>1790751864</t>
  </si>
  <si>
    <t>742</t>
  </si>
  <si>
    <t>Elektroinstalace - slaboproud</t>
  </si>
  <si>
    <t>57</t>
  </si>
  <si>
    <t>742121001</t>
  </si>
  <si>
    <t>Montáž kabelů sdělovacích pro vnitřní rozvody počtu žil do 15</t>
  </si>
  <si>
    <t>1794133577</t>
  </si>
  <si>
    <t>58</t>
  </si>
  <si>
    <t>34121268</t>
  </si>
  <si>
    <t>kabel datový bezhalogenový třída reakce na oheň B2cas1d1a1 jádro Cu plné (U/UTP) kategorie 6</t>
  </si>
  <si>
    <t>-979447072</t>
  </si>
  <si>
    <t>59</t>
  </si>
  <si>
    <t>RISV.4003973090722</t>
  </si>
  <si>
    <t>Požární ucpávka, kbelík 15kg, intumescentní tmel pro zakrytí obvodu požární ucpávky v místě průchodu požárně dělicí konstrukcí.</t>
  </si>
  <si>
    <t>-1209973262</t>
  </si>
  <si>
    <t>Poznámka k položce:_x000d_
Intumescentní tmel pro zakrytí obvodu požární ucpávky v místě průchodu vzduchovodu požárně dělicí konstrukcí.</t>
  </si>
  <si>
    <t>RJ</t>
  </si>
  <si>
    <t>Řídící jednotka pro komunikaci s EDG</t>
  </si>
  <si>
    <t>71</t>
  </si>
  <si>
    <t>R-FVE-RJ-provoz</t>
  </si>
  <si>
    <t>zprovoznění komunikace mezi stávající řídící jednotkou, která skouží pro ovládání stávající kogenerační jednotky a střídačem FVE.</t>
  </si>
  <si>
    <t>1682682329</t>
  </si>
  <si>
    <t>72</t>
  </si>
  <si>
    <t>R-FVE-UPOS</t>
  </si>
  <si>
    <t>zajištění UPOS a UTP</t>
  </si>
  <si>
    <t>-1015783424</t>
  </si>
  <si>
    <t>Lešení a stavební výtahy</t>
  </si>
  <si>
    <t>R945231112</t>
  </si>
  <si>
    <t>Závěsná klec (pohyblivá pracovní plošina - lávka) se zdvihem elektrickým výšky do 50 m délky přes 1,20 do 6 m</t>
  </si>
  <si>
    <t>DEN</t>
  </si>
  <si>
    <t>-2058893089</t>
  </si>
  <si>
    <t>VRN</t>
  </si>
  <si>
    <t>Vedlejší rozpočtové náklady</t>
  </si>
  <si>
    <t>VRN1</t>
  </si>
  <si>
    <t>Průzkumné, geodetické a projektové práce</t>
  </si>
  <si>
    <t>61</t>
  </si>
  <si>
    <t>013254000</t>
  </si>
  <si>
    <t>Dokumentace skutečného provedení stavby</t>
  </si>
  <si>
    <t>…</t>
  </si>
  <si>
    <t>894965177</t>
  </si>
  <si>
    <t>62</t>
  </si>
  <si>
    <t>R0000013</t>
  </si>
  <si>
    <t>Úprava stávajícího rozvaděče</t>
  </si>
  <si>
    <t>-1744511654</t>
  </si>
  <si>
    <t>99</t>
  </si>
  <si>
    <t>R0000014</t>
  </si>
  <si>
    <t>Rozabrání a složení stávajícího podhledu Feal</t>
  </si>
  <si>
    <t>-208919648</t>
  </si>
  <si>
    <t>VRN4</t>
  </si>
  <si>
    <t>Inženýrská činnost</t>
  </si>
  <si>
    <t>63</t>
  </si>
  <si>
    <t>043002000.1</t>
  </si>
  <si>
    <t>Zkoušební provoz a ostatní měření</t>
  </si>
  <si>
    <t>-1529968954</t>
  </si>
  <si>
    <t>VRN6</t>
  </si>
  <si>
    <t>Územní vlivy</t>
  </si>
  <si>
    <t>69</t>
  </si>
  <si>
    <t>065002000</t>
  </si>
  <si>
    <t>Mimostaveništní doprava materiálů</t>
  </si>
  <si>
    <t>-834813159</t>
  </si>
  <si>
    <t>https://podminky.urs.cz/item/CS_URS_2021_01/065002000</t>
  </si>
  <si>
    <t>065002000.R</t>
  </si>
  <si>
    <t>Doprava vysokozdvižné techniky</t>
  </si>
  <si>
    <t>158774768</t>
  </si>
  <si>
    <t>68</t>
  </si>
  <si>
    <t>081002000</t>
  </si>
  <si>
    <t>Doprava zaměstnanců</t>
  </si>
  <si>
    <t>2085504343</t>
  </si>
  <si>
    <t>https://podminky.urs.cz/item/CS_URS_2024_01/081002000</t>
  </si>
  <si>
    <t>VRN9</t>
  </si>
  <si>
    <t>65</t>
  </si>
  <si>
    <t>092203000</t>
  </si>
  <si>
    <t>Náklady na zaškolení obsluhy</t>
  </si>
  <si>
    <t>594494198</t>
  </si>
  <si>
    <t>66</t>
  </si>
  <si>
    <t>R956522000</t>
  </si>
  <si>
    <t>Statické posouzení přitížení střechy - v případě použití jiné konstrukce při níž došlo k vyššímu přitížení střechy</t>
  </si>
  <si>
    <t>1112355308</t>
  </si>
  <si>
    <t>67</t>
  </si>
  <si>
    <t>R956522001</t>
  </si>
  <si>
    <t>Dokumentace zdolávání požáru - operativní karta dle platné požární zprávy vypracované p.Ing.Josefem Zábojníkem</t>
  </si>
  <si>
    <t>922053826</t>
  </si>
  <si>
    <t>02 - Rozvaděč R-FVE-AC</t>
  </si>
  <si>
    <t>210120101</t>
  </si>
  <si>
    <t>Montáž pojistek se zapojením vodičů závitových pojistkových částí pojistkových patron do 60 A se styčným kroužkem</t>
  </si>
  <si>
    <t>-1454641981</t>
  </si>
  <si>
    <t>R1622157</t>
  </si>
  <si>
    <t>Pojistka válcová 125A, 22X58</t>
  </si>
  <si>
    <t>1518411449</t>
  </si>
  <si>
    <t>1000393</t>
  </si>
  <si>
    <t xml:space="preserve">Programovatelný řídící systém PLC s rozšiřujícími moduly (ETHERNET,RS485-MODBUS RTU, zdroj) - řízení výkonu FVE elektrárny. V současné době je v nemocnici umístěna výroivba kogenerační jednotky. PLC musí být kompatibilní s řídící jednotkou pro kogenerační jednotku. </t>
  </si>
  <si>
    <t>-527054126</t>
  </si>
  <si>
    <t>741120401</t>
  </si>
  <si>
    <t>Montáž vodičů izolovaných měděných drátovacích bez ukončení v rozváděčích plných a laněných (např. CY), průřezu žily 0,35 až 6 mm2</t>
  </si>
  <si>
    <t>-1636785662</t>
  </si>
  <si>
    <t>https://podminky.urs.cz/item/CS_URS_2024_01/741120401</t>
  </si>
  <si>
    <t>34141025</t>
  </si>
  <si>
    <t>vodič propojovací flexibilní jádro Cu lanované izolace PVC 450/750V (H07V-K) 1x2,5mm2</t>
  </si>
  <si>
    <t>1578571277</t>
  </si>
  <si>
    <t>741130021</t>
  </si>
  <si>
    <t>Ukončení vodičů izolovaných s označením a zapojením na svorkovnici s otevřením a uzavřením krytu, průřezu žíly do 2,5 mm2</t>
  </si>
  <si>
    <t>1276640304</t>
  </si>
  <si>
    <t>https://podminky.urs.cz/item/CS_URS_2024_01/741130021</t>
  </si>
  <si>
    <t>741136321</t>
  </si>
  <si>
    <t>Napojení souboru žil do skříně průřezu jedné žíly do 16 mm2</t>
  </si>
  <si>
    <t>1669572926</t>
  </si>
  <si>
    <t>https://podminky.urs.cz/item/CS_URS_2024_01/741136321</t>
  </si>
  <si>
    <t>1000156833</t>
  </si>
  <si>
    <t>Hřebenová přípojnice 3P, 16mm2/12mod. k propojení 4</t>
  </si>
  <si>
    <t>1113031891</t>
  </si>
  <si>
    <t>25</t>
  </si>
  <si>
    <t>741210001</t>
  </si>
  <si>
    <t>Montáž rozvodnic oceloplechových nebo plastových bez zapojení vodičů běžných, hmotnosti do 20 kg</t>
  </si>
  <si>
    <t>2073829978</t>
  </si>
  <si>
    <t>26</t>
  </si>
  <si>
    <t>35711019</t>
  </si>
  <si>
    <t>rozvodnice nástěnná, plné dveře, IP41, 54 modulárních jednotek, vč. N/pE</t>
  </si>
  <si>
    <t>23787529</t>
  </si>
  <si>
    <t>741231002</t>
  </si>
  <si>
    <t>Montáž svorkovnic do rozváděčů s popisnými štítky se zapojením vodičů na jedné straně řadových, průřezové plochy vodičů do 6 mm2</t>
  </si>
  <si>
    <t>-281033895</t>
  </si>
  <si>
    <t>https://podminky.urs.cz/item/CS_URS_2024_01/741231002</t>
  </si>
  <si>
    <t>10.629.009</t>
  </si>
  <si>
    <t>Svorka řadová do 6mm2</t>
  </si>
  <si>
    <t>1859432472</t>
  </si>
  <si>
    <t>10.735.689</t>
  </si>
  <si>
    <t>Svorka BKS 35/10 sběrnicová</t>
  </si>
  <si>
    <t>-1072349718</t>
  </si>
  <si>
    <t>741240001</t>
  </si>
  <si>
    <t>Montáž ostatního příslušenství rozvoden kabelových vývodek do rozváděčů litinových, hliníkových nebo plastových bez zhotovení otvorů D do 42 mm</t>
  </si>
  <si>
    <t>996479437</t>
  </si>
  <si>
    <t>https://podminky.urs.cz/item/CS_URS_2024_01/741240001</t>
  </si>
  <si>
    <t>10.530.203</t>
  </si>
  <si>
    <t xml:space="preserve">Vývodka do pr.32  vnější rovná</t>
  </si>
  <si>
    <t>1940632663</t>
  </si>
  <si>
    <t>741320105</t>
  </si>
  <si>
    <t>Montáž jističů se zapojením vodičů jednopólových nn do 25 A ve skříni</t>
  </si>
  <si>
    <t>1598470641</t>
  </si>
  <si>
    <t>15</t>
  </si>
  <si>
    <t>1183652</t>
  </si>
  <si>
    <t>jistič 1pólový-charakteristika B 10A, zkratový proud 10kA</t>
  </si>
  <si>
    <t>1034863060</t>
  </si>
  <si>
    <t>741320185</t>
  </si>
  <si>
    <t>-1600651297</t>
  </si>
  <si>
    <t>-1529076697</t>
  </si>
  <si>
    <t>20</t>
  </si>
  <si>
    <t>1807395896</t>
  </si>
  <si>
    <t>1249842</t>
  </si>
  <si>
    <t>Hlavní vypínač do rozvaděče na DIN lištu 3pólový 160A</t>
  </si>
  <si>
    <t>-1896783437</t>
  </si>
  <si>
    <t>23</t>
  </si>
  <si>
    <t>741322061</t>
  </si>
  <si>
    <t>Montáž přepěťových ochran nn se zapojením vodičů svodiče přepětí – typ 2 třípólových jednodílných</t>
  </si>
  <si>
    <t>125911037</t>
  </si>
  <si>
    <t>24</t>
  </si>
  <si>
    <t>R1146902</t>
  </si>
  <si>
    <t>Svodič přepětí 4pólový 350V\20kA, typ 2</t>
  </si>
  <si>
    <t>1730718598</t>
  </si>
  <si>
    <t>27</t>
  </si>
  <si>
    <t>741330821</t>
  </si>
  <si>
    <t>Montáž regulátoru PLC</t>
  </si>
  <si>
    <t>CS ÚRS 2021 02</t>
  </si>
  <si>
    <t>1483388629</t>
  </si>
  <si>
    <t>https://podminky.urs.cz/item/CS_URS_2021_02/741330821</t>
  </si>
  <si>
    <t>28</t>
  </si>
  <si>
    <t>741331032</t>
  </si>
  <si>
    <t>Montáž měřicích přístrojů bez zapojení vodičů elektroměru třífázového</t>
  </si>
  <si>
    <t>-1344105467</t>
  </si>
  <si>
    <t>29</t>
  </si>
  <si>
    <t>R10.775.416</t>
  </si>
  <si>
    <t xml:space="preserve">Elektroměr  třífázový 125A přímý na DIN lištu s výstupem MODBUS RTU</t>
  </si>
  <si>
    <t>-348274490</t>
  </si>
  <si>
    <t>741331075</t>
  </si>
  <si>
    <t>Montáž měřicích přístrojů bez zapojení vodičů termostatu</t>
  </si>
  <si>
    <t>CS ÚRS 2022 01</t>
  </si>
  <si>
    <t>-318644553</t>
  </si>
  <si>
    <t>https://podminky.urs.cz/item/CS_URS_2022_01/741331075</t>
  </si>
  <si>
    <t>1650029</t>
  </si>
  <si>
    <t>TERMOSTAT do rozvaděče</t>
  </si>
  <si>
    <t>-422045333</t>
  </si>
  <si>
    <t>741360203</t>
  </si>
  <si>
    <t>Montáž odporů se zapojením topných do rozvaděče</t>
  </si>
  <si>
    <t>72258390</t>
  </si>
  <si>
    <t>https://podminky.urs.cz/item/CS_URS_2022_01/741360203</t>
  </si>
  <si>
    <t>1003461</t>
  </si>
  <si>
    <t>TOPNE TELESO do rozvaděče 230V</t>
  </si>
  <si>
    <t>-1516501134</t>
  </si>
  <si>
    <t>30</t>
  </si>
  <si>
    <t>741810002</t>
  </si>
  <si>
    <t>Zkoušky a prohlídky elektrických rozvodů a zařízení celková prohlídka a vyhotovení revizní zprávy pro objem montážních prací přes 100 do 500 tis. Kč</t>
  </si>
  <si>
    <t>1632333442</t>
  </si>
  <si>
    <t>https://podminky.urs.cz/item/CS_URS_2024_01/741810002</t>
  </si>
  <si>
    <t>31</t>
  </si>
  <si>
    <t>741330651</t>
  </si>
  <si>
    <t>Montáž relé pomocných se zapojením vodičů vestavných střídavých</t>
  </si>
  <si>
    <t>-971400936</t>
  </si>
  <si>
    <t>https://podminky.urs.cz/item/CS_URS_2024_01/741330651</t>
  </si>
  <si>
    <t>1184975</t>
  </si>
  <si>
    <t>Napěťová spoušť 230, 400, 500V \ DC 220V, od 12A do 1600A</t>
  </si>
  <si>
    <t>-1614965483</t>
  </si>
  <si>
    <t>03 - Rozvaděč R-FVE-DC</t>
  </si>
  <si>
    <t>-1790223972</t>
  </si>
  <si>
    <t>R1622161</t>
  </si>
  <si>
    <t>Pojistka 16A DC 1000V</t>
  </si>
  <si>
    <t>-1502256425</t>
  </si>
  <si>
    <t>788294159</t>
  </si>
  <si>
    <t>35711017</t>
  </si>
  <si>
    <t>rozvodnice nástěnná, plné dveře, IP41, 48 modulárních jednotek (12x4), vč. N/pE</t>
  </si>
  <si>
    <t>-634277775</t>
  </si>
  <si>
    <t>741320175.2</t>
  </si>
  <si>
    <t>Montáž jističů se zapojením vodičů třípólových nn do 63 A ve skříni</t>
  </si>
  <si>
    <t>-144472289</t>
  </si>
  <si>
    <t>1146472R</t>
  </si>
  <si>
    <t>Pojistkový odpojovač 2pólový 63 A, Ue AC 1500 V / DC 1000 V, pro válcové pojistkové vložky 22x127</t>
  </si>
  <si>
    <t>-612388303</t>
  </si>
  <si>
    <t>741322011</t>
  </si>
  <si>
    <t>Montáž přepěťových ochran nn se zapojením vodičů svodiče bleskových proudů – typ 1 třípólových, pro impulsní proud do 35 kA</t>
  </si>
  <si>
    <t>-967324357</t>
  </si>
  <si>
    <t>35889526</t>
  </si>
  <si>
    <t>svodič přepětí pro fotovoltaické systémy neuzemněné, šířka 3 moduly 1200 V DC, 20kA</t>
  </si>
  <si>
    <t>-1358932003</t>
  </si>
  <si>
    <t>726329772</t>
  </si>
  <si>
    <t>597683144</t>
  </si>
  <si>
    <t>konektor MC4/pár do rozvaděče</t>
  </si>
  <si>
    <t>1309257634</t>
  </si>
  <si>
    <t>-1350243116</t>
  </si>
  <si>
    <t>kabel fotovoltaický černý nebo červený průměr 4mm</t>
  </si>
  <si>
    <t>-829192707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</si>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</sst>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34" fillId="2" borderId="20" xfId="0" applyFont="1" applyFill="1" applyBorder="1" applyAlignment="1" applyProtection="1">
      <alignment horizontal="left" vertical="center"/>
      <protection locked="0"/>
    </xf>
    <xf numFmtId="0" fontId="34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0812001" TargetMode="External" /><Relationship Id="rId2" Type="http://schemas.openxmlformats.org/officeDocument/2006/relationships/hyperlink" Target="https://podminky.urs.cz/item/CS_URS_2024_01/741320202" TargetMode="External" /><Relationship Id="rId3" Type="http://schemas.openxmlformats.org/officeDocument/2006/relationships/hyperlink" Target="https://podminky.urs.cz/item/CS_URS_2021_01/741120303" TargetMode="External" /><Relationship Id="rId4" Type="http://schemas.openxmlformats.org/officeDocument/2006/relationships/hyperlink" Target="https://podminky.urs.cz/item/CS_URS_2023_01/741122226" TargetMode="External" /><Relationship Id="rId5" Type="http://schemas.openxmlformats.org/officeDocument/2006/relationships/hyperlink" Target="https://podminky.urs.cz/item/CS_URS_2021_01/741320185.1" TargetMode="External" /><Relationship Id="rId6" Type="http://schemas.openxmlformats.org/officeDocument/2006/relationships/hyperlink" Target="https://podminky.urs.cz/item/CS_URS_2021_01/065002000" TargetMode="External" /><Relationship Id="rId7" Type="http://schemas.openxmlformats.org/officeDocument/2006/relationships/hyperlink" Target="https://podminky.urs.cz/item/CS_URS_2024_01/081002000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0401" TargetMode="External" /><Relationship Id="rId2" Type="http://schemas.openxmlformats.org/officeDocument/2006/relationships/hyperlink" Target="https://podminky.urs.cz/item/CS_URS_2024_01/741130021" TargetMode="External" /><Relationship Id="rId3" Type="http://schemas.openxmlformats.org/officeDocument/2006/relationships/hyperlink" Target="https://podminky.urs.cz/item/CS_URS_2024_01/741136321" TargetMode="External" /><Relationship Id="rId4" Type="http://schemas.openxmlformats.org/officeDocument/2006/relationships/hyperlink" Target="https://podminky.urs.cz/item/CS_URS_2024_01/741231002" TargetMode="External" /><Relationship Id="rId5" Type="http://schemas.openxmlformats.org/officeDocument/2006/relationships/hyperlink" Target="https://podminky.urs.cz/item/CS_URS_2024_01/741240001" TargetMode="External" /><Relationship Id="rId6" Type="http://schemas.openxmlformats.org/officeDocument/2006/relationships/hyperlink" Target="https://podminky.urs.cz/item/CS_URS_2021_02/741330821" TargetMode="External" /><Relationship Id="rId7" Type="http://schemas.openxmlformats.org/officeDocument/2006/relationships/hyperlink" Target="https://podminky.urs.cz/item/CS_URS_2022_01/741331075" TargetMode="External" /><Relationship Id="rId8" Type="http://schemas.openxmlformats.org/officeDocument/2006/relationships/hyperlink" Target="https://podminky.urs.cz/item/CS_URS_2022_01/741360203" TargetMode="External" /><Relationship Id="rId9" Type="http://schemas.openxmlformats.org/officeDocument/2006/relationships/hyperlink" Target="https://podminky.urs.cz/item/CS_URS_2024_01/741810002" TargetMode="External" /><Relationship Id="rId10" Type="http://schemas.openxmlformats.org/officeDocument/2006/relationships/hyperlink" Target="https://podminky.urs.cz/item/CS_URS_2024_01/741330651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810002" TargetMode="External" /><Relationship Id="rId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V04-2024-2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Fotovoltaická elektrárna na střeše Nemocnice Jihlava - budova LDN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28. 8. 2024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Fotovoltaická elektr...'!J30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'01 - Fotovoltaická elektr...'!P95</f>
        <v>0</v>
      </c>
      <c r="AV55" s="121">
        <f>'01 - Fotovoltaická elektr...'!J33</f>
        <v>0</v>
      </c>
      <c r="AW55" s="121">
        <f>'01 - Fotovoltaická elektr...'!J34</f>
        <v>0</v>
      </c>
      <c r="AX55" s="121">
        <f>'01 - Fotovoltaická elektr...'!J35</f>
        <v>0</v>
      </c>
      <c r="AY55" s="121">
        <f>'01 - Fotovoltaická elektr...'!J36</f>
        <v>0</v>
      </c>
      <c r="AZ55" s="121">
        <f>'01 - Fotovoltaická elektr...'!F33</f>
        <v>0</v>
      </c>
      <c r="BA55" s="121">
        <f>'01 - Fotovoltaická elektr...'!F34</f>
        <v>0</v>
      </c>
      <c r="BB55" s="121">
        <f>'01 - Fotovoltaická elektr...'!F35</f>
        <v>0</v>
      </c>
      <c r="BC55" s="121">
        <f>'01 - Fotovoltaická elektr...'!F36</f>
        <v>0</v>
      </c>
      <c r="BD55" s="123">
        <f>'01 - Fotovoltaická elektr...'!F37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7" customFormat="1" ht="16.5" customHeight="1">
      <c r="A56" s="112" t="s">
        <v>73</v>
      </c>
      <c r="B56" s="113"/>
      <c r="C56" s="114"/>
      <c r="D56" s="115" t="s">
        <v>80</v>
      </c>
      <c r="E56" s="115"/>
      <c r="F56" s="115"/>
      <c r="G56" s="115"/>
      <c r="H56" s="115"/>
      <c r="I56" s="116"/>
      <c r="J56" s="115" t="s">
        <v>81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Rozvaděč R-FVE-AC'!J30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76</v>
      </c>
      <c r="AR56" s="119"/>
      <c r="AS56" s="120">
        <v>0</v>
      </c>
      <c r="AT56" s="121">
        <f>ROUND(SUM(AV56:AW56),2)</f>
        <v>0</v>
      </c>
      <c r="AU56" s="122">
        <f>'02 - Rozvaděč R-FVE-AC'!P83</f>
        <v>0</v>
      </c>
      <c r="AV56" s="121">
        <f>'02 - Rozvaděč R-FVE-AC'!J33</f>
        <v>0</v>
      </c>
      <c r="AW56" s="121">
        <f>'02 - Rozvaděč R-FVE-AC'!J34</f>
        <v>0</v>
      </c>
      <c r="AX56" s="121">
        <f>'02 - Rozvaděč R-FVE-AC'!J35</f>
        <v>0</v>
      </c>
      <c r="AY56" s="121">
        <f>'02 - Rozvaděč R-FVE-AC'!J36</f>
        <v>0</v>
      </c>
      <c r="AZ56" s="121">
        <f>'02 - Rozvaděč R-FVE-AC'!F33</f>
        <v>0</v>
      </c>
      <c r="BA56" s="121">
        <f>'02 - Rozvaděč R-FVE-AC'!F34</f>
        <v>0</v>
      </c>
      <c r="BB56" s="121">
        <f>'02 - Rozvaděč R-FVE-AC'!F35</f>
        <v>0</v>
      </c>
      <c r="BC56" s="121">
        <f>'02 - Rozvaděč R-FVE-AC'!F36</f>
        <v>0</v>
      </c>
      <c r="BD56" s="123">
        <f>'02 - Rozvaděč R-FVE-AC'!F37</f>
        <v>0</v>
      </c>
      <c r="BE56" s="7"/>
      <c r="BT56" s="124" t="s">
        <v>77</v>
      </c>
      <c r="BV56" s="124" t="s">
        <v>71</v>
      </c>
      <c r="BW56" s="124" t="s">
        <v>82</v>
      </c>
      <c r="BX56" s="124" t="s">
        <v>5</v>
      </c>
      <c r="CL56" s="124" t="s">
        <v>19</v>
      </c>
      <c r="CM56" s="124" t="s">
        <v>79</v>
      </c>
    </row>
    <row r="57" s="7" customFormat="1" ht="16.5" customHeight="1">
      <c r="A57" s="112" t="s">
        <v>73</v>
      </c>
      <c r="B57" s="113"/>
      <c r="C57" s="114"/>
      <c r="D57" s="115" t="s">
        <v>83</v>
      </c>
      <c r="E57" s="115"/>
      <c r="F57" s="115"/>
      <c r="G57" s="115"/>
      <c r="H57" s="115"/>
      <c r="I57" s="116"/>
      <c r="J57" s="115" t="s">
        <v>84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Rozvaděč R-FVE-DC'!J30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76</v>
      </c>
      <c r="AR57" s="119"/>
      <c r="AS57" s="125">
        <v>0</v>
      </c>
      <c r="AT57" s="126">
        <f>ROUND(SUM(AV57:AW57),2)</f>
        <v>0</v>
      </c>
      <c r="AU57" s="127">
        <f>'03 - Rozvaděč R-FVE-DC'!P81</f>
        <v>0</v>
      </c>
      <c r="AV57" s="126">
        <f>'03 - Rozvaděč R-FVE-DC'!J33</f>
        <v>0</v>
      </c>
      <c r="AW57" s="126">
        <f>'03 - Rozvaděč R-FVE-DC'!J34</f>
        <v>0</v>
      </c>
      <c r="AX57" s="126">
        <f>'03 - Rozvaděč R-FVE-DC'!J35</f>
        <v>0</v>
      </c>
      <c r="AY57" s="126">
        <f>'03 - Rozvaděč R-FVE-DC'!J36</f>
        <v>0</v>
      </c>
      <c r="AZ57" s="126">
        <f>'03 - Rozvaděč R-FVE-DC'!F33</f>
        <v>0</v>
      </c>
      <c r="BA57" s="126">
        <f>'03 - Rozvaděč R-FVE-DC'!F34</f>
        <v>0</v>
      </c>
      <c r="BB57" s="126">
        <f>'03 - Rozvaděč R-FVE-DC'!F35</f>
        <v>0</v>
      </c>
      <c r="BC57" s="126">
        <f>'03 - Rozvaděč R-FVE-DC'!F36</f>
        <v>0</v>
      </c>
      <c r="BD57" s="128">
        <f>'03 - Rozvaděč R-FVE-DC'!F37</f>
        <v>0</v>
      </c>
      <c r="BE57" s="7"/>
      <c r="BT57" s="124" t="s">
        <v>77</v>
      </c>
      <c r="BV57" s="124" t="s">
        <v>71</v>
      </c>
      <c r="BW57" s="124" t="s">
        <v>85</v>
      </c>
      <c r="BX57" s="124" t="s">
        <v>5</v>
      </c>
      <c r="CL57" s="124" t="s">
        <v>19</v>
      </c>
      <c r="CM57" s="124" t="s">
        <v>79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P1/cDQxvmSAixHb0cCnO55SkPA8jikUfHH3Yu9owiRdR8gPJ8GJqEYQ/IniHo+/rumYfw/+0TEkRBWPJsGIb7Q==" hashValue="QKS3+aFIz9cQdZ+tbEPZl+ai9jaUrk+zGxqVSmRgWduv8K1uP9v0T6PkyeCcUtHcxBid2s/UNxpD2s5c8p0uv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Fotovoltaická elektr...'!C2" display="/"/>
    <hyperlink ref="A56" location="'02 - Rozvaděč R-FVE-AC'!C2" display="/"/>
    <hyperlink ref="A57" location="'03 - Rozvaděč R-FVE-DC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Fotovoltaická elektrárna na střeše Nemocnice Jihlava - budova LDN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28. 8. 2024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ROUND(J95,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ROUND((SUM(BE95:BE203)),  2)</f>
        <v>0</v>
      </c>
      <c r="G33" s="39"/>
      <c r="H33" s="39"/>
      <c r="I33" s="149">
        <v>0.20999999999999999</v>
      </c>
      <c r="J33" s="148">
        <f>ROUND(((SUM(BE95:BE203))*I33),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ROUND((SUM(BF95:BF203)),  2)</f>
        <v>0</v>
      </c>
      <c r="G34" s="39"/>
      <c r="H34" s="39"/>
      <c r="I34" s="149">
        <v>0.12</v>
      </c>
      <c r="J34" s="148">
        <f>ROUND(((SUM(BF95:BF203))*I34),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ROUND((SUM(BG95:BG203)),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ROUND((SUM(BH95:BH203)),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ROUND((SUM(BI95:BI203)),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Fotovoltaická elektrárna na střeše Nemocnice Jihlava - budova LDN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Fotovoltaická elektrárna FVE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28. 8. 2024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J95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J96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94</v>
      </c>
      <c r="E61" s="169"/>
      <c r="F61" s="169"/>
      <c r="G61" s="169"/>
      <c r="H61" s="169"/>
      <c r="I61" s="169"/>
      <c r="J61" s="170">
        <f>J98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2"/>
      <c r="C62" s="173"/>
      <c r="D62" s="174" t="s">
        <v>95</v>
      </c>
      <c r="E62" s="175"/>
      <c r="F62" s="175"/>
      <c r="G62" s="175"/>
      <c r="H62" s="175"/>
      <c r="I62" s="175"/>
      <c r="J62" s="176">
        <f>J99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96</v>
      </c>
      <c r="E63" s="169"/>
      <c r="F63" s="169"/>
      <c r="G63" s="169"/>
      <c r="H63" s="169"/>
      <c r="I63" s="169"/>
      <c r="J63" s="170">
        <f>J103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2"/>
      <c r="C64" s="173"/>
      <c r="D64" s="174" t="s">
        <v>97</v>
      </c>
      <c r="E64" s="175"/>
      <c r="F64" s="175"/>
      <c r="G64" s="175"/>
      <c r="H64" s="175"/>
      <c r="I64" s="175"/>
      <c r="J64" s="176">
        <f>J104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2"/>
      <c r="C65" s="173"/>
      <c r="D65" s="174" t="s">
        <v>98</v>
      </c>
      <c r="E65" s="175"/>
      <c r="F65" s="175"/>
      <c r="G65" s="175"/>
      <c r="H65" s="175"/>
      <c r="I65" s="175"/>
      <c r="J65" s="176">
        <f>J113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99</v>
      </c>
      <c r="E66" s="169"/>
      <c r="F66" s="169"/>
      <c r="G66" s="169"/>
      <c r="H66" s="169"/>
      <c r="I66" s="169"/>
      <c r="J66" s="170">
        <f>J115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100</v>
      </c>
      <c r="E67" s="175"/>
      <c r="F67" s="175"/>
      <c r="G67" s="175"/>
      <c r="H67" s="175"/>
      <c r="I67" s="175"/>
      <c r="J67" s="176">
        <f>J116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101</v>
      </c>
      <c r="E68" s="175"/>
      <c r="F68" s="175"/>
      <c r="G68" s="175"/>
      <c r="H68" s="175"/>
      <c r="I68" s="175"/>
      <c r="J68" s="176">
        <f>J177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102</v>
      </c>
      <c r="E69" s="175"/>
      <c r="F69" s="175"/>
      <c r="G69" s="175"/>
      <c r="H69" s="175"/>
      <c r="I69" s="175"/>
      <c r="J69" s="176">
        <f>J182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103</v>
      </c>
      <c r="E70" s="169"/>
      <c r="F70" s="169"/>
      <c r="G70" s="169"/>
      <c r="H70" s="169"/>
      <c r="I70" s="169"/>
      <c r="J70" s="170">
        <f>J185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6"/>
      <c r="C71" s="167"/>
      <c r="D71" s="168" t="s">
        <v>104</v>
      </c>
      <c r="E71" s="169"/>
      <c r="F71" s="169"/>
      <c r="G71" s="169"/>
      <c r="H71" s="169"/>
      <c r="I71" s="169"/>
      <c r="J71" s="170">
        <f>J187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2"/>
      <c r="C72" s="173"/>
      <c r="D72" s="174" t="s">
        <v>105</v>
      </c>
      <c r="E72" s="175"/>
      <c r="F72" s="175"/>
      <c r="G72" s="175"/>
      <c r="H72" s="175"/>
      <c r="I72" s="175"/>
      <c r="J72" s="176">
        <f>J188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106</v>
      </c>
      <c r="E73" s="175"/>
      <c r="F73" s="175"/>
      <c r="G73" s="175"/>
      <c r="H73" s="175"/>
      <c r="I73" s="175"/>
      <c r="J73" s="176">
        <f>J192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107</v>
      </c>
      <c r="E74" s="175"/>
      <c r="F74" s="175"/>
      <c r="G74" s="175"/>
      <c r="H74" s="175"/>
      <c r="I74" s="175"/>
      <c r="J74" s="176">
        <f>J194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108</v>
      </c>
      <c r="E75" s="175"/>
      <c r="F75" s="175"/>
      <c r="G75" s="175"/>
      <c r="H75" s="175"/>
      <c r="I75" s="175"/>
      <c r="J75" s="176">
        <f>J200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61" t="str">
        <f>E7</f>
        <v>Fotovoltaická elektrárna na střeše Nemocnice Jihlava - budova LDN</v>
      </c>
      <c r="F85" s="33"/>
      <c r="G85" s="33"/>
      <c r="H85" s="33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87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E9</f>
        <v>01 - Fotovoltaická elektrárna FVE</v>
      </c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73" t="str">
        <f>IF(J12="","",J12)</f>
        <v>28. 8. 2024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78"/>
      <c r="B94" s="179"/>
      <c r="C94" s="180" t="s">
        <v>110</v>
      </c>
      <c r="D94" s="181" t="s">
        <v>54</v>
      </c>
      <c r="E94" s="181" t="s">
        <v>50</v>
      </c>
      <c r="F94" s="181" t="s">
        <v>51</v>
      </c>
      <c r="G94" s="181" t="s">
        <v>111</v>
      </c>
      <c r="H94" s="181" t="s">
        <v>112</v>
      </c>
      <c r="I94" s="181" t="s">
        <v>113</v>
      </c>
      <c r="J94" s="181" t="s">
        <v>91</v>
      </c>
      <c r="K94" s="182" t="s">
        <v>114</v>
      </c>
      <c r="L94" s="183"/>
      <c r="M94" s="93" t="s">
        <v>19</v>
      </c>
      <c r="N94" s="94" t="s">
        <v>39</v>
      </c>
      <c r="O94" s="94" t="s">
        <v>115</v>
      </c>
      <c r="P94" s="94" t="s">
        <v>116</v>
      </c>
      <c r="Q94" s="94" t="s">
        <v>117</v>
      </c>
      <c r="R94" s="94" t="s">
        <v>118</v>
      </c>
      <c r="S94" s="94" t="s">
        <v>119</v>
      </c>
      <c r="T94" s="95" t="s">
        <v>120</v>
      </c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</row>
    <row r="95" s="2" customFormat="1" ht="22.8" customHeight="1">
      <c r="A95" s="39"/>
      <c r="B95" s="40"/>
      <c r="C95" s="100" t="s">
        <v>121</v>
      </c>
      <c r="D95" s="41"/>
      <c r="E95" s="41"/>
      <c r="F95" s="41"/>
      <c r="G95" s="41"/>
      <c r="H95" s="41"/>
      <c r="I95" s="41"/>
      <c r="J95" s="184">
        <f>BK95</f>
        <v>0</v>
      </c>
      <c r="K95" s="41"/>
      <c r="L95" s="45"/>
      <c r="M95" s="96"/>
      <c r="N95" s="185"/>
      <c r="O95" s="97"/>
      <c r="P95" s="186">
        <f>P96+P98+P103+P115+P185+P187</f>
        <v>0</v>
      </c>
      <c r="Q95" s="97"/>
      <c r="R95" s="186">
        <f>R96+R98+R103+R115+R185+R187</f>
        <v>41.048660000000005</v>
      </c>
      <c r="S95" s="97"/>
      <c r="T95" s="187">
        <f>T96+T98+T103+T115+T185+T187</f>
        <v>0.44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68</v>
      </c>
      <c r="AU95" s="18" t="s">
        <v>92</v>
      </c>
      <c r="BK95" s="188">
        <f>BK96+BK98+BK103+BK115+BK185+BK187</f>
        <v>0</v>
      </c>
    </row>
    <row r="96" s="12" customFormat="1" ht="25.92" customHeight="1">
      <c r="A96" s="12"/>
      <c r="B96" s="189"/>
      <c r="C96" s="190"/>
      <c r="D96" s="191" t="s">
        <v>68</v>
      </c>
      <c r="E96" s="192" t="s">
        <v>122</v>
      </c>
      <c r="F96" s="192" t="s">
        <v>123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P97</f>
        <v>0</v>
      </c>
      <c r="Q96" s="197"/>
      <c r="R96" s="198">
        <f>R97</f>
        <v>0</v>
      </c>
      <c r="S96" s="197"/>
      <c r="T96" s="199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77</v>
      </c>
      <c r="AT96" s="201" t="s">
        <v>68</v>
      </c>
      <c r="AU96" s="201" t="s">
        <v>69</v>
      </c>
      <c r="AY96" s="200" t="s">
        <v>124</v>
      </c>
      <c r="BK96" s="202">
        <f>BK97</f>
        <v>0</v>
      </c>
    </row>
    <row r="97" s="2" customFormat="1" ht="16.5" customHeight="1">
      <c r="A97" s="39"/>
      <c r="B97" s="40"/>
      <c r="C97" s="203" t="s">
        <v>77</v>
      </c>
      <c r="D97" s="203" t="s">
        <v>125</v>
      </c>
      <c r="E97" s="204" t="s">
        <v>126</v>
      </c>
      <c r="F97" s="205" t="s">
        <v>127</v>
      </c>
      <c r="G97" s="206" t="s">
        <v>128</v>
      </c>
      <c r="H97" s="207">
        <v>7</v>
      </c>
      <c r="I97" s="208"/>
      <c r="J97" s="209">
        <f>ROUND(I97*H97,2)</f>
        <v>0</v>
      </c>
      <c r="K97" s="205" t="s">
        <v>19</v>
      </c>
      <c r="L97" s="45"/>
      <c r="M97" s="210" t="s">
        <v>19</v>
      </c>
      <c r="N97" s="211" t="s">
        <v>40</v>
      </c>
      <c r="O97" s="85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129</v>
      </c>
      <c r="AT97" s="214" t="s">
        <v>125</v>
      </c>
      <c r="AU97" s="214" t="s">
        <v>77</v>
      </c>
      <c r="AY97" s="18" t="s">
        <v>124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77</v>
      </c>
      <c r="BK97" s="215">
        <f>ROUND(I97*H97,2)</f>
        <v>0</v>
      </c>
      <c r="BL97" s="18" t="s">
        <v>129</v>
      </c>
      <c r="BM97" s="214" t="s">
        <v>130</v>
      </c>
    </row>
    <row r="98" s="12" customFormat="1" ht="25.92" customHeight="1">
      <c r="A98" s="12"/>
      <c r="B98" s="189"/>
      <c r="C98" s="190"/>
      <c r="D98" s="191" t="s">
        <v>68</v>
      </c>
      <c r="E98" s="192" t="s">
        <v>131</v>
      </c>
      <c r="F98" s="192" t="s">
        <v>132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P99</f>
        <v>0</v>
      </c>
      <c r="Q98" s="197"/>
      <c r="R98" s="198">
        <f>R99</f>
        <v>0.01218</v>
      </c>
      <c r="S98" s="197"/>
      <c r="T98" s="199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77</v>
      </c>
      <c r="AT98" s="201" t="s">
        <v>68</v>
      </c>
      <c r="AU98" s="201" t="s">
        <v>69</v>
      </c>
      <c r="AY98" s="200" t="s">
        <v>124</v>
      </c>
      <c r="BK98" s="202">
        <f>BK99</f>
        <v>0</v>
      </c>
    </row>
    <row r="99" s="12" customFormat="1" ht="22.8" customHeight="1">
      <c r="A99" s="12"/>
      <c r="B99" s="189"/>
      <c r="C99" s="190"/>
      <c r="D99" s="191" t="s">
        <v>68</v>
      </c>
      <c r="E99" s="216" t="s">
        <v>133</v>
      </c>
      <c r="F99" s="216" t="s">
        <v>134</v>
      </c>
      <c r="G99" s="190"/>
      <c r="H99" s="190"/>
      <c r="I99" s="193"/>
      <c r="J99" s="217">
        <f>BK99</f>
        <v>0</v>
      </c>
      <c r="K99" s="190"/>
      <c r="L99" s="195"/>
      <c r="M99" s="196"/>
      <c r="N99" s="197"/>
      <c r="O99" s="197"/>
      <c r="P99" s="198">
        <f>SUM(P100:P102)</f>
        <v>0</v>
      </c>
      <c r="Q99" s="197"/>
      <c r="R99" s="198">
        <f>SUM(R100:R102)</f>
        <v>0.01218</v>
      </c>
      <c r="S99" s="197"/>
      <c r="T99" s="199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77</v>
      </c>
      <c r="AT99" s="201" t="s">
        <v>68</v>
      </c>
      <c r="AU99" s="201" t="s">
        <v>77</v>
      </c>
      <c r="AY99" s="200" t="s">
        <v>124</v>
      </c>
      <c r="BK99" s="202">
        <f>SUM(BK100:BK102)</f>
        <v>0</v>
      </c>
    </row>
    <row r="100" s="2" customFormat="1" ht="16.5" customHeight="1">
      <c r="A100" s="39"/>
      <c r="B100" s="40"/>
      <c r="C100" s="203" t="s">
        <v>135</v>
      </c>
      <c r="D100" s="203" t="s">
        <v>125</v>
      </c>
      <c r="E100" s="204" t="s">
        <v>136</v>
      </c>
      <c r="F100" s="205" t="s">
        <v>137</v>
      </c>
      <c r="G100" s="206" t="s">
        <v>138</v>
      </c>
      <c r="H100" s="207">
        <v>1</v>
      </c>
      <c r="I100" s="208"/>
      <c r="J100" s="209">
        <f>ROUND(I100*H100,2)</f>
        <v>0</v>
      </c>
      <c r="K100" s="205" t="s">
        <v>19</v>
      </c>
      <c r="L100" s="45"/>
      <c r="M100" s="210" t="s">
        <v>19</v>
      </c>
      <c r="N100" s="211" t="s">
        <v>40</v>
      </c>
      <c r="O100" s="85"/>
      <c r="P100" s="212">
        <f>O100*H100</f>
        <v>0</v>
      </c>
      <c r="Q100" s="212">
        <v>0.00018000000000000001</v>
      </c>
      <c r="R100" s="212">
        <f>Q100*H100</f>
        <v>0.00018000000000000001</v>
      </c>
      <c r="S100" s="212">
        <v>0</v>
      </c>
      <c r="T100" s="21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4" t="s">
        <v>129</v>
      </c>
      <c r="AT100" s="214" t="s">
        <v>125</v>
      </c>
      <c r="AU100" s="214" t="s">
        <v>79</v>
      </c>
      <c r="AY100" s="18" t="s">
        <v>124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8" t="s">
        <v>77</v>
      </c>
      <c r="BK100" s="215">
        <f>ROUND(I100*H100,2)</f>
        <v>0</v>
      </c>
      <c r="BL100" s="18" t="s">
        <v>129</v>
      </c>
      <c r="BM100" s="214" t="s">
        <v>139</v>
      </c>
    </row>
    <row r="101" s="13" customFormat="1">
      <c r="A101" s="13"/>
      <c r="B101" s="218"/>
      <c r="C101" s="219"/>
      <c r="D101" s="220" t="s">
        <v>140</v>
      </c>
      <c r="E101" s="221" t="s">
        <v>19</v>
      </c>
      <c r="F101" s="222" t="s">
        <v>141</v>
      </c>
      <c r="G101" s="219"/>
      <c r="H101" s="223">
        <v>1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140</v>
      </c>
      <c r="AU101" s="229" t="s">
        <v>79</v>
      </c>
      <c r="AV101" s="13" t="s">
        <v>79</v>
      </c>
      <c r="AW101" s="13" t="s">
        <v>31</v>
      </c>
      <c r="AX101" s="13" t="s">
        <v>77</v>
      </c>
      <c r="AY101" s="229" t="s">
        <v>124</v>
      </c>
    </row>
    <row r="102" s="2" customFormat="1" ht="16.5" customHeight="1">
      <c r="A102" s="39"/>
      <c r="B102" s="40"/>
      <c r="C102" s="230" t="s">
        <v>142</v>
      </c>
      <c r="D102" s="230" t="s">
        <v>143</v>
      </c>
      <c r="E102" s="231" t="s">
        <v>144</v>
      </c>
      <c r="F102" s="232" t="s">
        <v>145</v>
      </c>
      <c r="G102" s="233" t="s">
        <v>138</v>
      </c>
      <c r="H102" s="234">
        <v>1</v>
      </c>
      <c r="I102" s="235"/>
      <c r="J102" s="236">
        <f>ROUND(I102*H102,2)</f>
        <v>0</v>
      </c>
      <c r="K102" s="232" t="s">
        <v>19</v>
      </c>
      <c r="L102" s="237"/>
      <c r="M102" s="238" t="s">
        <v>19</v>
      </c>
      <c r="N102" s="239" t="s">
        <v>40</v>
      </c>
      <c r="O102" s="85"/>
      <c r="P102" s="212">
        <f>O102*H102</f>
        <v>0</v>
      </c>
      <c r="Q102" s="212">
        <v>0.012</v>
      </c>
      <c r="R102" s="212">
        <f>Q102*H102</f>
        <v>0.012</v>
      </c>
      <c r="S102" s="212">
        <v>0</v>
      </c>
      <c r="T102" s="21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4" t="s">
        <v>146</v>
      </c>
      <c r="AT102" s="214" t="s">
        <v>143</v>
      </c>
      <c r="AU102" s="214" t="s">
        <v>79</v>
      </c>
      <c r="AY102" s="18" t="s">
        <v>124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8" t="s">
        <v>77</v>
      </c>
      <c r="BK102" s="215">
        <f>ROUND(I102*H102,2)</f>
        <v>0</v>
      </c>
      <c r="BL102" s="18" t="s">
        <v>129</v>
      </c>
      <c r="BM102" s="214" t="s">
        <v>147</v>
      </c>
    </row>
    <row r="103" s="12" customFormat="1" ht="25.92" customHeight="1">
      <c r="A103" s="12"/>
      <c r="B103" s="189"/>
      <c r="C103" s="190"/>
      <c r="D103" s="191" t="s">
        <v>68</v>
      </c>
      <c r="E103" s="192" t="s">
        <v>143</v>
      </c>
      <c r="F103" s="192" t="s">
        <v>148</v>
      </c>
      <c r="G103" s="190"/>
      <c r="H103" s="190"/>
      <c r="I103" s="193"/>
      <c r="J103" s="194">
        <f>BK103</f>
        <v>0</v>
      </c>
      <c r="K103" s="190"/>
      <c r="L103" s="195"/>
      <c r="M103" s="196"/>
      <c r="N103" s="197"/>
      <c r="O103" s="197"/>
      <c r="P103" s="198">
        <f>P104</f>
        <v>0</v>
      </c>
      <c r="Q103" s="197"/>
      <c r="R103" s="198">
        <f>R104</f>
        <v>40.057520000000004</v>
      </c>
      <c r="S103" s="197"/>
      <c r="T103" s="199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77</v>
      </c>
      <c r="AT103" s="201" t="s">
        <v>68</v>
      </c>
      <c r="AU103" s="201" t="s">
        <v>69</v>
      </c>
      <c r="AY103" s="200" t="s">
        <v>124</v>
      </c>
      <c r="BK103" s="202">
        <f>BK104</f>
        <v>0</v>
      </c>
    </row>
    <row r="104" s="12" customFormat="1" ht="22.8" customHeight="1">
      <c r="A104" s="12"/>
      <c r="B104" s="189"/>
      <c r="C104" s="190"/>
      <c r="D104" s="191" t="s">
        <v>68</v>
      </c>
      <c r="E104" s="216" t="s">
        <v>149</v>
      </c>
      <c r="F104" s="216" t="s">
        <v>150</v>
      </c>
      <c r="G104" s="190"/>
      <c r="H104" s="190"/>
      <c r="I104" s="193"/>
      <c r="J104" s="217">
        <f>BK104</f>
        <v>0</v>
      </c>
      <c r="K104" s="190"/>
      <c r="L104" s="195"/>
      <c r="M104" s="196"/>
      <c r="N104" s="197"/>
      <c r="O104" s="197"/>
      <c r="P104" s="198">
        <f>P105+SUM(P106:P113)</f>
        <v>0</v>
      </c>
      <c r="Q104" s="197"/>
      <c r="R104" s="198">
        <f>R105+SUM(R106:R113)</f>
        <v>40.057520000000004</v>
      </c>
      <c r="S104" s="197"/>
      <c r="T104" s="199">
        <f>T105+SUM(T106:T113)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77</v>
      </c>
      <c r="AT104" s="201" t="s">
        <v>68</v>
      </c>
      <c r="AU104" s="201" t="s">
        <v>77</v>
      </c>
      <c r="AY104" s="200" t="s">
        <v>124</v>
      </c>
      <c r="BK104" s="202">
        <f>BK105+SUM(BK106:BK113)</f>
        <v>0</v>
      </c>
    </row>
    <row r="105" s="2" customFormat="1" ht="24.15" customHeight="1">
      <c r="A105" s="39"/>
      <c r="B105" s="40"/>
      <c r="C105" s="203" t="s">
        <v>79</v>
      </c>
      <c r="D105" s="203" t="s">
        <v>125</v>
      </c>
      <c r="E105" s="204" t="s">
        <v>151</v>
      </c>
      <c r="F105" s="205" t="s">
        <v>152</v>
      </c>
      <c r="G105" s="206" t="s">
        <v>153</v>
      </c>
      <c r="H105" s="207">
        <v>250</v>
      </c>
      <c r="I105" s="208"/>
      <c r="J105" s="209">
        <f>ROUND(I105*H105,2)</f>
        <v>0</v>
      </c>
      <c r="K105" s="205" t="s">
        <v>154</v>
      </c>
      <c r="L105" s="45"/>
      <c r="M105" s="210" t="s">
        <v>19</v>
      </c>
      <c r="N105" s="211" t="s">
        <v>40</v>
      </c>
      <c r="O105" s="85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4" t="s">
        <v>129</v>
      </c>
      <c r="AT105" s="214" t="s">
        <v>125</v>
      </c>
      <c r="AU105" s="214" t="s">
        <v>79</v>
      </c>
      <c r="AY105" s="18" t="s">
        <v>124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8" t="s">
        <v>77</v>
      </c>
      <c r="BK105" s="215">
        <f>ROUND(I105*H105,2)</f>
        <v>0</v>
      </c>
      <c r="BL105" s="18" t="s">
        <v>129</v>
      </c>
      <c r="BM105" s="214" t="s">
        <v>155</v>
      </c>
    </row>
    <row r="106" s="2" customFormat="1">
      <c r="A106" s="39"/>
      <c r="B106" s="40"/>
      <c r="C106" s="41"/>
      <c r="D106" s="240" t="s">
        <v>156</v>
      </c>
      <c r="E106" s="41"/>
      <c r="F106" s="241" t="s">
        <v>157</v>
      </c>
      <c r="G106" s="41"/>
      <c r="H106" s="41"/>
      <c r="I106" s="242"/>
      <c r="J106" s="41"/>
      <c r="K106" s="41"/>
      <c r="L106" s="45"/>
      <c r="M106" s="243"/>
      <c r="N106" s="24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156</v>
      </c>
      <c r="AU106" s="18" t="s">
        <v>79</v>
      </c>
    </row>
    <row r="107" s="2" customFormat="1" ht="16.5" customHeight="1">
      <c r="A107" s="39"/>
      <c r="B107" s="40"/>
      <c r="C107" s="230" t="s">
        <v>158</v>
      </c>
      <c r="D107" s="230" t="s">
        <v>143</v>
      </c>
      <c r="E107" s="231" t="s">
        <v>159</v>
      </c>
      <c r="F107" s="232" t="s">
        <v>160</v>
      </c>
      <c r="G107" s="233" t="s">
        <v>153</v>
      </c>
      <c r="H107" s="234">
        <v>250</v>
      </c>
      <c r="I107" s="235"/>
      <c r="J107" s="236">
        <f>ROUND(I107*H107,2)</f>
        <v>0</v>
      </c>
      <c r="K107" s="232" t="s">
        <v>154</v>
      </c>
      <c r="L107" s="237"/>
      <c r="M107" s="238" t="s">
        <v>19</v>
      </c>
      <c r="N107" s="239" t="s">
        <v>40</v>
      </c>
      <c r="O107" s="85"/>
      <c r="P107" s="212">
        <f>O107*H107</f>
        <v>0</v>
      </c>
      <c r="Q107" s="212">
        <v>0.00022000000000000001</v>
      </c>
      <c r="R107" s="212">
        <f>Q107*H107</f>
        <v>0.055</v>
      </c>
      <c r="S107" s="212">
        <v>0</v>
      </c>
      <c r="T107" s="21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4" t="s">
        <v>146</v>
      </c>
      <c r="AT107" s="214" t="s">
        <v>143</v>
      </c>
      <c r="AU107" s="214" t="s">
        <v>79</v>
      </c>
      <c r="AY107" s="18" t="s">
        <v>124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8" t="s">
        <v>77</v>
      </c>
      <c r="BK107" s="215">
        <f>ROUND(I107*H107,2)</f>
        <v>0</v>
      </c>
      <c r="BL107" s="18" t="s">
        <v>129</v>
      </c>
      <c r="BM107" s="214" t="s">
        <v>161</v>
      </c>
    </row>
    <row r="108" s="2" customFormat="1" ht="16.5" customHeight="1">
      <c r="A108" s="39"/>
      <c r="B108" s="40"/>
      <c r="C108" s="230" t="s">
        <v>129</v>
      </c>
      <c r="D108" s="230" t="s">
        <v>143</v>
      </c>
      <c r="E108" s="231" t="s">
        <v>162</v>
      </c>
      <c r="F108" s="232" t="s">
        <v>163</v>
      </c>
      <c r="G108" s="233" t="s">
        <v>153</v>
      </c>
      <c r="H108" s="234">
        <v>250</v>
      </c>
      <c r="I108" s="235"/>
      <c r="J108" s="236">
        <f>ROUND(I108*H108,2)</f>
        <v>0</v>
      </c>
      <c r="K108" s="232" t="s">
        <v>19</v>
      </c>
      <c r="L108" s="237"/>
      <c r="M108" s="238" t="s">
        <v>19</v>
      </c>
      <c r="N108" s="239" t="s">
        <v>40</v>
      </c>
      <c r="O108" s="85"/>
      <c r="P108" s="212">
        <f>O108*H108</f>
        <v>0</v>
      </c>
      <c r="Q108" s="212">
        <v>0.16</v>
      </c>
      <c r="R108" s="212">
        <f>Q108*H108</f>
        <v>40</v>
      </c>
      <c r="S108" s="212">
        <v>0</v>
      </c>
      <c r="T108" s="21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4" t="s">
        <v>146</v>
      </c>
      <c r="AT108" s="214" t="s">
        <v>143</v>
      </c>
      <c r="AU108" s="214" t="s">
        <v>79</v>
      </c>
      <c r="AY108" s="18" t="s">
        <v>124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8" t="s">
        <v>77</v>
      </c>
      <c r="BK108" s="215">
        <f>ROUND(I108*H108,2)</f>
        <v>0</v>
      </c>
      <c r="BL108" s="18" t="s">
        <v>129</v>
      </c>
      <c r="BM108" s="214" t="s">
        <v>164</v>
      </c>
    </row>
    <row r="109" s="2" customFormat="1" ht="16.5" customHeight="1">
      <c r="A109" s="39"/>
      <c r="B109" s="40"/>
      <c r="C109" s="203" t="s">
        <v>165</v>
      </c>
      <c r="D109" s="203" t="s">
        <v>125</v>
      </c>
      <c r="E109" s="204" t="s">
        <v>166</v>
      </c>
      <c r="F109" s="205" t="s">
        <v>167</v>
      </c>
      <c r="G109" s="206" t="s">
        <v>138</v>
      </c>
      <c r="H109" s="207">
        <v>1</v>
      </c>
      <c r="I109" s="208"/>
      <c r="J109" s="209">
        <f>ROUND(I109*H109,2)</f>
        <v>0</v>
      </c>
      <c r="K109" s="205" t="s">
        <v>154</v>
      </c>
      <c r="L109" s="45"/>
      <c r="M109" s="210" t="s">
        <v>19</v>
      </c>
      <c r="N109" s="211" t="s">
        <v>40</v>
      </c>
      <c r="O109" s="85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4" t="s">
        <v>168</v>
      </c>
      <c r="AT109" s="214" t="s">
        <v>125</v>
      </c>
      <c r="AU109" s="214" t="s">
        <v>79</v>
      </c>
      <c r="AY109" s="18" t="s">
        <v>124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8" t="s">
        <v>77</v>
      </c>
      <c r="BK109" s="215">
        <f>ROUND(I109*H109,2)</f>
        <v>0</v>
      </c>
      <c r="BL109" s="18" t="s">
        <v>168</v>
      </c>
      <c r="BM109" s="214" t="s">
        <v>169</v>
      </c>
    </row>
    <row r="110" s="2" customFormat="1">
      <c r="A110" s="39"/>
      <c r="B110" s="40"/>
      <c r="C110" s="41"/>
      <c r="D110" s="240" t="s">
        <v>156</v>
      </c>
      <c r="E110" s="41"/>
      <c r="F110" s="241" t="s">
        <v>170</v>
      </c>
      <c r="G110" s="41"/>
      <c r="H110" s="41"/>
      <c r="I110" s="242"/>
      <c r="J110" s="41"/>
      <c r="K110" s="41"/>
      <c r="L110" s="45"/>
      <c r="M110" s="243"/>
      <c r="N110" s="24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156</v>
      </c>
      <c r="AU110" s="18" t="s">
        <v>79</v>
      </c>
    </row>
    <row r="111" s="2" customFormat="1" ht="16.5" customHeight="1">
      <c r="A111" s="39"/>
      <c r="B111" s="40"/>
      <c r="C111" s="230" t="s">
        <v>171</v>
      </c>
      <c r="D111" s="230" t="s">
        <v>143</v>
      </c>
      <c r="E111" s="231" t="s">
        <v>172</v>
      </c>
      <c r="F111" s="232" t="s">
        <v>173</v>
      </c>
      <c r="G111" s="233" t="s">
        <v>138</v>
      </c>
      <c r="H111" s="234">
        <v>1</v>
      </c>
      <c r="I111" s="235"/>
      <c r="J111" s="236">
        <f>ROUND(I111*H111,2)</f>
        <v>0</v>
      </c>
      <c r="K111" s="232" t="s">
        <v>19</v>
      </c>
      <c r="L111" s="237"/>
      <c r="M111" s="238" t="s">
        <v>19</v>
      </c>
      <c r="N111" s="239" t="s">
        <v>40</v>
      </c>
      <c r="O111" s="85"/>
      <c r="P111" s="212">
        <f>O111*H111</f>
        <v>0</v>
      </c>
      <c r="Q111" s="212">
        <v>0.0022200000000000002</v>
      </c>
      <c r="R111" s="212">
        <f>Q111*H111</f>
        <v>0.0022200000000000002</v>
      </c>
      <c r="S111" s="212">
        <v>0</v>
      </c>
      <c r="T111" s="21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4" t="s">
        <v>174</v>
      </c>
      <c r="AT111" s="214" t="s">
        <v>143</v>
      </c>
      <c r="AU111" s="214" t="s">
        <v>79</v>
      </c>
      <c r="AY111" s="18" t="s">
        <v>124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8" t="s">
        <v>77</v>
      </c>
      <c r="BK111" s="215">
        <f>ROUND(I111*H111,2)</f>
        <v>0</v>
      </c>
      <c r="BL111" s="18" t="s">
        <v>168</v>
      </c>
      <c r="BM111" s="214" t="s">
        <v>175</v>
      </c>
    </row>
    <row r="112" s="2" customFormat="1" ht="16.5" customHeight="1">
      <c r="A112" s="39"/>
      <c r="B112" s="40"/>
      <c r="C112" s="230" t="s">
        <v>176</v>
      </c>
      <c r="D112" s="230" t="s">
        <v>143</v>
      </c>
      <c r="E112" s="231" t="s">
        <v>177</v>
      </c>
      <c r="F112" s="232" t="s">
        <v>178</v>
      </c>
      <c r="G112" s="233" t="s">
        <v>138</v>
      </c>
      <c r="H112" s="234">
        <v>1</v>
      </c>
      <c r="I112" s="235"/>
      <c r="J112" s="236">
        <f>ROUND(I112*H112,2)</f>
        <v>0</v>
      </c>
      <c r="K112" s="232" t="s">
        <v>19</v>
      </c>
      <c r="L112" s="237"/>
      <c r="M112" s="238" t="s">
        <v>19</v>
      </c>
      <c r="N112" s="239" t="s">
        <v>40</v>
      </c>
      <c r="O112" s="85"/>
      <c r="P112" s="212">
        <f>O112*H112</f>
        <v>0</v>
      </c>
      <c r="Q112" s="212">
        <v>0.00029999999999999997</v>
      </c>
      <c r="R112" s="212">
        <f>Q112*H112</f>
        <v>0.00029999999999999997</v>
      </c>
      <c r="S112" s="212">
        <v>0</v>
      </c>
      <c r="T112" s="21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4" t="s">
        <v>179</v>
      </c>
      <c r="AT112" s="214" t="s">
        <v>143</v>
      </c>
      <c r="AU112" s="214" t="s">
        <v>79</v>
      </c>
      <c r="AY112" s="18" t="s">
        <v>124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8" t="s">
        <v>77</v>
      </c>
      <c r="BK112" s="215">
        <f>ROUND(I112*H112,2)</f>
        <v>0</v>
      </c>
      <c r="BL112" s="18" t="s">
        <v>180</v>
      </c>
      <c r="BM112" s="214" t="s">
        <v>181</v>
      </c>
    </row>
    <row r="113" s="12" customFormat="1" ht="20.88" customHeight="1">
      <c r="A113" s="12"/>
      <c r="B113" s="189"/>
      <c r="C113" s="190"/>
      <c r="D113" s="191" t="s">
        <v>68</v>
      </c>
      <c r="E113" s="216" t="s">
        <v>182</v>
      </c>
      <c r="F113" s="216" t="s">
        <v>183</v>
      </c>
      <c r="G113" s="190"/>
      <c r="H113" s="190"/>
      <c r="I113" s="193"/>
      <c r="J113" s="217">
        <f>BK113</f>
        <v>0</v>
      </c>
      <c r="K113" s="190"/>
      <c r="L113" s="195"/>
      <c r="M113" s="196"/>
      <c r="N113" s="197"/>
      <c r="O113" s="197"/>
      <c r="P113" s="198">
        <f>P114</f>
        <v>0</v>
      </c>
      <c r="Q113" s="197"/>
      <c r="R113" s="198">
        <f>R114</f>
        <v>0</v>
      </c>
      <c r="S113" s="197"/>
      <c r="T113" s="199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77</v>
      </c>
      <c r="AT113" s="201" t="s">
        <v>68</v>
      </c>
      <c r="AU113" s="201" t="s">
        <v>79</v>
      </c>
      <c r="AY113" s="200" t="s">
        <v>124</v>
      </c>
      <c r="BK113" s="202">
        <f>BK114</f>
        <v>0</v>
      </c>
    </row>
    <row r="114" s="2" customFormat="1" ht="16.5" customHeight="1">
      <c r="A114" s="39"/>
      <c r="B114" s="40"/>
      <c r="C114" s="203" t="s">
        <v>184</v>
      </c>
      <c r="D114" s="203" t="s">
        <v>125</v>
      </c>
      <c r="E114" s="204" t="s">
        <v>185</v>
      </c>
      <c r="F114" s="205" t="s">
        <v>186</v>
      </c>
      <c r="G114" s="206" t="s">
        <v>187</v>
      </c>
      <c r="H114" s="207">
        <v>8</v>
      </c>
      <c r="I114" s="208"/>
      <c r="J114" s="209">
        <f>ROUND(I114*H114,2)</f>
        <v>0</v>
      </c>
      <c r="K114" s="205" t="s">
        <v>19</v>
      </c>
      <c r="L114" s="45"/>
      <c r="M114" s="210" t="s">
        <v>19</v>
      </c>
      <c r="N114" s="211" t="s">
        <v>40</v>
      </c>
      <c r="O114" s="85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4" t="s">
        <v>129</v>
      </c>
      <c r="AT114" s="214" t="s">
        <v>125</v>
      </c>
      <c r="AU114" s="214" t="s">
        <v>158</v>
      </c>
      <c r="AY114" s="18" t="s">
        <v>124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8" t="s">
        <v>77</v>
      </c>
      <c r="BK114" s="215">
        <f>ROUND(I114*H114,2)</f>
        <v>0</v>
      </c>
      <c r="BL114" s="18" t="s">
        <v>129</v>
      </c>
      <c r="BM114" s="214" t="s">
        <v>188</v>
      </c>
    </row>
    <row r="115" s="12" customFormat="1" ht="25.92" customHeight="1">
      <c r="A115" s="12"/>
      <c r="B115" s="189"/>
      <c r="C115" s="190"/>
      <c r="D115" s="191" t="s">
        <v>68</v>
      </c>
      <c r="E115" s="192" t="s">
        <v>189</v>
      </c>
      <c r="F115" s="192" t="s">
        <v>190</v>
      </c>
      <c r="G115" s="190"/>
      <c r="H115" s="190"/>
      <c r="I115" s="193"/>
      <c r="J115" s="194">
        <f>BK115</f>
        <v>0</v>
      </c>
      <c r="K115" s="190"/>
      <c r="L115" s="195"/>
      <c r="M115" s="196"/>
      <c r="N115" s="197"/>
      <c r="O115" s="197"/>
      <c r="P115" s="198">
        <f>P116+P177+P182</f>
        <v>0</v>
      </c>
      <c r="Q115" s="197"/>
      <c r="R115" s="198">
        <f>R116+R177+R182</f>
        <v>0.97896000000000005</v>
      </c>
      <c r="S115" s="197"/>
      <c r="T115" s="199">
        <f>T116+T177+T182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79</v>
      </c>
      <c r="AT115" s="201" t="s">
        <v>68</v>
      </c>
      <c r="AU115" s="201" t="s">
        <v>69</v>
      </c>
      <c r="AY115" s="200" t="s">
        <v>124</v>
      </c>
      <c r="BK115" s="202">
        <f>BK116+BK177+BK182</f>
        <v>0</v>
      </c>
    </row>
    <row r="116" s="12" customFormat="1" ht="22.8" customHeight="1">
      <c r="A116" s="12"/>
      <c r="B116" s="189"/>
      <c r="C116" s="190"/>
      <c r="D116" s="191" t="s">
        <v>68</v>
      </c>
      <c r="E116" s="216" t="s">
        <v>191</v>
      </c>
      <c r="F116" s="216" t="s">
        <v>192</v>
      </c>
      <c r="G116" s="190"/>
      <c r="H116" s="190"/>
      <c r="I116" s="193"/>
      <c r="J116" s="217">
        <f>BK116</f>
        <v>0</v>
      </c>
      <c r="K116" s="190"/>
      <c r="L116" s="195"/>
      <c r="M116" s="196"/>
      <c r="N116" s="197"/>
      <c r="O116" s="197"/>
      <c r="P116" s="198">
        <f>SUM(P117:P176)</f>
        <v>0</v>
      </c>
      <c r="Q116" s="197"/>
      <c r="R116" s="198">
        <f>SUM(R117:R176)</f>
        <v>0.95676000000000005</v>
      </c>
      <c r="S116" s="197"/>
      <c r="T116" s="199">
        <f>SUM(T117:T176)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79</v>
      </c>
      <c r="AT116" s="201" t="s">
        <v>68</v>
      </c>
      <c r="AU116" s="201" t="s">
        <v>77</v>
      </c>
      <c r="AY116" s="200" t="s">
        <v>124</v>
      </c>
      <c r="BK116" s="202">
        <f>SUM(BK117:BK176)</f>
        <v>0</v>
      </c>
    </row>
    <row r="117" s="2" customFormat="1" ht="24.15" customHeight="1">
      <c r="A117" s="39"/>
      <c r="B117" s="40"/>
      <c r="C117" s="203" t="s">
        <v>193</v>
      </c>
      <c r="D117" s="203" t="s">
        <v>125</v>
      </c>
      <c r="E117" s="204" t="s">
        <v>194</v>
      </c>
      <c r="F117" s="205" t="s">
        <v>195</v>
      </c>
      <c r="G117" s="206" t="s">
        <v>138</v>
      </c>
      <c r="H117" s="207">
        <v>1</v>
      </c>
      <c r="I117" s="208"/>
      <c r="J117" s="209">
        <f>ROUND(I117*H117,2)</f>
        <v>0</v>
      </c>
      <c r="K117" s="205" t="s">
        <v>19</v>
      </c>
      <c r="L117" s="45"/>
      <c r="M117" s="210" t="s">
        <v>19</v>
      </c>
      <c r="N117" s="211" t="s">
        <v>40</v>
      </c>
      <c r="O117" s="85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4" t="s">
        <v>180</v>
      </c>
      <c r="AT117" s="214" t="s">
        <v>125</v>
      </c>
      <c r="AU117" s="214" t="s">
        <v>79</v>
      </c>
      <c r="AY117" s="18" t="s">
        <v>124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8" t="s">
        <v>77</v>
      </c>
      <c r="BK117" s="215">
        <f>ROUND(I117*H117,2)</f>
        <v>0</v>
      </c>
      <c r="BL117" s="18" t="s">
        <v>180</v>
      </c>
      <c r="BM117" s="214" t="s">
        <v>196</v>
      </c>
    </row>
    <row r="118" s="2" customFormat="1" ht="16.5" customHeight="1">
      <c r="A118" s="39"/>
      <c r="B118" s="40"/>
      <c r="C118" s="230" t="s">
        <v>197</v>
      </c>
      <c r="D118" s="230" t="s">
        <v>143</v>
      </c>
      <c r="E118" s="231" t="s">
        <v>198</v>
      </c>
      <c r="F118" s="232" t="s">
        <v>199</v>
      </c>
      <c r="G118" s="233" t="s">
        <v>153</v>
      </c>
      <c r="H118" s="234">
        <v>60</v>
      </c>
      <c r="I118" s="235"/>
      <c r="J118" s="236">
        <f>ROUND(I118*H118,2)</f>
        <v>0</v>
      </c>
      <c r="K118" s="232" t="s">
        <v>19</v>
      </c>
      <c r="L118" s="237"/>
      <c r="M118" s="238" t="s">
        <v>19</v>
      </c>
      <c r="N118" s="239" t="s">
        <v>40</v>
      </c>
      <c r="O118" s="85"/>
      <c r="P118" s="212">
        <f>O118*H118</f>
        <v>0</v>
      </c>
      <c r="Q118" s="212">
        <v>0.00012999999999999999</v>
      </c>
      <c r="R118" s="212">
        <f>Q118*H118</f>
        <v>0.0077999999999999996</v>
      </c>
      <c r="S118" s="212">
        <v>0</v>
      </c>
      <c r="T118" s="21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4" t="s">
        <v>174</v>
      </c>
      <c r="AT118" s="214" t="s">
        <v>143</v>
      </c>
      <c r="AU118" s="214" t="s">
        <v>79</v>
      </c>
      <c r="AY118" s="18" t="s">
        <v>124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8" t="s">
        <v>77</v>
      </c>
      <c r="BK118" s="215">
        <f>ROUND(I118*H118,2)</f>
        <v>0</v>
      </c>
      <c r="BL118" s="18" t="s">
        <v>168</v>
      </c>
      <c r="BM118" s="214" t="s">
        <v>200</v>
      </c>
    </row>
    <row r="119" s="13" customFormat="1">
      <c r="A119" s="13"/>
      <c r="B119" s="218"/>
      <c r="C119" s="219"/>
      <c r="D119" s="220" t="s">
        <v>140</v>
      </c>
      <c r="E119" s="221" t="s">
        <v>19</v>
      </c>
      <c r="F119" s="222" t="s">
        <v>201</v>
      </c>
      <c r="G119" s="219"/>
      <c r="H119" s="223">
        <v>60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140</v>
      </c>
      <c r="AU119" s="229" t="s">
        <v>79</v>
      </c>
      <c r="AV119" s="13" t="s">
        <v>79</v>
      </c>
      <c r="AW119" s="13" t="s">
        <v>31</v>
      </c>
      <c r="AX119" s="13" t="s">
        <v>69</v>
      </c>
      <c r="AY119" s="229" t="s">
        <v>124</v>
      </c>
    </row>
    <row r="120" s="14" customFormat="1">
      <c r="A120" s="14"/>
      <c r="B120" s="245"/>
      <c r="C120" s="246"/>
      <c r="D120" s="220" t="s">
        <v>140</v>
      </c>
      <c r="E120" s="247" t="s">
        <v>19</v>
      </c>
      <c r="F120" s="248" t="s">
        <v>202</v>
      </c>
      <c r="G120" s="246"/>
      <c r="H120" s="249">
        <v>60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140</v>
      </c>
      <c r="AU120" s="255" t="s">
        <v>79</v>
      </c>
      <c r="AV120" s="14" t="s">
        <v>129</v>
      </c>
      <c r="AW120" s="14" t="s">
        <v>31</v>
      </c>
      <c r="AX120" s="14" t="s">
        <v>77</v>
      </c>
      <c r="AY120" s="255" t="s">
        <v>124</v>
      </c>
    </row>
    <row r="121" s="2" customFormat="1" ht="16.5" customHeight="1">
      <c r="A121" s="39"/>
      <c r="B121" s="40"/>
      <c r="C121" s="230" t="s">
        <v>203</v>
      </c>
      <c r="D121" s="230" t="s">
        <v>143</v>
      </c>
      <c r="E121" s="231" t="s">
        <v>204</v>
      </c>
      <c r="F121" s="232" t="s">
        <v>205</v>
      </c>
      <c r="G121" s="233" t="s">
        <v>153</v>
      </c>
      <c r="H121" s="234">
        <v>10</v>
      </c>
      <c r="I121" s="235"/>
      <c r="J121" s="236">
        <f>ROUND(I121*H121,2)</f>
        <v>0</v>
      </c>
      <c r="K121" s="232" t="s">
        <v>19</v>
      </c>
      <c r="L121" s="237"/>
      <c r="M121" s="238" t="s">
        <v>19</v>
      </c>
      <c r="N121" s="239" t="s">
        <v>40</v>
      </c>
      <c r="O121" s="85"/>
      <c r="P121" s="212">
        <f>O121*H121</f>
        <v>0</v>
      </c>
      <c r="Q121" s="212">
        <v>0.00020000000000000001</v>
      </c>
      <c r="R121" s="212">
        <f>Q121*H121</f>
        <v>0.002</v>
      </c>
      <c r="S121" s="212">
        <v>0</v>
      </c>
      <c r="T121" s="21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4" t="s">
        <v>174</v>
      </c>
      <c r="AT121" s="214" t="s">
        <v>143</v>
      </c>
      <c r="AU121" s="214" t="s">
        <v>79</v>
      </c>
      <c r="AY121" s="18" t="s">
        <v>124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8" t="s">
        <v>77</v>
      </c>
      <c r="BK121" s="215">
        <f>ROUND(I121*H121,2)</f>
        <v>0</v>
      </c>
      <c r="BL121" s="18" t="s">
        <v>168</v>
      </c>
      <c r="BM121" s="214" t="s">
        <v>206</v>
      </c>
    </row>
    <row r="122" s="13" customFormat="1">
      <c r="A122" s="13"/>
      <c r="B122" s="218"/>
      <c r="C122" s="219"/>
      <c r="D122" s="220" t="s">
        <v>140</v>
      </c>
      <c r="E122" s="221" t="s">
        <v>19</v>
      </c>
      <c r="F122" s="222" t="s">
        <v>207</v>
      </c>
      <c r="G122" s="219"/>
      <c r="H122" s="223">
        <v>10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140</v>
      </c>
      <c r="AU122" s="229" t="s">
        <v>79</v>
      </c>
      <c r="AV122" s="13" t="s">
        <v>79</v>
      </c>
      <c r="AW122" s="13" t="s">
        <v>31</v>
      </c>
      <c r="AX122" s="13" t="s">
        <v>69</v>
      </c>
      <c r="AY122" s="229" t="s">
        <v>124</v>
      </c>
    </row>
    <row r="123" s="14" customFormat="1">
      <c r="A123" s="14"/>
      <c r="B123" s="245"/>
      <c r="C123" s="246"/>
      <c r="D123" s="220" t="s">
        <v>140</v>
      </c>
      <c r="E123" s="247" t="s">
        <v>19</v>
      </c>
      <c r="F123" s="248" t="s">
        <v>202</v>
      </c>
      <c r="G123" s="246"/>
      <c r="H123" s="249">
        <v>10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140</v>
      </c>
      <c r="AU123" s="255" t="s">
        <v>79</v>
      </c>
      <c r="AV123" s="14" t="s">
        <v>129</v>
      </c>
      <c r="AW123" s="14" t="s">
        <v>31</v>
      </c>
      <c r="AX123" s="14" t="s">
        <v>77</v>
      </c>
      <c r="AY123" s="255" t="s">
        <v>124</v>
      </c>
    </row>
    <row r="124" s="2" customFormat="1" ht="24.15" customHeight="1">
      <c r="A124" s="39"/>
      <c r="B124" s="40"/>
      <c r="C124" s="203" t="s">
        <v>208</v>
      </c>
      <c r="D124" s="203" t="s">
        <v>125</v>
      </c>
      <c r="E124" s="204" t="s">
        <v>209</v>
      </c>
      <c r="F124" s="205" t="s">
        <v>210</v>
      </c>
      <c r="G124" s="206" t="s">
        <v>153</v>
      </c>
      <c r="H124" s="207">
        <v>20</v>
      </c>
      <c r="I124" s="208"/>
      <c r="J124" s="209">
        <f>ROUND(I124*H124,2)</f>
        <v>0</v>
      </c>
      <c r="K124" s="205" t="s">
        <v>19</v>
      </c>
      <c r="L124" s="45"/>
      <c r="M124" s="210" t="s">
        <v>19</v>
      </c>
      <c r="N124" s="211" t="s">
        <v>40</v>
      </c>
      <c r="O124" s="85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4" t="s">
        <v>168</v>
      </c>
      <c r="AT124" s="214" t="s">
        <v>125</v>
      </c>
      <c r="AU124" s="214" t="s">
        <v>79</v>
      </c>
      <c r="AY124" s="18" t="s">
        <v>124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8" t="s">
        <v>77</v>
      </c>
      <c r="BK124" s="215">
        <f>ROUND(I124*H124,2)</f>
        <v>0</v>
      </c>
      <c r="BL124" s="18" t="s">
        <v>168</v>
      </c>
      <c r="BM124" s="214" t="s">
        <v>211</v>
      </c>
    </row>
    <row r="125" s="2" customFormat="1" ht="16.5" customHeight="1">
      <c r="A125" s="39"/>
      <c r="B125" s="40"/>
      <c r="C125" s="230" t="s">
        <v>146</v>
      </c>
      <c r="D125" s="230" t="s">
        <v>143</v>
      </c>
      <c r="E125" s="231" t="s">
        <v>212</v>
      </c>
      <c r="F125" s="232" t="s">
        <v>213</v>
      </c>
      <c r="G125" s="233" t="s">
        <v>153</v>
      </c>
      <c r="H125" s="234">
        <v>20</v>
      </c>
      <c r="I125" s="235"/>
      <c r="J125" s="236">
        <f>ROUND(I125*H125,2)</f>
        <v>0</v>
      </c>
      <c r="K125" s="232" t="s">
        <v>19</v>
      </c>
      <c r="L125" s="237"/>
      <c r="M125" s="238" t="s">
        <v>19</v>
      </c>
      <c r="N125" s="239" t="s">
        <v>40</v>
      </c>
      <c r="O125" s="85"/>
      <c r="P125" s="212">
        <f>O125*H125</f>
        <v>0</v>
      </c>
      <c r="Q125" s="212">
        <v>0.00020000000000000001</v>
      </c>
      <c r="R125" s="212">
        <f>Q125*H125</f>
        <v>0.0040000000000000001</v>
      </c>
      <c r="S125" s="212">
        <v>0</v>
      </c>
      <c r="T125" s="21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4" t="s">
        <v>174</v>
      </c>
      <c r="AT125" s="214" t="s">
        <v>143</v>
      </c>
      <c r="AU125" s="214" t="s">
        <v>79</v>
      </c>
      <c r="AY125" s="18" t="s">
        <v>124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8" t="s">
        <v>77</v>
      </c>
      <c r="BK125" s="215">
        <f>ROUND(I125*H125,2)</f>
        <v>0</v>
      </c>
      <c r="BL125" s="18" t="s">
        <v>168</v>
      </c>
      <c r="BM125" s="214" t="s">
        <v>214</v>
      </c>
    </row>
    <row r="126" s="2" customFormat="1" ht="24.15" customHeight="1">
      <c r="A126" s="39"/>
      <c r="B126" s="40"/>
      <c r="C126" s="203" t="s">
        <v>215</v>
      </c>
      <c r="D126" s="203" t="s">
        <v>125</v>
      </c>
      <c r="E126" s="204" t="s">
        <v>216</v>
      </c>
      <c r="F126" s="205" t="s">
        <v>217</v>
      </c>
      <c r="G126" s="206" t="s">
        <v>153</v>
      </c>
      <c r="H126" s="207">
        <v>10</v>
      </c>
      <c r="I126" s="208"/>
      <c r="J126" s="209">
        <f>ROUND(I126*H126,2)</f>
        <v>0</v>
      </c>
      <c r="K126" s="205" t="s">
        <v>19</v>
      </c>
      <c r="L126" s="45"/>
      <c r="M126" s="210" t="s">
        <v>19</v>
      </c>
      <c r="N126" s="211" t="s">
        <v>40</v>
      </c>
      <c r="O126" s="85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4" t="s">
        <v>168</v>
      </c>
      <c r="AT126" s="214" t="s">
        <v>125</v>
      </c>
      <c r="AU126" s="214" t="s">
        <v>79</v>
      </c>
      <c r="AY126" s="18" t="s">
        <v>124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8" t="s">
        <v>77</v>
      </c>
      <c r="BK126" s="215">
        <f>ROUND(I126*H126,2)</f>
        <v>0</v>
      </c>
      <c r="BL126" s="18" t="s">
        <v>168</v>
      </c>
      <c r="BM126" s="214" t="s">
        <v>218</v>
      </c>
    </row>
    <row r="127" s="2" customFormat="1" ht="16.5" customHeight="1">
      <c r="A127" s="39"/>
      <c r="B127" s="40"/>
      <c r="C127" s="230" t="s">
        <v>207</v>
      </c>
      <c r="D127" s="230" t="s">
        <v>143</v>
      </c>
      <c r="E127" s="231" t="s">
        <v>219</v>
      </c>
      <c r="F127" s="232" t="s">
        <v>220</v>
      </c>
      <c r="G127" s="233" t="s">
        <v>153</v>
      </c>
      <c r="H127" s="234">
        <v>10</v>
      </c>
      <c r="I127" s="235"/>
      <c r="J127" s="236">
        <f>ROUND(I127*H127,2)</f>
        <v>0</v>
      </c>
      <c r="K127" s="232" t="s">
        <v>19</v>
      </c>
      <c r="L127" s="237"/>
      <c r="M127" s="238" t="s">
        <v>19</v>
      </c>
      <c r="N127" s="239" t="s">
        <v>40</v>
      </c>
      <c r="O127" s="85"/>
      <c r="P127" s="212">
        <f>O127*H127</f>
        <v>0</v>
      </c>
      <c r="Q127" s="212">
        <v>0.00038999999999999999</v>
      </c>
      <c r="R127" s="212">
        <f>Q127*H127</f>
        <v>0.0038999999999999998</v>
      </c>
      <c r="S127" s="212">
        <v>0</v>
      </c>
      <c r="T127" s="21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4" t="s">
        <v>174</v>
      </c>
      <c r="AT127" s="214" t="s">
        <v>143</v>
      </c>
      <c r="AU127" s="214" t="s">
        <v>79</v>
      </c>
      <c r="AY127" s="18" t="s">
        <v>124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8" t="s">
        <v>77</v>
      </c>
      <c r="BK127" s="215">
        <f>ROUND(I127*H127,2)</f>
        <v>0</v>
      </c>
      <c r="BL127" s="18" t="s">
        <v>168</v>
      </c>
      <c r="BM127" s="214" t="s">
        <v>221</v>
      </c>
    </row>
    <row r="128" s="2" customFormat="1" ht="24.15" customHeight="1">
      <c r="A128" s="39"/>
      <c r="B128" s="40"/>
      <c r="C128" s="203" t="s">
        <v>222</v>
      </c>
      <c r="D128" s="203" t="s">
        <v>125</v>
      </c>
      <c r="E128" s="204" t="s">
        <v>223</v>
      </c>
      <c r="F128" s="205" t="s">
        <v>224</v>
      </c>
      <c r="G128" s="206" t="s">
        <v>153</v>
      </c>
      <c r="H128" s="207">
        <v>50</v>
      </c>
      <c r="I128" s="208"/>
      <c r="J128" s="209">
        <f>ROUND(I128*H128,2)</f>
        <v>0</v>
      </c>
      <c r="K128" s="205" t="s">
        <v>19</v>
      </c>
      <c r="L128" s="45"/>
      <c r="M128" s="210" t="s">
        <v>19</v>
      </c>
      <c r="N128" s="211" t="s">
        <v>40</v>
      </c>
      <c r="O128" s="85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4" t="s">
        <v>168</v>
      </c>
      <c r="AT128" s="214" t="s">
        <v>125</v>
      </c>
      <c r="AU128" s="214" t="s">
        <v>79</v>
      </c>
      <c r="AY128" s="18" t="s">
        <v>124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8" t="s">
        <v>77</v>
      </c>
      <c r="BK128" s="215">
        <f>ROUND(I128*H128,2)</f>
        <v>0</v>
      </c>
      <c r="BL128" s="18" t="s">
        <v>168</v>
      </c>
      <c r="BM128" s="214" t="s">
        <v>225</v>
      </c>
    </row>
    <row r="129" s="2" customFormat="1" ht="16.5" customHeight="1">
      <c r="A129" s="39"/>
      <c r="B129" s="40"/>
      <c r="C129" s="230" t="s">
        <v>8</v>
      </c>
      <c r="D129" s="230" t="s">
        <v>143</v>
      </c>
      <c r="E129" s="231" t="s">
        <v>226</v>
      </c>
      <c r="F129" s="232" t="s">
        <v>227</v>
      </c>
      <c r="G129" s="233" t="s">
        <v>153</v>
      </c>
      <c r="H129" s="234">
        <v>50</v>
      </c>
      <c r="I129" s="235"/>
      <c r="J129" s="236">
        <f>ROUND(I129*H129,2)</f>
        <v>0</v>
      </c>
      <c r="K129" s="232" t="s">
        <v>19</v>
      </c>
      <c r="L129" s="237"/>
      <c r="M129" s="238" t="s">
        <v>19</v>
      </c>
      <c r="N129" s="239" t="s">
        <v>40</v>
      </c>
      <c r="O129" s="85"/>
      <c r="P129" s="212">
        <f>O129*H129</f>
        <v>0</v>
      </c>
      <c r="Q129" s="212">
        <v>6.9999999999999994E-05</v>
      </c>
      <c r="R129" s="212">
        <f>Q129*H129</f>
        <v>0.0034999999999999996</v>
      </c>
      <c r="S129" s="212">
        <v>0</v>
      </c>
      <c r="T129" s="21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4" t="s">
        <v>174</v>
      </c>
      <c r="AT129" s="214" t="s">
        <v>143</v>
      </c>
      <c r="AU129" s="214" t="s">
        <v>79</v>
      </c>
      <c r="AY129" s="18" t="s">
        <v>124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8" t="s">
        <v>77</v>
      </c>
      <c r="BK129" s="215">
        <f>ROUND(I129*H129,2)</f>
        <v>0</v>
      </c>
      <c r="BL129" s="18" t="s">
        <v>168</v>
      </c>
      <c r="BM129" s="214" t="s">
        <v>228</v>
      </c>
    </row>
    <row r="130" s="2" customFormat="1">
      <c r="A130" s="39"/>
      <c r="B130" s="40"/>
      <c r="C130" s="41"/>
      <c r="D130" s="220" t="s">
        <v>229</v>
      </c>
      <c r="E130" s="41"/>
      <c r="F130" s="256" t="s">
        <v>230</v>
      </c>
      <c r="G130" s="41"/>
      <c r="H130" s="41"/>
      <c r="I130" s="242"/>
      <c r="J130" s="41"/>
      <c r="K130" s="41"/>
      <c r="L130" s="45"/>
      <c r="M130" s="243"/>
      <c r="N130" s="24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229</v>
      </c>
      <c r="AU130" s="18" t="s">
        <v>79</v>
      </c>
    </row>
    <row r="131" s="2" customFormat="1" ht="24.15" customHeight="1">
      <c r="A131" s="39"/>
      <c r="B131" s="40"/>
      <c r="C131" s="203" t="s">
        <v>231</v>
      </c>
      <c r="D131" s="203" t="s">
        <v>125</v>
      </c>
      <c r="E131" s="204" t="s">
        <v>232</v>
      </c>
      <c r="F131" s="205" t="s">
        <v>233</v>
      </c>
      <c r="G131" s="206" t="s">
        <v>153</v>
      </c>
      <c r="H131" s="207">
        <v>40</v>
      </c>
      <c r="I131" s="208"/>
      <c r="J131" s="209">
        <f>ROUND(I131*H131,2)</f>
        <v>0</v>
      </c>
      <c r="K131" s="205" t="s">
        <v>234</v>
      </c>
      <c r="L131" s="45"/>
      <c r="M131" s="210" t="s">
        <v>19</v>
      </c>
      <c r="N131" s="211" t="s">
        <v>40</v>
      </c>
      <c r="O131" s="85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4" t="s">
        <v>168</v>
      </c>
      <c r="AT131" s="214" t="s">
        <v>125</v>
      </c>
      <c r="AU131" s="214" t="s">
        <v>79</v>
      </c>
      <c r="AY131" s="18" t="s">
        <v>124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8" t="s">
        <v>77</v>
      </c>
      <c r="BK131" s="215">
        <f>ROUND(I131*H131,2)</f>
        <v>0</v>
      </c>
      <c r="BL131" s="18" t="s">
        <v>168</v>
      </c>
      <c r="BM131" s="214" t="s">
        <v>235</v>
      </c>
    </row>
    <row r="132" s="2" customFormat="1">
      <c r="A132" s="39"/>
      <c r="B132" s="40"/>
      <c r="C132" s="41"/>
      <c r="D132" s="240" t="s">
        <v>156</v>
      </c>
      <c r="E132" s="41"/>
      <c r="F132" s="241" t="s">
        <v>236</v>
      </c>
      <c r="G132" s="41"/>
      <c r="H132" s="41"/>
      <c r="I132" s="242"/>
      <c r="J132" s="41"/>
      <c r="K132" s="41"/>
      <c r="L132" s="45"/>
      <c r="M132" s="243"/>
      <c r="N132" s="24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156</v>
      </c>
      <c r="AU132" s="18" t="s">
        <v>79</v>
      </c>
    </row>
    <row r="133" s="2" customFormat="1" ht="16.5" customHeight="1">
      <c r="A133" s="39"/>
      <c r="B133" s="40"/>
      <c r="C133" s="230" t="s">
        <v>237</v>
      </c>
      <c r="D133" s="230" t="s">
        <v>143</v>
      </c>
      <c r="E133" s="231" t="s">
        <v>238</v>
      </c>
      <c r="F133" s="232" t="s">
        <v>239</v>
      </c>
      <c r="G133" s="233" t="s">
        <v>153</v>
      </c>
      <c r="H133" s="234">
        <v>40</v>
      </c>
      <c r="I133" s="235"/>
      <c r="J133" s="236">
        <f>ROUND(I133*H133,2)</f>
        <v>0</v>
      </c>
      <c r="K133" s="232" t="s">
        <v>234</v>
      </c>
      <c r="L133" s="237"/>
      <c r="M133" s="238" t="s">
        <v>19</v>
      </c>
      <c r="N133" s="239" t="s">
        <v>40</v>
      </c>
      <c r="O133" s="85"/>
      <c r="P133" s="212">
        <f>O133*H133</f>
        <v>0</v>
      </c>
      <c r="Q133" s="212">
        <v>0.00025000000000000001</v>
      </c>
      <c r="R133" s="212">
        <f>Q133*H133</f>
        <v>0.01</v>
      </c>
      <c r="S133" s="212">
        <v>0</v>
      </c>
      <c r="T133" s="21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4" t="s">
        <v>174</v>
      </c>
      <c r="AT133" s="214" t="s">
        <v>143</v>
      </c>
      <c r="AU133" s="214" t="s">
        <v>79</v>
      </c>
      <c r="AY133" s="18" t="s">
        <v>124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8" t="s">
        <v>77</v>
      </c>
      <c r="BK133" s="215">
        <f>ROUND(I133*H133,2)</f>
        <v>0</v>
      </c>
      <c r="BL133" s="18" t="s">
        <v>168</v>
      </c>
      <c r="BM133" s="214" t="s">
        <v>240</v>
      </c>
    </row>
    <row r="134" s="2" customFormat="1" ht="24.15" customHeight="1">
      <c r="A134" s="39"/>
      <c r="B134" s="40"/>
      <c r="C134" s="203" t="s">
        <v>241</v>
      </c>
      <c r="D134" s="203" t="s">
        <v>125</v>
      </c>
      <c r="E134" s="204" t="s">
        <v>242</v>
      </c>
      <c r="F134" s="205" t="s">
        <v>243</v>
      </c>
      <c r="G134" s="206" t="s">
        <v>153</v>
      </c>
      <c r="H134" s="207">
        <v>30</v>
      </c>
      <c r="I134" s="208"/>
      <c r="J134" s="209">
        <f>ROUND(I134*H134,2)</f>
        <v>0</v>
      </c>
      <c r="K134" s="205" t="s">
        <v>19</v>
      </c>
      <c r="L134" s="45"/>
      <c r="M134" s="210" t="s">
        <v>19</v>
      </c>
      <c r="N134" s="211" t="s">
        <v>40</v>
      </c>
      <c r="O134" s="85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4" t="s">
        <v>168</v>
      </c>
      <c r="AT134" s="214" t="s">
        <v>125</v>
      </c>
      <c r="AU134" s="214" t="s">
        <v>79</v>
      </c>
      <c r="AY134" s="18" t="s">
        <v>124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8" t="s">
        <v>77</v>
      </c>
      <c r="BK134" s="215">
        <f>ROUND(I134*H134,2)</f>
        <v>0</v>
      </c>
      <c r="BL134" s="18" t="s">
        <v>168</v>
      </c>
      <c r="BM134" s="214" t="s">
        <v>244</v>
      </c>
    </row>
    <row r="135" s="2" customFormat="1" ht="16.5" customHeight="1">
      <c r="A135" s="39"/>
      <c r="B135" s="40"/>
      <c r="C135" s="230" t="s">
        <v>245</v>
      </c>
      <c r="D135" s="230" t="s">
        <v>143</v>
      </c>
      <c r="E135" s="231" t="s">
        <v>246</v>
      </c>
      <c r="F135" s="232" t="s">
        <v>247</v>
      </c>
      <c r="G135" s="233" t="s">
        <v>153</v>
      </c>
      <c r="H135" s="234">
        <v>30</v>
      </c>
      <c r="I135" s="235"/>
      <c r="J135" s="236">
        <f>ROUND(I135*H135,2)</f>
        <v>0</v>
      </c>
      <c r="K135" s="232" t="s">
        <v>19</v>
      </c>
      <c r="L135" s="237"/>
      <c r="M135" s="238" t="s">
        <v>19</v>
      </c>
      <c r="N135" s="239" t="s">
        <v>40</v>
      </c>
      <c r="O135" s="85"/>
      <c r="P135" s="212">
        <f>O135*H135</f>
        <v>0</v>
      </c>
      <c r="Q135" s="212">
        <v>0.00012</v>
      </c>
      <c r="R135" s="212">
        <f>Q135*H135</f>
        <v>0.0035999999999999999</v>
      </c>
      <c r="S135" s="212">
        <v>0</v>
      </c>
      <c r="T135" s="21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4" t="s">
        <v>174</v>
      </c>
      <c r="AT135" s="214" t="s">
        <v>143</v>
      </c>
      <c r="AU135" s="214" t="s">
        <v>79</v>
      </c>
      <c r="AY135" s="18" t="s">
        <v>124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8" t="s">
        <v>77</v>
      </c>
      <c r="BK135" s="215">
        <f>ROUND(I135*H135,2)</f>
        <v>0</v>
      </c>
      <c r="BL135" s="18" t="s">
        <v>168</v>
      </c>
      <c r="BM135" s="214" t="s">
        <v>248</v>
      </c>
    </row>
    <row r="136" s="2" customFormat="1" ht="24.15" customHeight="1">
      <c r="A136" s="39"/>
      <c r="B136" s="40"/>
      <c r="C136" s="203" t="s">
        <v>249</v>
      </c>
      <c r="D136" s="203" t="s">
        <v>125</v>
      </c>
      <c r="E136" s="204" t="s">
        <v>250</v>
      </c>
      <c r="F136" s="205" t="s">
        <v>251</v>
      </c>
      <c r="G136" s="206" t="s">
        <v>153</v>
      </c>
      <c r="H136" s="207">
        <v>110</v>
      </c>
      <c r="I136" s="208"/>
      <c r="J136" s="209">
        <f>ROUND(I136*H136,2)</f>
        <v>0</v>
      </c>
      <c r="K136" s="205" t="s">
        <v>252</v>
      </c>
      <c r="L136" s="45"/>
      <c r="M136" s="210" t="s">
        <v>19</v>
      </c>
      <c r="N136" s="211" t="s">
        <v>40</v>
      </c>
      <c r="O136" s="85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4" t="s">
        <v>168</v>
      </c>
      <c r="AT136" s="214" t="s">
        <v>125</v>
      </c>
      <c r="AU136" s="214" t="s">
        <v>79</v>
      </c>
      <c r="AY136" s="18" t="s">
        <v>124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8" t="s">
        <v>77</v>
      </c>
      <c r="BK136" s="215">
        <f>ROUND(I136*H136,2)</f>
        <v>0</v>
      </c>
      <c r="BL136" s="18" t="s">
        <v>168</v>
      </c>
      <c r="BM136" s="214" t="s">
        <v>253</v>
      </c>
    </row>
    <row r="137" s="2" customFormat="1">
      <c r="A137" s="39"/>
      <c r="B137" s="40"/>
      <c r="C137" s="41"/>
      <c r="D137" s="240" t="s">
        <v>156</v>
      </c>
      <c r="E137" s="41"/>
      <c r="F137" s="241" t="s">
        <v>254</v>
      </c>
      <c r="G137" s="41"/>
      <c r="H137" s="41"/>
      <c r="I137" s="242"/>
      <c r="J137" s="41"/>
      <c r="K137" s="41"/>
      <c r="L137" s="45"/>
      <c r="M137" s="243"/>
      <c r="N137" s="24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156</v>
      </c>
      <c r="AU137" s="18" t="s">
        <v>79</v>
      </c>
    </row>
    <row r="138" s="2" customFormat="1" ht="24.15" customHeight="1">
      <c r="A138" s="39"/>
      <c r="B138" s="40"/>
      <c r="C138" s="230" t="s">
        <v>255</v>
      </c>
      <c r="D138" s="230" t="s">
        <v>143</v>
      </c>
      <c r="E138" s="231" t="s">
        <v>256</v>
      </c>
      <c r="F138" s="232" t="s">
        <v>257</v>
      </c>
      <c r="G138" s="233" t="s">
        <v>153</v>
      </c>
      <c r="H138" s="234">
        <v>10</v>
      </c>
      <c r="I138" s="235"/>
      <c r="J138" s="236">
        <f>ROUND(I138*H138,2)</f>
        <v>0</v>
      </c>
      <c r="K138" s="232" t="s">
        <v>154</v>
      </c>
      <c r="L138" s="237"/>
      <c r="M138" s="238" t="s">
        <v>19</v>
      </c>
      <c r="N138" s="239" t="s">
        <v>40</v>
      </c>
      <c r="O138" s="85"/>
      <c r="P138" s="212">
        <f>O138*H138</f>
        <v>0</v>
      </c>
      <c r="Q138" s="212">
        <v>0.0029499999999999999</v>
      </c>
      <c r="R138" s="212">
        <f>Q138*H138</f>
        <v>0.029499999999999998</v>
      </c>
      <c r="S138" s="212">
        <v>0</v>
      </c>
      <c r="T138" s="21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4" t="s">
        <v>174</v>
      </c>
      <c r="AT138" s="214" t="s">
        <v>143</v>
      </c>
      <c r="AU138" s="214" t="s">
        <v>79</v>
      </c>
      <c r="AY138" s="18" t="s">
        <v>124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8" t="s">
        <v>77</v>
      </c>
      <c r="BK138" s="215">
        <f>ROUND(I138*H138,2)</f>
        <v>0</v>
      </c>
      <c r="BL138" s="18" t="s">
        <v>168</v>
      </c>
      <c r="BM138" s="214" t="s">
        <v>258</v>
      </c>
    </row>
    <row r="139" s="2" customFormat="1" ht="24.15" customHeight="1">
      <c r="A139" s="39"/>
      <c r="B139" s="40"/>
      <c r="C139" s="230" t="s">
        <v>259</v>
      </c>
      <c r="D139" s="230" t="s">
        <v>143</v>
      </c>
      <c r="E139" s="231" t="s">
        <v>260</v>
      </c>
      <c r="F139" s="232" t="s">
        <v>261</v>
      </c>
      <c r="G139" s="233" t="s">
        <v>153</v>
      </c>
      <c r="H139" s="234">
        <v>100</v>
      </c>
      <c r="I139" s="235"/>
      <c r="J139" s="236">
        <f>ROUND(I139*H139,2)</f>
        <v>0</v>
      </c>
      <c r="K139" s="232" t="s">
        <v>154</v>
      </c>
      <c r="L139" s="237"/>
      <c r="M139" s="238" t="s">
        <v>19</v>
      </c>
      <c r="N139" s="239" t="s">
        <v>40</v>
      </c>
      <c r="O139" s="85"/>
      <c r="P139" s="212">
        <f>O139*H139</f>
        <v>0</v>
      </c>
      <c r="Q139" s="212">
        <v>0.0037000000000000002</v>
      </c>
      <c r="R139" s="212">
        <f>Q139*H139</f>
        <v>0.37</v>
      </c>
      <c r="S139" s="212">
        <v>0</v>
      </c>
      <c r="T139" s="21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4" t="s">
        <v>174</v>
      </c>
      <c r="AT139" s="214" t="s">
        <v>143</v>
      </c>
      <c r="AU139" s="214" t="s">
        <v>79</v>
      </c>
      <c r="AY139" s="18" t="s">
        <v>124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8" t="s">
        <v>77</v>
      </c>
      <c r="BK139" s="215">
        <f>ROUND(I139*H139,2)</f>
        <v>0</v>
      </c>
      <c r="BL139" s="18" t="s">
        <v>168</v>
      </c>
      <c r="BM139" s="214" t="s">
        <v>262</v>
      </c>
    </row>
    <row r="140" s="2" customFormat="1" ht="16.5" customHeight="1">
      <c r="A140" s="39"/>
      <c r="B140" s="40"/>
      <c r="C140" s="203" t="s">
        <v>263</v>
      </c>
      <c r="D140" s="203" t="s">
        <v>125</v>
      </c>
      <c r="E140" s="204" t="s">
        <v>264</v>
      </c>
      <c r="F140" s="205" t="s">
        <v>265</v>
      </c>
      <c r="G140" s="206" t="s">
        <v>138</v>
      </c>
      <c r="H140" s="207">
        <v>1</v>
      </c>
      <c r="I140" s="208"/>
      <c r="J140" s="209">
        <f>ROUND(I140*H140,2)</f>
        <v>0</v>
      </c>
      <c r="K140" s="205" t="s">
        <v>234</v>
      </c>
      <c r="L140" s="45"/>
      <c r="M140" s="210" t="s">
        <v>19</v>
      </c>
      <c r="N140" s="211" t="s">
        <v>40</v>
      </c>
      <c r="O140" s="85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4" t="s">
        <v>168</v>
      </c>
      <c r="AT140" s="214" t="s">
        <v>125</v>
      </c>
      <c r="AU140" s="214" t="s">
        <v>79</v>
      </c>
      <c r="AY140" s="18" t="s">
        <v>124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8" t="s">
        <v>77</v>
      </c>
      <c r="BK140" s="215">
        <f>ROUND(I140*H140,2)</f>
        <v>0</v>
      </c>
      <c r="BL140" s="18" t="s">
        <v>168</v>
      </c>
      <c r="BM140" s="214" t="s">
        <v>266</v>
      </c>
    </row>
    <row r="141" s="2" customFormat="1">
      <c r="A141" s="39"/>
      <c r="B141" s="40"/>
      <c r="C141" s="41"/>
      <c r="D141" s="240" t="s">
        <v>156</v>
      </c>
      <c r="E141" s="41"/>
      <c r="F141" s="241" t="s">
        <v>267</v>
      </c>
      <c r="G141" s="41"/>
      <c r="H141" s="41"/>
      <c r="I141" s="242"/>
      <c r="J141" s="41"/>
      <c r="K141" s="41"/>
      <c r="L141" s="45"/>
      <c r="M141" s="243"/>
      <c r="N141" s="24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79</v>
      </c>
    </row>
    <row r="142" s="2" customFormat="1" ht="16.5" customHeight="1">
      <c r="A142" s="39"/>
      <c r="B142" s="40"/>
      <c r="C142" s="230" t="s">
        <v>268</v>
      </c>
      <c r="D142" s="230" t="s">
        <v>143</v>
      </c>
      <c r="E142" s="231" t="s">
        <v>269</v>
      </c>
      <c r="F142" s="232" t="s">
        <v>270</v>
      </c>
      <c r="G142" s="233" t="s">
        <v>138</v>
      </c>
      <c r="H142" s="234">
        <v>1</v>
      </c>
      <c r="I142" s="235"/>
      <c r="J142" s="236">
        <f>ROUND(I142*H142,2)</f>
        <v>0</v>
      </c>
      <c r="K142" s="232" t="s">
        <v>19</v>
      </c>
      <c r="L142" s="237"/>
      <c r="M142" s="238" t="s">
        <v>19</v>
      </c>
      <c r="N142" s="239" t="s">
        <v>40</v>
      </c>
      <c r="O142" s="85"/>
      <c r="P142" s="212">
        <f>O142*H142</f>
        <v>0</v>
      </c>
      <c r="Q142" s="212">
        <v>0.00076000000000000004</v>
      </c>
      <c r="R142" s="212">
        <f>Q142*H142</f>
        <v>0.00076000000000000004</v>
      </c>
      <c r="S142" s="212">
        <v>0</v>
      </c>
      <c r="T142" s="21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4" t="s">
        <v>174</v>
      </c>
      <c r="AT142" s="214" t="s">
        <v>143</v>
      </c>
      <c r="AU142" s="214" t="s">
        <v>79</v>
      </c>
      <c r="AY142" s="18" t="s">
        <v>124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8" t="s">
        <v>77</v>
      </c>
      <c r="BK142" s="215">
        <f>ROUND(I142*H142,2)</f>
        <v>0</v>
      </c>
      <c r="BL142" s="18" t="s">
        <v>168</v>
      </c>
      <c r="BM142" s="214" t="s">
        <v>271</v>
      </c>
    </row>
    <row r="143" s="2" customFormat="1" ht="16.5" customHeight="1">
      <c r="A143" s="39"/>
      <c r="B143" s="40"/>
      <c r="C143" s="203" t="s">
        <v>272</v>
      </c>
      <c r="D143" s="203" t="s">
        <v>125</v>
      </c>
      <c r="E143" s="204" t="s">
        <v>273</v>
      </c>
      <c r="F143" s="205" t="s">
        <v>274</v>
      </c>
      <c r="G143" s="206" t="s">
        <v>138</v>
      </c>
      <c r="H143" s="207">
        <v>30</v>
      </c>
      <c r="I143" s="208"/>
      <c r="J143" s="209">
        <f>ROUND(I143*H143,2)</f>
        <v>0</v>
      </c>
      <c r="K143" s="205" t="s">
        <v>19</v>
      </c>
      <c r="L143" s="45"/>
      <c r="M143" s="210" t="s">
        <v>19</v>
      </c>
      <c r="N143" s="211" t="s">
        <v>40</v>
      </c>
      <c r="O143" s="85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4" t="s">
        <v>168</v>
      </c>
      <c r="AT143" s="214" t="s">
        <v>125</v>
      </c>
      <c r="AU143" s="214" t="s">
        <v>79</v>
      </c>
      <c r="AY143" s="18" t="s">
        <v>124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8" t="s">
        <v>77</v>
      </c>
      <c r="BK143" s="215">
        <f>ROUND(I143*H143,2)</f>
        <v>0</v>
      </c>
      <c r="BL143" s="18" t="s">
        <v>168</v>
      </c>
      <c r="BM143" s="214" t="s">
        <v>275</v>
      </c>
    </row>
    <row r="144" s="2" customFormat="1" ht="16.5" customHeight="1">
      <c r="A144" s="39"/>
      <c r="B144" s="40"/>
      <c r="C144" s="230" t="s">
        <v>133</v>
      </c>
      <c r="D144" s="230" t="s">
        <v>143</v>
      </c>
      <c r="E144" s="231" t="s">
        <v>276</v>
      </c>
      <c r="F144" s="232" t="s">
        <v>277</v>
      </c>
      <c r="G144" s="233" t="s">
        <v>138</v>
      </c>
      <c r="H144" s="234">
        <v>20</v>
      </c>
      <c r="I144" s="235"/>
      <c r="J144" s="236">
        <f>ROUND(I144*H144,2)</f>
        <v>0</v>
      </c>
      <c r="K144" s="232" t="s">
        <v>19</v>
      </c>
      <c r="L144" s="237"/>
      <c r="M144" s="238" t="s">
        <v>19</v>
      </c>
      <c r="N144" s="239" t="s">
        <v>40</v>
      </c>
      <c r="O144" s="85"/>
      <c r="P144" s="212">
        <f>O144*H144</f>
        <v>0</v>
      </c>
      <c r="Q144" s="212">
        <v>8.0000000000000007E-05</v>
      </c>
      <c r="R144" s="212">
        <f>Q144*H144</f>
        <v>0.0016000000000000001</v>
      </c>
      <c r="S144" s="212">
        <v>0</v>
      </c>
      <c r="T144" s="21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4" t="s">
        <v>174</v>
      </c>
      <c r="AT144" s="214" t="s">
        <v>143</v>
      </c>
      <c r="AU144" s="214" t="s">
        <v>79</v>
      </c>
      <c r="AY144" s="18" t="s">
        <v>124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8" t="s">
        <v>77</v>
      </c>
      <c r="BK144" s="215">
        <f>ROUND(I144*H144,2)</f>
        <v>0</v>
      </c>
      <c r="BL144" s="18" t="s">
        <v>168</v>
      </c>
      <c r="BM144" s="214" t="s">
        <v>278</v>
      </c>
    </row>
    <row r="145" s="2" customFormat="1" ht="16.5" customHeight="1">
      <c r="A145" s="39"/>
      <c r="B145" s="40"/>
      <c r="C145" s="230" t="s">
        <v>279</v>
      </c>
      <c r="D145" s="230" t="s">
        <v>143</v>
      </c>
      <c r="E145" s="231" t="s">
        <v>280</v>
      </c>
      <c r="F145" s="232" t="s">
        <v>281</v>
      </c>
      <c r="G145" s="233" t="s">
        <v>138</v>
      </c>
      <c r="H145" s="234">
        <v>10</v>
      </c>
      <c r="I145" s="235"/>
      <c r="J145" s="236">
        <f>ROUND(I145*H145,2)</f>
        <v>0</v>
      </c>
      <c r="K145" s="232" t="s">
        <v>19</v>
      </c>
      <c r="L145" s="237"/>
      <c r="M145" s="238" t="s">
        <v>19</v>
      </c>
      <c r="N145" s="239" t="s">
        <v>40</v>
      </c>
      <c r="O145" s="85"/>
      <c r="P145" s="212">
        <f>O145*H145</f>
        <v>0</v>
      </c>
      <c r="Q145" s="212">
        <v>0.00010000000000000001</v>
      </c>
      <c r="R145" s="212">
        <f>Q145*H145</f>
        <v>0.001</v>
      </c>
      <c r="S145" s="212">
        <v>0</v>
      </c>
      <c r="T145" s="21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4" t="s">
        <v>174</v>
      </c>
      <c r="AT145" s="214" t="s">
        <v>143</v>
      </c>
      <c r="AU145" s="214" t="s">
        <v>79</v>
      </c>
      <c r="AY145" s="18" t="s">
        <v>124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8" t="s">
        <v>77</v>
      </c>
      <c r="BK145" s="215">
        <f>ROUND(I145*H145,2)</f>
        <v>0</v>
      </c>
      <c r="BL145" s="18" t="s">
        <v>168</v>
      </c>
      <c r="BM145" s="214" t="s">
        <v>282</v>
      </c>
    </row>
    <row r="146" s="2" customFormat="1" ht="16.5" customHeight="1">
      <c r="A146" s="39"/>
      <c r="B146" s="40"/>
      <c r="C146" s="203" t="s">
        <v>283</v>
      </c>
      <c r="D146" s="203" t="s">
        <v>125</v>
      </c>
      <c r="E146" s="204" t="s">
        <v>284</v>
      </c>
      <c r="F146" s="205" t="s">
        <v>285</v>
      </c>
      <c r="G146" s="206" t="s">
        <v>153</v>
      </c>
      <c r="H146" s="207">
        <v>60</v>
      </c>
      <c r="I146" s="208"/>
      <c r="J146" s="209">
        <f>ROUND(I146*H146,2)</f>
        <v>0</v>
      </c>
      <c r="K146" s="205" t="s">
        <v>19</v>
      </c>
      <c r="L146" s="45"/>
      <c r="M146" s="210" t="s">
        <v>19</v>
      </c>
      <c r="N146" s="211" t="s">
        <v>40</v>
      </c>
      <c r="O146" s="85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4" t="s">
        <v>168</v>
      </c>
      <c r="AT146" s="214" t="s">
        <v>125</v>
      </c>
      <c r="AU146" s="214" t="s">
        <v>79</v>
      </c>
      <c r="AY146" s="18" t="s">
        <v>124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8" t="s">
        <v>77</v>
      </c>
      <c r="BK146" s="215">
        <f>ROUND(I146*H146,2)</f>
        <v>0</v>
      </c>
      <c r="BL146" s="18" t="s">
        <v>168</v>
      </c>
      <c r="BM146" s="214" t="s">
        <v>286</v>
      </c>
    </row>
    <row r="147" s="2" customFormat="1" ht="16.5" customHeight="1">
      <c r="A147" s="39"/>
      <c r="B147" s="40"/>
      <c r="C147" s="230" t="s">
        <v>287</v>
      </c>
      <c r="D147" s="230" t="s">
        <v>143</v>
      </c>
      <c r="E147" s="231" t="s">
        <v>288</v>
      </c>
      <c r="F147" s="232" t="s">
        <v>289</v>
      </c>
      <c r="G147" s="233" t="s">
        <v>290</v>
      </c>
      <c r="H147" s="234">
        <v>60</v>
      </c>
      <c r="I147" s="235"/>
      <c r="J147" s="236">
        <f>ROUND(I147*H147,2)</f>
        <v>0</v>
      </c>
      <c r="K147" s="232" t="s">
        <v>19</v>
      </c>
      <c r="L147" s="237"/>
      <c r="M147" s="238" t="s">
        <v>19</v>
      </c>
      <c r="N147" s="239" t="s">
        <v>40</v>
      </c>
      <c r="O147" s="85"/>
      <c r="P147" s="212">
        <f>O147*H147</f>
        <v>0</v>
      </c>
      <c r="Q147" s="212">
        <v>0.001</v>
      </c>
      <c r="R147" s="212">
        <f>Q147*H147</f>
        <v>0.059999999999999998</v>
      </c>
      <c r="S147" s="212">
        <v>0</v>
      </c>
      <c r="T147" s="21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4" t="s">
        <v>174</v>
      </c>
      <c r="AT147" s="214" t="s">
        <v>143</v>
      </c>
      <c r="AU147" s="214" t="s">
        <v>79</v>
      </c>
      <c r="AY147" s="18" t="s">
        <v>124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8" t="s">
        <v>77</v>
      </c>
      <c r="BK147" s="215">
        <f>ROUND(I147*H147,2)</f>
        <v>0</v>
      </c>
      <c r="BL147" s="18" t="s">
        <v>168</v>
      </c>
      <c r="BM147" s="214" t="s">
        <v>291</v>
      </c>
    </row>
    <row r="148" s="2" customFormat="1" ht="16.5" customHeight="1">
      <c r="A148" s="39"/>
      <c r="B148" s="40"/>
      <c r="C148" s="203" t="s">
        <v>292</v>
      </c>
      <c r="D148" s="203" t="s">
        <v>125</v>
      </c>
      <c r="E148" s="204" t="s">
        <v>293</v>
      </c>
      <c r="F148" s="205" t="s">
        <v>294</v>
      </c>
      <c r="G148" s="206" t="s">
        <v>138</v>
      </c>
      <c r="H148" s="207">
        <v>13</v>
      </c>
      <c r="I148" s="208"/>
      <c r="J148" s="209">
        <f>ROUND(I148*H148,2)</f>
        <v>0</v>
      </c>
      <c r="K148" s="205" t="s">
        <v>19</v>
      </c>
      <c r="L148" s="45"/>
      <c r="M148" s="210" t="s">
        <v>19</v>
      </c>
      <c r="N148" s="211" t="s">
        <v>40</v>
      </c>
      <c r="O148" s="85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4" t="s">
        <v>168</v>
      </c>
      <c r="AT148" s="214" t="s">
        <v>125</v>
      </c>
      <c r="AU148" s="214" t="s">
        <v>79</v>
      </c>
      <c r="AY148" s="18" t="s">
        <v>124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77</v>
      </c>
      <c r="BK148" s="215">
        <f>ROUND(I148*H148,2)</f>
        <v>0</v>
      </c>
      <c r="BL148" s="18" t="s">
        <v>168</v>
      </c>
      <c r="BM148" s="214" t="s">
        <v>295</v>
      </c>
    </row>
    <row r="149" s="2" customFormat="1" ht="16.5" customHeight="1">
      <c r="A149" s="39"/>
      <c r="B149" s="40"/>
      <c r="C149" s="230" t="s">
        <v>296</v>
      </c>
      <c r="D149" s="230" t="s">
        <v>143</v>
      </c>
      <c r="E149" s="231" t="s">
        <v>297</v>
      </c>
      <c r="F149" s="232" t="s">
        <v>298</v>
      </c>
      <c r="G149" s="233" t="s">
        <v>138</v>
      </c>
      <c r="H149" s="234">
        <v>13</v>
      </c>
      <c r="I149" s="235"/>
      <c r="J149" s="236">
        <f>ROUND(I149*H149,2)</f>
        <v>0</v>
      </c>
      <c r="K149" s="232" t="s">
        <v>234</v>
      </c>
      <c r="L149" s="237"/>
      <c r="M149" s="238" t="s">
        <v>19</v>
      </c>
      <c r="N149" s="239" t="s">
        <v>40</v>
      </c>
      <c r="O149" s="85"/>
      <c r="P149" s="212">
        <f>O149*H149</f>
        <v>0</v>
      </c>
      <c r="Q149" s="212">
        <v>0.0034499999999999999</v>
      </c>
      <c r="R149" s="212">
        <f>Q149*H149</f>
        <v>0.044850000000000001</v>
      </c>
      <c r="S149" s="212">
        <v>0</v>
      </c>
      <c r="T149" s="21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4" t="s">
        <v>174</v>
      </c>
      <c r="AT149" s="214" t="s">
        <v>143</v>
      </c>
      <c r="AU149" s="214" t="s">
        <v>79</v>
      </c>
      <c r="AY149" s="18" t="s">
        <v>124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8" t="s">
        <v>77</v>
      </c>
      <c r="BK149" s="215">
        <f>ROUND(I149*H149,2)</f>
        <v>0</v>
      </c>
      <c r="BL149" s="18" t="s">
        <v>168</v>
      </c>
      <c r="BM149" s="214" t="s">
        <v>299</v>
      </c>
    </row>
    <row r="150" s="2" customFormat="1" ht="16.5" customHeight="1">
      <c r="A150" s="39"/>
      <c r="B150" s="40"/>
      <c r="C150" s="203" t="s">
        <v>174</v>
      </c>
      <c r="D150" s="203" t="s">
        <v>125</v>
      </c>
      <c r="E150" s="204" t="s">
        <v>300</v>
      </c>
      <c r="F150" s="205" t="s">
        <v>301</v>
      </c>
      <c r="G150" s="206" t="s">
        <v>138</v>
      </c>
      <c r="H150" s="207">
        <v>12</v>
      </c>
      <c r="I150" s="208"/>
      <c r="J150" s="209">
        <f>ROUND(I150*H150,2)</f>
        <v>0</v>
      </c>
      <c r="K150" s="205" t="s">
        <v>19</v>
      </c>
      <c r="L150" s="45"/>
      <c r="M150" s="210" t="s">
        <v>19</v>
      </c>
      <c r="N150" s="211" t="s">
        <v>40</v>
      </c>
      <c r="O150" s="85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4" t="s">
        <v>168</v>
      </c>
      <c r="AT150" s="214" t="s">
        <v>125</v>
      </c>
      <c r="AU150" s="214" t="s">
        <v>79</v>
      </c>
      <c r="AY150" s="18" t="s">
        <v>124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8" t="s">
        <v>77</v>
      </c>
      <c r="BK150" s="215">
        <f>ROUND(I150*H150,2)</f>
        <v>0</v>
      </c>
      <c r="BL150" s="18" t="s">
        <v>168</v>
      </c>
      <c r="BM150" s="214" t="s">
        <v>302</v>
      </c>
    </row>
    <row r="151" s="2" customFormat="1" ht="33" customHeight="1">
      <c r="A151" s="39"/>
      <c r="B151" s="40"/>
      <c r="C151" s="203" t="s">
        <v>303</v>
      </c>
      <c r="D151" s="203" t="s">
        <v>125</v>
      </c>
      <c r="E151" s="204" t="s">
        <v>304</v>
      </c>
      <c r="F151" s="205" t="s">
        <v>305</v>
      </c>
      <c r="G151" s="206" t="s">
        <v>153</v>
      </c>
      <c r="H151" s="207">
        <v>120</v>
      </c>
      <c r="I151" s="208"/>
      <c r="J151" s="209">
        <f>ROUND(I151*H151,2)</f>
        <v>0</v>
      </c>
      <c r="K151" s="205" t="s">
        <v>19</v>
      </c>
      <c r="L151" s="45"/>
      <c r="M151" s="210" t="s">
        <v>19</v>
      </c>
      <c r="N151" s="211" t="s">
        <v>40</v>
      </c>
      <c r="O151" s="85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4" t="s">
        <v>168</v>
      </c>
      <c r="AT151" s="214" t="s">
        <v>125</v>
      </c>
      <c r="AU151" s="214" t="s">
        <v>79</v>
      </c>
      <c r="AY151" s="18" t="s">
        <v>124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8" t="s">
        <v>77</v>
      </c>
      <c r="BK151" s="215">
        <f>ROUND(I151*H151,2)</f>
        <v>0</v>
      </c>
      <c r="BL151" s="18" t="s">
        <v>168</v>
      </c>
      <c r="BM151" s="214" t="s">
        <v>306</v>
      </c>
    </row>
    <row r="152" s="2" customFormat="1" ht="16.5" customHeight="1">
      <c r="A152" s="39"/>
      <c r="B152" s="40"/>
      <c r="C152" s="230" t="s">
        <v>307</v>
      </c>
      <c r="D152" s="230" t="s">
        <v>143</v>
      </c>
      <c r="E152" s="231" t="s">
        <v>308</v>
      </c>
      <c r="F152" s="232" t="s">
        <v>309</v>
      </c>
      <c r="G152" s="233" t="s">
        <v>153</v>
      </c>
      <c r="H152" s="234">
        <v>120</v>
      </c>
      <c r="I152" s="235"/>
      <c r="J152" s="236">
        <f>ROUND(I152*H152,2)</f>
        <v>0</v>
      </c>
      <c r="K152" s="232" t="s">
        <v>19</v>
      </c>
      <c r="L152" s="237"/>
      <c r="M152" s="238" t="s">
        <v>19</v>
      </c>
      <c r="N152" s="239" t="s">
        <v>40</v>
      </c>
      <c r="O152" s="85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4" t="s">
        <v>174</v>
      </c>
      <c r="AT152" s="214" t="s">
        <v>143</v>
      </c>
      <c r="AU152" s="214" t="s">
        <v>79</v>
      </c>
      <c r="AY152" s="18" t="s">
        <v>124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8" t="s">
        <v>77</v>
      </c>
      <c r="BK152" s="215">
        <f>ROUND(I152*H152,2)</f>
        <v>0</v>
      </c>
      <c r="BL152" s="18" t="s">
        <v>168</v>
      </c>
      <c r="BM152" s="214" t="s">
        <v>310</v>
      </c>
    </row>
    <row r="153" s="2" customFormat="1" ht="21.75" customHeight="1">
      <c r="A153" s="39"/>
      <c r="B153" s="40"/>
      <c r="C153" s="203" t="s">
        <v>311</v>
      </c>
      <c r="D153" s="203" t="s">
        <v>125</v>
      </c>
      <c r="E153" s="204" t="s">
        <v>312</v>
      </c>
      <c r="F153" s="205" t="s">
        <v>313</v>
      </c>
      <c r="G153" s="206" t="s">
        <v>153</v>
      </c>
      <c r="H153" s="207">
        <v>100</v>
      </c>
      <c r="I153" s="208"/>
      <c r="J153" s="209">
        <f>ROUND(I153*H153,2)</f>
        <v>0</v>
      </c>
      <c r="K153" s="205" t="s">
        <v>19</v>
      </c>
      <c r="L153" s="45"/>
      <c r="M153" s="210" t="s">
        <v>19</v>
      </c>
      <c r="N153" s="211" t="s">
        <v>40</v>
      </c>
      <c r="O153" s="85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4" t="s">
        <v>168</v>
      </c>
      <c r="AT153" s="214" t="s">
        <v>125</v>
      </c>
      <c r="AU153" s="214" t="s">
        <v>79</v>
      </c>
      <c r="AY153" s="18" t="s">
        <v>124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8" t="s">
        <v>77</v>
      </c>
      <c r="BK153" s="215">
        <f>ROUND(I153*H153,2)</f>
        <v>0</v>
      </c>
      <c r="BL153" s="18" t="s">
        <v>168</v>
      </c>
      <c r="BM153" s="214" t="s">
        <v>314</v>
      </c>
    </row>
    <row r="154" s="2" customFormat="1" ht="16.5" customHeight="1">
      <c r="A154" s="39"/>
      <c r="B154" s="40"/>
      <c r="C154" s="230" t="s">
        <v>315</v>
      </c>
      <c r="D154" s="230" t="s">
        <v>143</v>
      </c>
      <c r="E154" s="231" t="s">
        <v>316</v>
      </c>
      <c r="F154" s="232" t="s">
        <v>317</v>
      </c>
      <c r="G154" s="233" t="s">
        <v>153</v>
      </c>
      <c r="H154" s="234">
        <v>100</v>
      </c>
      <c r="I154" s="235"/>
      <c r="J154" s="236">
        <f>ROUND(I154*H154,2)</f>
        <v>0</v>
      </c>
      <c r="K154" s="232" t="s">
        <v>19</v>
      </c>
      <c r="L154" s="237"/>
      <c r="M154" s="238" t="s">
        <v>19</v>
      </c>
      <c r="N154" s="239" t="s">
        <v>40</v>
      </c>
      <c r="O154" s="85"/>
      <c r="P154" s="212">
        <f>O154*H154</f>
        <v>0</v>
      </c>
      <c r="Q154" s="212">
        <v>0.0035300000000000002</v>
      </c>
      <c r="R154" s="212">
        <f>Q154*H154</f>
        <v>0.35300000000000004</v>
      </c>
      <c r="S154" s="212">
        <v>0</v>
      </c>
      <c r="T154" s="21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4" t="s">
        <v>174</v>
      </c>
      <c r="AT154" s="214" t="s">
        <v>143</v>
      </c>
      <c r="AU154" s="214" t="s">
        <v>79</v>
      </c>
      <c r="AY154" s="18" t="s">
        <v>124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8" t="s">
        <v>77</v>
      </c>
      <c r="BK154" s="215">
        <f>ROUND(I154*H154,2)</f>
        <v>0</v>
      </c>
      <c r="BL154" s="18" t="s">
        <v>168</v>
      </c>
      <c r="BM154" s="214" t="s">
        <v>318</v>
      </c>
    </row>
    <row r="155" s="2" customFormat="1" ht="16.5" customHeight="1">
      <c r="A155" s="39"/>
      <c r="B155" s="40"/>
      <c r="C155" s="203" t="s">
        <v>319</v>
      </c>
      <c r="D155" s="203" t="s">
        <v>125</v>
      </c>
      <c r="E155" s="204" t="s">
        <v>320</v>
      </c>
      <c r="F155" s="205" t="s">
        <v>321</v>
      </c>
      <c r="G155" s="206" t="s">
        <v>138</v>
      </c>
      <c r="H155" s="207">
        <v>60</v>
      </c>
      <c r="I155" s="208"/>
      <c r="J155" s="209">
        <f>ROUND(I155*H155,2)</f>
        <v>0</v>
      </c>
      <c r="K155" s="205" t="s">
        <v>19</v>
      </c>
      <c r="L155" s="45"/>
      <c r="M155" s="210" t="s">
        <v>19</v>
      </c>
      <c r="N155" s="211" t="s">
        <v>40</v>
      </c>
      <c r="O155" s="85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4" t="s">
        <v>168</v>
      </c>
      <c r="AT155" s="214" t="s">
        <v>125</v>
      </c>
      <c r="AU155" s="214" t="s">
        <v>79</v>
      </c>
      <c r="AY155" s="18" t="s">
        <v>124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8" t="s">
        <v>77</v>
      </c>
      <c r="BK155" s="215">
        <f>ROUND(I155*H155,2)</f>
        <v>0</v>
      </c>
      <c r="BL155" s="18" t="s">
        <v>168</v>
      </c>
      <c r="BM155" s="214" t="s">
        <v>322</v>
      </c>
    </row>
    <row r="156" s="2" customFormat="1" ht="16.5" customHeight="1">
      <c r="A156" s="39"/>
      <c r="B156" s="40"/>
      <c r="C156" s="230" t="s">
        <v>323</v>
      </c>
      <c r="D156" s="230" t="s">
        <v>143</v>
      </c>
      <c r="E156" s="231" t="s">
        <v>324</v>
      </c>
      <c r="F156" s="232" t="s">
        <v>325</v>
      </c>
      <c r="G156" s="233" t="s">
        <v>138</v>
      </c>
      <c r="H156" s="234">
        <v>60</v>
      </c>
      <c r="I156" s="235"/>
      <c r="J156" s="236">
        <f>ROUND(I156*H156,2)</f>
        <v>0</v>
      </c>
      <c r="K156" s="232" t="s">
        <v>19</v>
      </c>
      <c r="L156" s="237"/>
      <c r="M156" s="238" t="s">
        <v>19</v>
      </c>
      <c r="N156" s="239" t="s">
        <v>40</v>
      </c>
      <c r="O156" s="85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4" t="s">
        <v>174</v>
      </c>
      <c r="AT156" s="214" t="s">
        <v>143</v>
      </c>
      <c r="AU156" s="214" t="s">
        <v>79</v>
      </c>
      <c r="AY156" s="18" t="s">
        <v>124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8" t="s">
        <v>77</v>
      </c>
      <c r="BK156" s="215">
        <f>ROUND(I156*H156,2)</f>
        <v>0</v>
      </c>
      <c r="BL156" s="18" t="s">
        <v>168</v>
      </c>
      <c r="BM156" s="214" t="s">
        <v>326</v>
      </c>
    </row>
    <row r="157" s="2" customFormat="1" ht="16.5" customHeight="1">
      <c r="A157" s="39"/>
      <c r="B157" s="40"/>
      <c r="C157" s="230" t="s">
        <v>327</v>
      </c>
      <c r="D157" s="230" t="s">
        <v>143</v>
      </c>
      <c r="E157" s="231" t="s">
        <v>328</v>
      </c>
      <c r="F157" s="232" t="s">
        <v>329</v>
      </c>
      <c r="G157" s="233" t="s">
        <v>153</v>
      </c>
      <c r="H157" s="234">
        <v>121</v>
      </c>
      <c r="I157" s="235"/>
      <c r="J157" s="236">
        <f>ROUND(I157*H157,2)</f>
        <v>0</v>
      </c>
      <c r="K157" s="232" t="s">
        <v>19</v>
      </c>
      <c r="L157" s="237"/>
      <c r="M157" s="238" t="s">
        <v>19</v>
      </c>
      <c r="N157" s="239" t="s">
        <v>40</v>
      </c>
      <c r="O157" s="85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4" t="s">
        <v>174</v>
      </c>
      <c r="AT157" s="214" t="s">
        <v>143</v>
      </c>
      <c r="AU157" s="214" t="s">
        <v>79</v>
      </c>
      <c r="AY157" s="18" t="s">
        <v>124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8" t="s">
        <v>77</v>
      </c>
      <c r="BK157" s="215">
        <f>ROUND(I157*H157,2)</f>
        <v>0</v>
      </c>
      <c r="BL157" s="18" t="s">
        <v>168</v>
      </c>
      <c r="BM157" s="214" t="s">
        <v>330</v>
      </c>
    </row>
    <row r="158" s="2" customFormat="1" ht="16.5" customHeight="1">
      <c r="A158" s="39"/>
      <c r="B158" s="40"/>
      <c r="C158" s="203" t="s">
        <v>331</v>
      </c>
      <c r="D158" s="203" t="s">
        <v>125</v>
      </c>
      <c r="E158" s="204" t="s">
        <v>332</v>
      </c>
      <c r="F158" s="205" t="s">
        <v>333</v>
      </c>
      <c r="G158" s="206" t="s">
        <v>153</v>
      </c>
      <c r="H158" s="207">
        <v>121</v>
      </c>
      <c r="I158" s="208"/>
      <c r="J158" s="209">
        <f>ROUND(I158*H158,2)</f>
        <v>0</v>
      </c>
      <c r="K158" s="205" t="s">
        <v>19</v>
      </c>
      <c r="L158" s="45"/>
      <c r="M158" s="210" t="s">
        <v>19</v>
      </c>
      <c r="N158" s="211" t="s">
        <v>40</v>
      </c>
      <c r="O158" s="85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4" t="s">
        <v>168</v>
      </c>
      <c r="AT158" s="214" t="s">
        <v>125</v>
      </c>
      <c r="AU158" s="214" t="s">
        <v>79</v>
      </c>
      <c r="AY158" s="18" t="s">
        <v>124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8" t="s">
        <v>77</v>
      </c>
      <c r="BK158" s="215">
        <f>ROUND(I158*H158,2)</f>
        <v>0</v>
      </c>
      <c r="BL158" s="18" t="s">
        <v>168</v>
      </c>
      <c r="BM158" s="214" t="s">
        <v>334</v>
      </c>
    </row>
    <row r="159" s="2" customFormat="1" ht="16.5" customHeight="1">
      <c r="A159" s="39"/>
      <c r="B159" s="40"/>
      <c r="C159" s="203" t="s">
        <v>335</v>
      </c>
      <c r="D159" s="203" t="s">
        <v>125</v>
      </c>
      <c r="E159" s="204" t="s">
        <v>336</v>
      </c>
      <c r="F159" s="205" t="s">
        <v>337</v>
      </c>
      <c r="G159" s="206" t="s">
        <v>138</v>
      </c>
      <c r="H159" s="207">
        <v>1</v>
      </c>
      <c r="I159" s="208"/>
      <c r="J159" s="209">
        <f>ROUND(I159*H159,2)</f>
        <v>0</v>
      </c>
      <c r="K159" s="205" t="s">
        <v>19</v>
      </c>
      <c r="L159" s="45"/>
      <c r="M159" s="210" t="s">
        <v>19</v>
      </c>
      <c r="N159" s="211" t="s">
        <v>40</v>
      </c>
      <c r="O159" s="85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4" t="s">
        <v>168</v>
      </c>
      <c r="AT159" s="214" t="s">
        <v>125</v>
      </c>
      <c r="AU159" s="214" t="s">
        <v>79</v>
      </c>
      <c r="AY159" s="18" t="s">
        <v>124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8" t="s">
        <v>77</v>
      </c>
      <c r="BK159" s="215">
        <f>ROUND(I159*H159,2)</f>
        <v>0</v>
      </c>
      <c r="BL159" s="18" t="s">
        <v>168</v>
      </c>
      <c r="BM159" s="214" t="s">
        <v>338</v>
      </c>
    </row>
    <row r="160" s="2" customFormat="1" ht="24.15" customHeight="1">
      <c r="A160" s="39"/>
      <c r="B160" s="40"/>
      <c r="C160" s="230" t="s">
        <v>339</v>
      </c>
      <c r="D160" s="230" t="s">
        <v>143</v>
      </c>
      <c r="E160" s="231" t="s">
        <v>340</v>
      </c>
      <c r="F160" s="232" t="s">
        <v>341</v>
      </c>
      <c r="G160" s="233" t="s">
        <v>138</v>
      </c>
      <c r="H160" s="234">
        <v>1</v>
      </c>
      <c r="I160" s="235"/>
      <c r="J160" s="236">
        <f>ROUND(I160*H160,2)</f>
        <v>0</v>
      </c>
      <c r="K160" s="232" t="s">
        <v>19</v>
      </c>
      <c r="L160" s="237"/>
      <c r="M160" s="238" t="s">
        <v>19</v>
      </c>
      <c r="N160" s="239" t="s">
        <v>40</v>
      </c>
      <c r="O160" s="85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4" t="s">
        <v>174</v>
      </c>
      <c r="AT160" s="214" t="s">
        <v>143</v>
      </c>
      <c r="AU160" s="214" t="s">
        <v>79</v>
      </c>
      <c r="AY160" s="18" t="s">
        <v>124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8" t="s">
        <v>77</v>
      </c>
      <c r="BK160" s="215">
        <f>ROUND(I160*H160,2)</f>
        <v>0</v>
      </c>
      <c r="BL160" s="18" t="s">
        <v>168</v>
      </c>
      <c r="BM160" s="214" t="s">
        <v>342</v>
      </c>
    </row>
    <row r="161" s="2" customFormat="1" ht="16.5" customHeight="1">
      <c r="A161" s="39"/>
      <c r="B161" s="40"/>
      <c r="C161" s="203" t="s">
        <v>343</v>
      </c>
      <c r="D161" s="203" t="s">
        <v>125</v>
      </c>
      <c r="E161" s="204" t="s">
        <v>344</v>
      </c>
      <c r="F161" s="205" t="s">
        <v>345</v>
      </c>
      <c r="G161" s="206" t="s">
        <v>187</v>
      </c>
      <c r="H161" s="207">
        <v>16</v>
      </c>
      <c r="I161" s="208"/>
      <c r="J161" s="209">
        <f>ROUND(I161*H161,2)</f>
        <v>0</v>
      </c>
      <c r="K161" s="205" t="s">
        <v>19</v>
      </c>
      <c r="L161" s="45"/>
      <c r="M161" s="210" t="s">
        <v>19</v>
      </c>
      <c r="N161" s="211" t="s">
        <v>40</v>
      </c>
      <c r="O161" s="85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4" t="s">
        <v>346</v>
      </c>
      <c r="AT161" s="214" t="s">
        <v>125</v>
      </c>
      <c r="AU161" s="214" t="s">
        <v>79</v>
      </c>
      <c r="AY161" s="18" t="s">
        <v>124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8" t="s">
        <v>77</v>
      </c>
      <c r="BK161" s="215">
        <f>ROUND(I161*H161,2)</f>
        <v>0</v>
      </c>
      <c r="BL161" s="18" t="s">
        <v>346</v>
      </c>
      <c r="BM161" s="214" t="s">
        <v>347</v>
      </c>
    </row>
    <row r="162" s="2" customFormat="1" ht="16.5" customHeight="1">
      <c r="A162" s="39"/>
      <c r="B162" s="40"/>
      <c r="C162" s="203" t="s">
        <v>348</v>
      </c>
      <c r="D162" s="203" t="s">
        <v>125</v>
      </c>
      <c r="E162" s="204" t="s">
        <v>349</v>
      </c>
      <c r="F162" s="205" t="s">
        <v>350</v>
      </c>
      <c r="G162" s="206" t="s">
        <v>153</v>
      </c>
      <c r="H162" s="207">
        <v>850</v>
      </c>
      <c r="I162" s="208"/>
      <c r="J162" s="209">
        <f>ROUND(I162*H162,2)</f>
        <v>0</v>
      </c>
      <c r="K162" s="205" t="s">
        <v>19</v>
      </c>
      <c r="L162" s="45"/>
      <c r="M162" s="210" t="s">
        <v>19</v>
      </c>
      <c r="N162" s="211" t="s">
        <v>40</v>
      </c>
      <c r="O162" s="85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4" t="s">
        <v>168</v>
      </c>
      <c r="AT162" s="214" t="s">
        <v>125</v>
      </c>
      <c r="AU162" s="214" t="s">
        <v>79</v>
      </c>
      <c r="AY162" s="18" t="s">
        <v>124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8" t="s">
        <v>77</v>
      </c>
      <c r="BK162" s="215">
        <f>ROUND(I162*H162,2)</f>
        <v>0</v>
      </c>
      <c r="BL162" s="18" t="s">
        <v>168</v>
      </c>
      <c r="BM162" s="214" t="s">
        <v>351</v>
      </c>
    </row>
    <row r="163" s="2" customFormat="1" ht="16.5" customHeight="1">
      <c r="A163" s="39"/>
      <c r="B163" s="40"/>
      <c r="C163" s="230" t="s">
        <v>352</v>
      </c>
      <c r="D163" s="230" t="s">
        <v>143</v>
      </c>
      <c r="E163" s="231" t="s">
        <v>353</v>
      </c>
      <c r="F163" s="232" t="s">
        <v>354</v>
      </c>
      <c r="G163" s="233" t="s">
        <v>153</v>
      </c>
      <c r="H163" s="234">
        <v>850</v>
      </c>
      <c r="I163" s="235"/>
      <c r="J163" s="236">
        <f>ROUND(I163*H163,2)</f>
        <v>0</v>
      </c>
      <c r="K163" s="232" t="s">
        <v>19</v>
      </c>
      <c r="L163" s="237"/>
      <c r="M163" s="238" t="s">
        <v>19</v>
      </c>
      <c r="N163" s="239" t="s">
        <v>40</v>
      </c>
      <c r="O163" s="85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4" t="s">
        <v>174</v>
      </c>
      <c r="AT163" s="214" t="s">
        <v>143</v>
      </c>
      <c r="AU163" s="214" t="s">
        <v>79</v>
      </c>
      <c r="AY163" s="18" t="s">
        <v>124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8" t="s">
        <v>77</v>
      </c>
      <c r="BK163" s="215">
        <f>ROUND(I163*H163,2)</f>
        <v>0</v>
      </c>
      <c r="BL163" s="18" t="s">
        <v>168</v>
      </c>
      <c r="BM163" s="214" t="s">
        <v>355</v>
      </c>
    </row>
    <row r="164" s="2" customFormat="1" ht="21.75" customHeight="1">
      <c r="A164" s="39"/>
      <c r="B164" s="40"/>
      <c r="C164" s="203" t="s">
        <v>356</v>
      </c>
      <c r="D164" s="203" t="s">
        <v>125</v>
      </c>
      <c r="E164" s="204" t="s">
        <v>357</v>
      </c>
      <c r="F164" s="205" t="s">
        <v>358</v>
      </c>
      <c r="G164" s="206" t="s">
        <v>138</v>
      </c>
      <c r="H164" s="207">
        <v>50</v>
      </c>
      <c r="I164" s="208"/>
      <c r="J164" s="209">
        <f>ROUND(I164*H164,2)</f>
        <v>0</v>
      </c>
      <c r="K164" s="205" t="s">
        <v>19</v>
      </c>
      <c r="L164" s="45"/>
      <c r="M164" s="210" t="s">
        <v>19</v>
      </c>
      <c r="N164" s="211" t="s">
        <v>40</v>
      </c>
      <c r="O164" s="85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4" t="s">
        <v>168</v>
      </c>
      <c r="AT164" s="214" t="s">
        <v>125</v>
      </c>
      <c r="AU164" s="214" t="s">
        <v>79</v>
      </c>
      <c r="AY164" s="18" t="s">
        <v>124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8" t="s">
        <v>77</v>
      </c>
      <c r="BK164" s="215">
        <f>ROUND(I164*H164,2)</f>
        <v>0</v>
      </c>
      <c r="BL164" s="18" t="s">
        <v>168</v>
      </c>
      <c r="BM164" s="214" t="s">
        <v>359</v>
      </c>
    </row>
    <row r="165" s="2" customFormat="1" ht="16.5" customHeight="1">
      <c r="A165" s="39"/>
      <c r="B165" s="40"/>
      <c r="C165" s="230" t="s">
        <v>360</v>
      </c>
      <c r="D165" s="230" t="s">
        <v>143</v>
      </c>
      <c r="E165" s="231" t="s">
        <v>361</v>
      </c>
      <c r="F165" s="232" t="s">
        <v>362</v>
      </c>
      <c r="G165" s="233" t="s">
        <v>138</v>
      </c>
      <c r="H165" s="234">
        <v>60</v>
      </c>
      <c r="I165" s="235"/>
      <c r="J165" s="236">
        <f>ROUND(I165*H165,2)</f>
        <v>0</v>
      </c>
      <c r="K165" s="232" t="s">
        <v>19</v>
      </c>
      <c r="L165" s="237"/>
      <c r="M165" s="238" t="s">
        <v>19</v>
      </c>
      <c r="N165" s="239" t="s">
        <v>40</v>
      </c>
      <c r="O165" s="85"/>
      <c r="P165" s="212">
        <f>O165*H165</f>
        <v>0</v>
      </c>
      <c r="Q165" s="212">
        <v>0.0010200000000000001</v>
      </c>
      <c r="R165" s="212">
        <f>Q165*H165</f>
        <v>0.061200000000000004</v>
      </c>
      <c r="S165" s="212">
        <v>0</v>
      </c>
      <c r="T165" s="21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4" t="s">
        <v>174</v>
      </c>
      <c r="AT165" s="214" t="s">
        <v>143</v>
      </c>
      <c r="AU165" s="214" t="s">
        <v>79</v>
      </c>
      <c r="AY165" s="18" t="s">
        <v>124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8" t="s">
        <v>77</v>
      </c>
      <c r="BK165" s="215">
        <f>ROUND(I165*H165,2)</f>
        <v>0</v>
      </c>
      <c r="BL165" s="18" t="s">
        <v>168</v>
      </c>
      <c r="BM165" s="214" t="s">
        <v>363</v>
      </c>
    </row>
    <row r="166" s="2" customFormat="1">
      <c r="A166" s="39"/>
      <c r="B166" s="40"/>
      <c r="C166" s="41"/>
      <c r="D166" s="220" t="s">
        <v>229</v>
      </c>
      <c r="E166" s="41"/>
      <c r="F166" s="256" t="s">
        <v>364</v>
      </c>
      <c r="G166" s="41"/>
      <c r="H166" s="41"/>
      <c r="I166" s="242"/>
      <c r="J166" s="41"/>
      <c r="K166" s="41"/>
      <c r="L166" s="45"/>
      <c r="M166" s="243"/>
      <c r="N166" s="24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229</v>
      </c>
      <c r="AU166" s="18" t="s">
        <v>79</v>
      </c>
    </row>
    <row r="167" s="2" customFormat="1" ht="24.15" customHeight="1">
      <c r="A167" s="39"/>
      <c r="B167" s="40"/>
      <c r="C167" s="230" t="s">
        <v>365</v>
      </c>
      <c r="D167" s="230" t="s">
        <v>143</v>
      </c>
      <c r="E167" s="231" t="s">
        <v>366</v>
      </c>
      <c r="F167" s="232" t="s">
        <v>367</v>
      </c>
      <c r="G167" s="233" t="s">
        <v>138</v>
      </c>
      <c r="H167" s="234">
        <v>1</v>
      </c>
      <c r="I167" s="235"/>
      <c r="J167" s="236">
        <f>ROUND(I167*H167,2)</f>
        <v>0</v>
      </c>
      <c r="K167" s="232" t="s">
        <v>19</v>
      </c>
      <c r="L167" s="237"/>
      <c r="M167" s="238" t="s">
        <v>19</v>
      </c>
      <c r="N167" s="239" t="s">
        <v>40</v>
      </c>
      <c r="O167" s="85"/>
      <c r="P167" s="212">
        <f>O167*H167</f>
        <v>0</v>
      </c>
      <c r="Q167" s="212">
        <v>5.0000000000000002E-05</v>
      </c>
      <c r="R167" s="212">
        <f>Q167*H167</f>
        <v>5.0000000000000002E-05</v>
      </c>
      <c r="S167" s="212">
        <v>0</v>
      </c>
      <c r="T167" s="21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4" t="s">
        <v>174</v>
      </c>
      <c r="AT167" s="214" t="s">
        <v>143</v>
      </c>
      <c r="AU167" s="214" t="s">
        <v>79</v>
      </c>
      <c r="AY167" s="18" t="s">
        <v>124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8" t="s">
        <v>77</v>
      </c>
      <c r="BK167" s="215">
        <f>ROUND(I167*H167,2)</f>
        <v>0</v>
      </c>
      <c r="BL167" s="18" t="s">
        <v>168</v>
      </c>
      <c r="BM167" s="214" t="s">
        <v>368</v>
      </c>
    </row>
    <row r="168" s="2" customFormat="1" ht="16.5" customHeight="1">
      <c r="A168" s="39"/>
      <c r="B168" s="40"/>
      <c r="C168" s="203" t="s">
        <v>369</v>
      </c>
      <c r="D168" s="203" t="s">
        <v>125</v>
      </c>
      <c r="E168" s="204" t="s">
        <v>370</v>
      </c>
      <c r="F168" s="205" t="s">
        <v>371</v>
      </c>
      <c r="G168" s="206" t="s">
        <v>138</v>
      </c>
      <c r="H168" s="207">
        <v>121</v>
      </c>
      <c r="I168" s="208"/>
      <c r="J168" s="209">
        <f>ROUND(I168*H168,2)</f>
        <v>0</v>
      </c>
      <c r="K168" s="205" t="s">
        <v>19</v>
      </c>
      <c r="L168" s="45"/>
      <c r="M168" s="210" t="s">
        <v>19</v>
      </c>
      <c r="N168" s="211" t="s">
        <v>40</v>
      </c>
      <c r="O168" s="85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4" t="s">
        <v>168</v>
      </c>
      <c r="AT168" s="214" t="s">
        <v>125</v>
      </c>
      <c r="AU168" s="214" t="s">
        <v>79</v>
      </c>
      <c r="AY168" s="18" t="s">
        <v>124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8" t="s">
        <v>77</v>
      </c>
      <c r="BK168" s="215">
        <f>ROUND(I168*H168,2)</f>
        <v>0</v>
      </c>
      <c r="BL168" s="18" t="s">
        <v>168</v>
      </c>
      <c r="BM168" s="214" t="s">
        <v>372</v>
      </c>
    </row>
    <row r="169" s="2" customFormat="1" ht="37.8" customHeight="1">
      <c r="A169" s="39"/>
      <c r="B169" s="40"/>
      <c r="C169" s="230" t="s">
        <v>373</v>
      </c>
      <c r="D169" s="230" t="s">
        <v>143</v>
      </c>
      <c r="E169" s="231" t="s">
        <v>374</v>
      </c>
      <c r="F169" s="232" t="s">
        <v>375</v>
      </c>
      <c r="G169" s="233" t="s">
        <v>138</v>
      </c>
      <c r="H169" s="234">
        <v>121</v>
      </c>
      <c r="I169" s="235"/>
      <c r="J169" s="236">
        <f>ROUND(I169*H169,2)</f>
        <v>0</v>
      </c>
      <c r="K169" s="232" t="s">
        <v>19</v>
      </c>
      <c r="L169" s="237"/>
      <c r="M169" s="238" t="s">
        <v>19</v>
      </c>
      <c r="N169" s="239" t="s">
        <v>40</v>
      </c>
      <c r="O169" s="85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4" t="s">
        <v>174</v>
      </c>
      <c r="AT169" s="214" t="s">
        <v>143</v>
      </c>
      <c r="AU169" s="214" t="s">
        <v>79</v>
      </c>
      <c r="AY169" s="18" t="s">
        <v>124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8" t="s">
        <v>77</v>
      </c>
      <c r="BK169" s="215">
        <f>ROUND(I169*H169,2)</f>
        <v>0</v>
      </c>
      <c r="BL169" s="18" t="s">
        <v>168</v>
      </c>
      <c r="BM169" s="214" t="s">
        <v>376</v>
      </c>
    </row>
    <row r="170" s="2" customFormat="1" ht="16.5" customHeight="1">
      <c r="A170" s="39"/>
      <c r="B170" s="40"/>
      <c r="C170" s="230" t="s">
        <v>377</v>
      </c>
      <c r="D170" s="230" t="s">
        <v>143</v>
      </c>
      <c r="E170" s="231" t="s">
        <v>378</v>
      </c>
      <c r="F170" s="232" t="s">
        <v>379</v>
      </c>
      <c r="G170" s="233" t="s">
        <v>138</v>
      </c>
      <c r="H170" s="234">
        <v>121</v>
      </c>
      <c r="I170" s="235"/>
      <c r="J170" s="236">
        <f>ROUND(I170*H170,2)</f>
        <v>0</v>
      </c>
      <c r="K170" s="232" t="s">
        <v>19</v>
      </c>
      <c r="L170" s="237"/>
      <c r="M170" s="238" t="s">
        <v>19</v>
      </c>
      <c r="N170" s="239" t="s">
        <v>40</v>
      </c>
      <c r="O170" s="85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4" t="s">
        <v>174</v>
      </c>
      <c r="AT170" s="214" t="s">
        <v>143</v>
      </c>
      <c r="AU170" s="214" t="s">
        <v>79</v>
      </c>
      <c r="AY170" s="18" t="s">
        <v>124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8" t="s">
        <v>77</v>
      </c>
      <c r="BK170" s="215">
        <f>ROUND(I170*H170,2)</f>
        <v>0</v>
      </c>
      <c r="BL170" s="18" t="s">
        <v>168</v>
      </c>
      <c r="BM170" s="214" t="s">
        <v>380</v>
      </c>
    </row>
    <row r="171" s="2" customFormat="1" ht="16.5" customHeight="1">
      <c r="A171" s="39"/>
      <c r="B171" s="40"/>
      <c r="C171" s="230" t="s">
        <v>381</v>
      </c>
      <c r="D171" s="230" t="s">
        <v>143</v>
      </c>
      <c r="E171" s="231" t="s">
        <v>382</v>
      </c>
      <c r="F171" s="232" t="s">
        <v>383</v>
      </c>
      <c r="G171" s="233" t="s">
        <v>128</v>
      </c>
      <c r="H171" s="234">
        <v>40</v>
      </c>
      <c r="I171" s="235"/>
      <c r="J171" s="236">
        <f>ROUND(I171*H171,2)</f>
        <v>0</v>
      </c>
      <c r="K171" s="232" t="s">
        <v>19</v>
      </c>
      <c r="L171" s="237"/>
      <c r="M171" s="238" t="s">
        <v>19</v>
      </c>
      <c r="N171" s="239" t="s">
        <v>40</v>
      </c>
      <c r="O171" s="85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4" t="s">
        <v>174</v>
      </c>
      <c r="AT171" s="214" t="s">
        <v>143</v>
      </c>
      <c r="AU171" s="214" t="s">
        <v>79</v>
      </c>
      <c r="AY171" s="18" t="s">
        <v>124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8" t="s">
        <v>77</v>
      </c>
      <c r="BK171" s="215">
        <f>ROUND(I171*H171,2)</f>
        <v>0</v>
      </c>
      <c r="BL171" s="18" t="s">
        <v>168</v>
      </c>
      <c r="BM171" s="214" t="s">
        <v>384</v>
      </c>
    </row>
    <row r="172" s="2" customFormat="1" ht="16.5" customHeight="1">
      <c r="A172" s="39"/>
      <c r="B172" s="40"/>
      <c r="C172" s="230" t="s">
        <v>385</v>
      </c>
      <c r="D172" s="230" t="s">
        <v>143</v>
      </c>
      <c r="E172" s="231" t="s">
        <v>386</v>
      </c>
      <c r="F172" s="232" t="s">
        <v>387</v>
      </c>
      <c r="G172" s="233" t="s">
        <v>128</v>
      </c>
      <c r="H172" s="234">
        <v>330</v>
      </c>
      <c r="I172" s="235"/>
      <c r="J172" s="236">
        <f>ROUND(I172*H172,2)</f>
        <v>0</v>
      </c>
      <c r="K172" s="232" t="s">
        <v>19</v>
      </c>
      <c r="L172" s="237"/>
      <c r="M172" s="238" t="s">
        <v>19</v>
      </c>
      <c r="N172" s="239" t="s">
        <v>40</v>
      </c>
      <c r="O172" s="85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4" t="s">
        <v>174</v>
      </c>
      <c r="AT172" s="214" t="s">
        <v>143</v>
      </c>
      <c r="AU172" s="214" t="s">
        <v>79</v>
      </c>
      <c r="AY172" s="18" t="s">
        <v>124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8" t="s">
        <v>77</v>
      </c>
      <c r="BK172" s="215">
        <f>ROUND(I172*H172,2)</f>
        <v>0</v>
      </c>
      <c r="BL172" s="18" t="s">
        <v>168</v>
      </c>
      <c r="BM172" s="214" t="s">
        <v>388</v>
      </c>
    </row>
    <row r="173" s="2" customFormat="1" ht="16.5" customHeight="1">
      <c r="A173" s="39"/>
      <c r="B173" s="40"/>
      <c r="C173" s="230" t="s">
        <v>389</v>
      </c>
      <c r="D173" s="230" t="s">
        <v>143</v>
      </c>
      <c r="E173" s="231" t="s">
        <v>390</v>
      </c>
      <c r="F173" s="232" t="s">
        <v>391</v>
      </c>
      <c r="G173" s="233" t="s">
        <v>128</v>
      </c>
      <c r="H173" s="234">
        <v>290</v>
      </c>
      <c r="I173" s="235"/>
      <c r="J173" s="236">
        <f>ROUND(I173*H173,2)</f>
        <v>0</v>
      </c>
      <c r="K173" s="232" t="s">
        <v>19</v>
      </c>
      <c r="L173" s="237"/>
      <c r="M173" s="238" t="s">
        <v>19</v>
      </c>
      <c r="N173" s="239" t="s">
        <v>40</v>
      </c>
      <c r="O173" s="85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4" t="s">
        <v>174</v>
      </c>
      <c r="AT173" s="214" t="s">
        <v>143</v>
      </c>
      <c r="AU173" s="214" t="s">
        <v>79</v>
      </c>
      <c r="AY173" s="18" t="s">
        <v>124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8" t="s">
        <v>77</v>
      </c>
      <c r="BK173" s="215">
        <f>ROUND(I173*H173,2)</f>
        <v>0</v>
      </c>
      <c r="BL173" s="18" t="s">
        <v>168</v>
      </c>
      <c r="BM173" s="214" t="s">
        <v>392</v>
      </c>
    </row>
    <row r="174" s="2" customFormat="1" ht="16.5" customHeight="1">
      <c r="A174" s="39"/>
      <c r="B174" s="40"/>
      <c r="C174" s="203" t="s">
        <v>393</v>
      </c>
      <c r="D174" s="203" t="s">
        <v>125</v>
      </c>
      <c r="E174" s="204" t="s">
        <v>394</v>
      </c>
      <c r="F174" s="205" t="s">
        <v>395</v>
      </c>
      <c r="G174" s="206" t="s">
        <v>128</v>
      </c>
      <c r="H174" s="207">
        <v>121</v>
      </c>
      <c r="I174" s="208"/>
      <c r="J174" s="209">
        <f>ROUND(I174*H174,2)</f>
        <v>0</v>
      </c>
      <c r="K174" s="205" t="s">
        <v>19</v>
      </c>
      <c r="L174" s="45"/>
      <c r="M174" s="210" t="s">
        <v>19</v>
      </c>
      <c r="N174" s="211" t="s">
        <v>40</v>
      </c>
      <c r="O174" s="85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4" t="s">
        <v>168</v>
      </c>
      <c r="AT174" s="214" t="s">
        <v>125</v>
      </c>
      <c r="AU174" s="214" t="s">
        <v>79</v>
      </c>
      <c r="AY174" s="18" t="s">
        <v>124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8" t="s">
        <v>77</v>
      </c>
      <c r="BK174" s="215">
        <f>ROUND(I174*H174,2)</f>
        <v>0</v>
      </c>
      <c r="BL174" s="18" t="s">
        <v>168</v>
      </c>
      <c r="BM174" s="214" t="s">
        <v>396</v>
      </c>
    </row>
    <row r="175" s="2" customFormat="1" ht="21.75" customHeight="1">
      <c r="A175" s="39"/>
      <c r="B175" s="40"/>
      <c r="C175" s="230" t="s">
        <v>397</v>
      </c>
      <c r="D175" s="230" t="s">
        <v>143</v>
      </c>
      <c r="E175" s="231" t="s">
        <v>398</v>
      </c>
      <c r="F175" s="232" t="s">
        <v>399</v>
      </c>
      <c r="G175" s="233" t="s">
        <v>128</v>
      </c>
      <c r="H175" s="234">
        <v>121</v>
      </c>
      <c r="I175" s="235"/>
      <c r="J175" s="236">
        <f>ROUND(I175*H175,2)</f>
        <v>0</v>
      </c>
      <c r="K175" s="232" t="s">
        <v>19</v>
      </c>
      <c r="L175" s="237"/>
      <c r="M175" s="238" t="s">
        <v>19</v>
      </c>
      <c r="N175" s="239" t="s">
        <v>40</v>
      </c>
      <c r="O175" s="85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4" t="s">
        <v>174</v>
      </c>
      <c r="AT175" s="214" t="s">
        <v>143</v>
      </c>
      <c r="AU175" s="214" t="s">
        <v>79</v>
      </c>
      <c r="AY175" s="18" t="s">
        <v>124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8" t="s">
        <v>77</v>
      </c>
      <c r="BK175" s="215">
        <f>ROUND(I175*H175,2)</f>
        <v>0</v>
      </c>
      <c r="BL175" s="18" t="s">
        <v>168</v>
      </c>
      <c r="BM175" s="214" t="s">
        <v>400</v>
      </c>
    </row>
    <row r="176" s="2" customFormat="1" ht="16.5" customHeight="1">
      <c r="A176" s="39"/>
      <c r="B176" s="40"/>
      <c r="C176" s="230" t="s">
        <v>401</v>
      </c>
      <c r="D176" s="230" t="s">
        <v>143</v>
      </c>
      <c r="E176" s="231" t="s">
        <v>402</v>
      </c>
      <c r="F176" s="232" t="s">
        <v>403</v>
      </c>
      <c r="G176" s="233" t="s">
        <v>138</v>
      </c>
      <c r="H176" s="234">
        <v>1</v>
      </c>
      <c r="I176" s="235"/>
      <c r="J176" s="236">
        <f>ROUND(I176*H176,2)</f>
        <v>0</v>
      </c>
      <c r="K176" s="232" t="s">
        <v>19</v>
      </c>
      <c r="L176" s="237"/>
      <c r="M176" s="238" t="s">
        <v>19</v>
      </c>
      <c r="N176" s="239" t="s">
        <v>40</v>
      </c>
      <c r="O176" s="85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4" t="s">
        <v>174</v>
      </c>
      <c r="AT176" s="214" t="s">
        <v>143</v>
      </c>
      <c r="AU176" s="214" t="s">
        <v>79</v>
      </c>
      <c r="AY176" s="18" t="s">
        <v>124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8" t="s">
        <v>77</v>
      </c>
      <c r="BK176" s="215">
        <f>ROUND(I176*H176,2)</f>
        <v>0</v>
      </c>
      <c r="BL176" s="18" t="s">
        <v>168</v>
      </c>
      <c r="BM176" s="214" t="s">
        <v>404</v>
      </c>
    </row>
    <row r="177" s="12" customFormat="1" ht="22.8" customHeight="1">
      <c r="A177" s="12"/>
      <c r="B177" s="189"/>
      <c r="C177" s="190"/>
      <c r="D177" s="191" t="s">
        <v>68</v>
      </c>
      <c r="E177" s="216" t="s">
        <v>405</v>
      </c>
      <c r="F177" s="216" t="s">
        <v>406</v>
      </c>
      <c r="G177" s="190"/>
      <c r="H177" s="190"/>
      <c r="I177" s="193"/>
      <c r="J177" s="217">
        <f>BK177</f>
        <v>0</v>
      </c>
      <c r="K177" s="190"/>
      <c r="L177" s="195"/>
      <c r="M177" s="196"/>
      <c r="N177" s="197"/>
      <c r="O177" s="197"/>
      <c r="P177" s="198">
        <f>SUM(P178:P181)</f>
        <v>0</v>
      </c>
      <c r="Q177" s="197"/>
      <c r="R177" s="198">
        <f>SUM(R178:R181)</f>
        <v>0.022199999999999998</v>
      </c>
      <c r="S177" s="197"/>
      <c r="T177" s="199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0" t="s">
        <v>79</v>
      </c>
      <c r="AT177" s="201" t="s">
        <v>68</v>
      </c>
      <c r="AU177" s="201" t="s">
        <v>77</v>
      </c>
      <c r="AY177" s="200" t="s">
        <v>124</v>
      </c>
      <c r="BK177" s="202">
        <f>SUM(BK178:BK181)</f>
        <v>0</v>
      </c>
    </row>
    <row r="178" s="2" customFormat="1" ht="16.5" customHeight="1">
      <c r="A178" s="39"/>
      <c r="B178" s="40"/>
      <c r="C178" s="203" t="s">
        <v>407</v>
      </c>
      <c r="D178" s="203" t="s">
        <v>125</v>
      </c>
      <c r="E178" s="204" t="s">
        <v>408</v>
      </c>
      <c r="F178" s="205" t="s">
        <v>409</v>
      </c>
      <c r="G178" s="206" t="s">
        <v>153</v>
      </c>
      <c r="H178" s="207">
        <v>120</v>
      </c>
      <c r="I178" s="208"/>
      <c r="J178" s="209">
        <f>ROUND(I178*H178,2)</f>
        <v>0</v>
      </c>
      <c r="K178" s="205" t="s">
        <v>19</v>
      </c>
      <c r="L178" s="45"/>
      <c r="M178" s="210" t="s">
        <v>19</v>
      </c>
      <c r="N178" s="211" t="s">
        <v>40</v>
      </c>
      <c r="O178" s="85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4" t="s">
        <v>168</v>
      </c>
      <c r="AT178" s="214" t="s">
        <v>125</v>
      </c>
      <c r="AU178" s="214" t="s">
        <v>79</v>
      </c>
      <c r="AY178" s="18" t="s">
        <v>124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8" t="s">
        <v>77</v>
      </c>
      <c r="BK178" s="215">
        <f>ROUND(I178*H178,2)</f>
        <v>0</v>
      </c>
      <c r="BL178" s="18" t="s">
        <v>168</v>
      </c>
      <c r="BM178" s="214" t="s">
        <v>410</v>
      </c>
    </row>
    <row r="179" s="2" customFormat="1" ht="21.75" customHeight="1">
      <c r="A179" s="39"/>
      <c r="B179" s="40"/>
      <c r="C179" s="230" t="s">
        <v>411</v>
      </c>
      <c r="D179" s="230" t="s">
        <v>143</v>
      </c>
      <c r="E179" s="231" t="s">
        <v>412</v>
      </c>
      <c r="F179" s="232" t="s">
        <v>413</v>
      </c>
      <c r="G179" s="233" t="s">
        <v>153</v>
      </c>
      <c r="H179" s="234">
        <v>120</v>
      </c>
      <c r="I179" s="235"/>
      <c r="J179" s="236">
        <f>ROUND(I179*H179,2)</f>
        <v>0</v>
      </c>
      <c r="K179" s="232" t="s">
        <v>154</v>
      </c>
      <c r="L179" s="237"/>
      <c r="M179" s="238" t="s">
        <v>19</v>
      </c>
      <c r="N179" s="239" t="s">
        <v>40</v>
      </c>
      <c r="O179" s="85"/>
      <c r="P179" s="212">
        <f>O179*H179</f>
        <v>0</v>
      </c>
      <c r="Q179" s="212">
        <v>6.0000000000000002E-05</v>
      </c>
      <c r="R179" s="212">
        <f>Q179*H179</f>
        <v>0.0071999999999999998</v>
      </c>
      <c r="S179" s="212">
        <v>0</v>
      </c>
      <c r="T179" s="21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4" t="s">
        <v>174</v>
      </c>
      <c r="AT179" s="214" t="s">
        <v>143</v>
      </c>
      <c r="AU179" s="214" t="s">
        <v>79</v>
      </c>
      <c r="AY179" s="18" t="s">
        <v>124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8" t="s">
        <v>77</v>
      </c>
      <c r="BK179" s="215">
        <f>ROUND(I179*H179,2)</f>
        <v>0</v>
      </c>
      <c r="BL179" s="18" t="s">
        <v>168</v>
      </c>
      <c r="BM179" s="214" t="s">
        <v>414</v>
      </c>
    </row>
    <row r="180" s="2" customFormat="1" ht="24.15" customHeight="1">
      <c r="A180" s="39"/>
      <c r="B180" s="40"/>
      <c r="C180" s="230" t="s">
        <v>415</v>
      </c>
      <c r="D180" s="230" t="s">
        <v>143</v>
      </c>
      <c r="E180" s="231" t="s">
        <v>416</v>
      </c>
      <c r="F180" s="232" t="s">
        <v>417</v>
      </c>
      <c r="G180" s="233" t="s">
        <v>290</v>
      </c>
      <c r="H180" s="234">
        <v>1</v>
      </c>
      <c r="I180" s="235"/>
      <c r="J180" s="236">
        <f>ROUND(I180*H180,2)</f>
        <v>0</v>
      </c>
      <c r="K180" s="232" t="s">
        <v>19</v>
      </c>
      <c r="L180" s="237"/>
      <c r="M180" s="238" t="s">
        <v>19</v>
      </c>
      <c r="N180" s="239" t="s">
        <v>40</v>
      </c>
      <c r="O180" s="85"/>
      <c r="P180" s="212">
        <f>O180*H180</f>
        <v>0</v>
      </c>
      <c r="Q180" s="212">
        <v>0.014999999999999999</v>
      </c>
      <c r="R180" s="212">
        <f>Q180*H180</f>
        <v>0.014999999999999999</v>
      </c>
      <c r="S180" s="212">
        <v>0</v>
      </c>
      <c r="T180" s="21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4" t="s">
        <v>174</v>
      </c>
      <c r="AT180" s="214" t="s">
        <v>143</v>
      </c>
      <c r="AU180" s="214" t="s">
        <v>79</v>
      </c>
      <c r="AY180" s="18" t="s">
        <v>124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8" t="s">
        <v>77</v>
      </c>
      <c r="BK180" s="215">
        <f>ROUND(I180*H180,2)</f>
        <v>0</v>
      </c>
      <c r="BL180" s="18" t="s">
        <v>168</v>
      </c>
      <c r="BM180" s="214" t="s">
        <v>418</v>
      </c>
    </row>
    <row r="181" s="2" customFormat="1">
      <c r="A181" s="39"/>
      <c r="B181" s="40"/>
      <c r="C181" s="41"/>
      <c r="D181" s="220" t="s">
        <v>229</v>
      </c>
      <c r="E181" s="41"/>
      <c r="F181" s="256" t="s">
        <v>419</v>
      </c>
      <c r="G181" s="41"/>
      <c r="H181" s="41"/>
      <c r="I181" s="242"/>
      <c r="J181" s="41"/>
      <c r="K181" s="41"/>
      <c r="L181" s="45"/>
      <c r="M181" s="243"/>
      <c r="N181" s="24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229</v>
      </c>
      <c r="AU181" s="18" t="s">
        <v>79</v>
      </c>
    </row>
    <row r="182" s="12" customFormat="1" ht="22.8" customHeight="1">
      <c r="A182" s="12"/>
      <c r="B182" s="189"/>
      <c r="C182" s="190"/>
      <c r="D182" s="191" t="s">
        <v>68</v>
      </c>
      <c r="E182" s="216" t="s">
        <v>420</v>
      </c>
      <c r="F182" s="216" t="s">
        <v>421</v>
      </c>
      <c r="G182" s="190"/>
      <c r="H182" s="190"/>
      <c r="I182" s="193"/>
      <c r="J182" s="217">
        <f>BK182</f>
        <v>0</v>
      </c>
      <c r="K182" s="190"/>
      <c r="L182" s="195"/>
      <c r="M182" s="196"/>
      <c r="N182" s="197"/>
      <c r="O182" s="197"/>
      <c r="P182" s="198">
        <f>SUM(P183:P184)</f>
        <v>0</v>
      </c>
      <c r="Q182" s="197"/>
      <c r="R182" s="198">
        <f>SUM(R183:R184)</f>
        <v>0</v>
      </c>
      <c r="S182" s="197"/>
      <c r="T182" s="199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79</v>
      </c>
      <c r="AT182" s="201" t="s">
        <v>68</v>
      </c>
      <c r="AU182" s="201" t="s">
        <v>77</v>
      </c>
      <c r="AY182" s="200" t="s">
        <v>124</v>
      </c>
      <c r="BK182" s="202">
        <f>SUM(BK183:BK184)</f>
        <v>0</v>
      </c>
    </row>
    <row r="183" s="2" customFormat="1" ht="24.15" customHeight="1">
      <c r="A183" s="39"/>
      <c r="B183" s="40"/>
      <c r="C183" s="203" t="s">
        <v>422</v>
      </c>
      <c r="D183" s="203" t="s">
        <v>125</v>
      </c>
      <c r="E183" s="204" t="s">
        <v>423</v>
      </c>
      <c r="F183" s="205" t="s">
        <v>424</v>
      </c>
      <c r="G183" s="206" t="s">
        <v>138</v>
      </c>
      <c r="H183" s="207">
        <v>1</v>
      </c>
      <c r="I183" s="208"/>
      <c r="J183" s="209">
        <f>ROUND(I183*H183,2)</f>
        <v>0</v>
      </c>
      <c r="K183" s="205" t="s">
        <v>19</v>
      </c>
      <c r="L183" s="45"/>
      <c r="M183" s="210" t="s">
        <v>19</v>
      </c>
      <c r="N183" s="211" t="s">
        <v>40</v>
      </c>
      <c r="O183" s="85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4" t="s">
        <v>168</v>
      </c>
      <c r="AT183" s="214" t="s">
        <v>125</v>
      </c>
      <c r="AU183" s="214" t="s">
        <v>79</v>
      </c>
      <c r="AY183" s="18" t="s">
        <v>124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8" t="s">
        <v>77</v>
      </c>
      <c r="BK183" s="215">
        <f>ROUND(I183*H183,2)</f>
        <v>0</v>
      </c>
      <c r="BL183" s="18" t="s">
        <v>168</v>
      </c>
      <c r="BM183" s="214" t="s">
        <v>425</v>
      </c>
    </row>
    <row r="184" s="2" customFormat="1" ht="16.5" customHeight="1">
      <c r="A184" s="39"/>
      <c r="B184" s="40"/>
      <c r="C184" s="203" t="s">
        <v>426</v>
      </c>
      <c r="D184" s="203" t="s">
        <v>125</v>
      </c>
      <c r="E184" s="204" t="s">
        <v>427</v>
      </c>
      <c r="F184" s="205" t="s">
        <v>428</v>
      </c>
      <c r="G184" s="206" t="s">
        <v>138</v>
      </c>
      <c r="H184" s="207">
        <v>1</v>
      </c>
      <c r="I184" s="208"/>
      <c r="J184" s="209">
        <f>ROUND(I184*H184,2)</f>
        <v>0</v>
      </c>
      <c r="K184" s="205" t="s">
        <v>19</v>
      </c>
      <c r="L184" s="45"/>
      <c r="M184" s="210" t="s">
        <v>19</v>
      </c>
      <c r="N184" s="211" t="s">
        <v>40</v>
      </c>
      <c r="O184" s="85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4" t="s">
        <v>168</v>
      </c>
      <c r="AT184" s="214" t="s">
        <v>125</v>
      </c>
      <c r="AU184" s="214" t="s">
        <v>79</v>
      </c>
      <c r="AY184" s="18" t="s">
        <v>124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8" t="s">
        <v>77</v>
      </c>
      <c r="BK184" s="215">
        <f>ROUND(I184*H184,2)</f>
        <v>0</v>
      </c>
      <c r="BL184" s="18" t="s">
        <v>168</v>
      </c>
      <c r="BM184" s="214" t="s">
        <v>429</v>
      </c>
    </row>
    <row r="185" s="12" customFormat="1" ht="25.92" customHeight="1">
      <c r="A185" s="12"/>
      <c r="B185" s="189"/>
      <c r="C185" s="190"/>
      <c r="D185" s="191" t="s">
        <v>68</v>
      </c>
      <c r="E185" s="192" t="s">
        <v>272</v>
      </c>
      <c r="F185" s="192" t="s">
        <v>430</v>
      </c>
      <c r="G185" s="190"/>
      <c r="H185" s="190"/>
      <c r="I185" s="193"/>
      <c r="J185" s="194">
        <f>BK185</f>
        <v>0</v>
      </c>
      <c r="K185" s="190"/>
      <c r="L185" s="195"/>
      <c r="M185" s="196"/>
      <c r="N185" s="197"/>
      <c r="O185" s="197"/>
      <c r="P185" s="198">
        <f>P186</f>
        <v>0</v>
      </c>
      <c r="Q185" s="197"/>
      <c r="R185" s="198">
        <f>R186</f>
        <v>0</v>
      </c>
      <c r="S185" s="197"/>
      <c r="T185" s="199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129</v>
      </c>
      <c r="AT185" s="201" t="s">
        <v>68</v>
      </c>
      <c r="AU185" s="201" t="s">
        <v>69</v>
      </c>
      <c r="AY185" s="200" t="s">
        <v>124</v>
      </c>
      <c r="BK185" s="202">
        <f>BK186</f>
        <v>0</v>
      </c>
    </row>
    <row r="186" s="2" customFormat="1" ht="21.75" customHeight="1">
      <c r="A186" s="39"/>
      <c r="B186" s="40"/>
      <c r="C186" s="203" t="s">
        <v>201</v>
      </c>
      <c r="D186" s="203" t="s">
        <v>125</v>
      </c>
      <c r="E186" s="204" t="s">
        <v>431</v>
      </c>
      <c r="F186" s="205" t="s">
        <v>432</v>
      </c>
      <c r="G186" s="206" t="s">
        <v>433</v>
      </c>
      <c r="H186" s="207">
        <v>4</v>
      </c>
      <c r="I186" s="208"/>
      <c r="J186" s="209">
        <f>ROUND(I186*H186,2)</f>
        <v>0</v>
      </c>
      <c r="K186" s="205" t="s">
        <v>19</v>
      </c>
      <c r="L186" s="45"/>
      <c r="M186" s="210" t="s">
        <v>19</v>
      </c>
      <c r="N186" s="211" t="s">
        <v>40</v>
      </c>
      <c r="O186" s="85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4" t="s">
        <v>129</v>
      </c>
      <c r="AT186" s="214" t="s">
        <v>125</v>
      </c>
      <c r="AU186" s="214" t="s">
        <v>77</v>
      </c>
      <c r="AY186" s="18" t="s">
        <v>124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8" t="s">
        <v>77</v>
      </c>
      <c r="BK186" s="215">
        <f>ROUND(I186*H186,2)</f>
        <v>0</v>
      </c>
      <c r="BL186" s="18" t="s">
        <v>129</v>
      </c>
      <c r="BM186" s="214" t="s">
        <v>434</v>
      </c>
    </row>
    <row r="187" s="12" customFormat="1" ht="25.92" customHeight="1">
      <c r="A187" s="12"/>
      <c r="B187" s="189"/>
      <c r="C187" s="190"/>
      <c r="D187" s="191" t="s">
        <v>68</v>
      </c>
      <c r="E187" s="192" t="s">
        <v>435</v>
      </c>
      <c r="F187" s="192" t="s">
        <v>436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P188+P192+P194+P200</f>
        <v>0</v>
      </c>
      <c r="Q187" s="197"/>
      <c r="R187" s="198">
        <f>R188+R192+R194+R200</f>
        <v>0</v>
      </c>
      <c r="S187" s="197"/>
      <c r="T187" s="199">
        <f>T188+T192+T194+T200</f>
        <v>0.44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184</v>
      </c>
      <c r="AT187" s="201" t="s">
        <v>68</v>
      </c>
      <c r="AU187" s="201" t="s">
        <v>69</v>
      </c>
      <c r="AY187" s="200" t="s">
        <v>124</v>
      </c>
      <c r="BK187" s="202">
        <f>BK188+BK192+BK194+BK200</f>
        <v>0</v>
      </c>
    </row>
    <row r="188" s="12" customFormat="1" ht="22.8" customHeight="1">
      <c r="A188" s="12"/>
      <c r="B188" s="189"/>
      <c r="C188" s="190"/>
      <c r="D188" s="191" t="s">
        <v>68</v>
      </c>
      <c r="E188" s="216" t="s">
        <v>437</v>
      </c>
      <c r="F188" s="216" t="s">
        <v>438</v>
      </c>
      <c r="G188" s="190"/>
      <c r="H188" s="190"/>
      <c r="I188" s="193"/>
      <c r="J188" s="217">
        <f>BK188</f>
        <v>0</v>
      </c>
      <c r="K188" s="190"/>
      <c r="L188" s="195"/>
      <c r="M188" s="196"/>
      <c r="N188" s="197"/>
      <c r="O188" s="197"/>
      <c r="P188" s="198">
        <f>SUM(P189:P191)</f>
        <v>0</v>
      </c>
      <c r="Q188" s="197"/>
      <c r="R188" s="198">
        <f>SUM(R189:R191)</f>
        <v>0</v>
      </c>
      <c r="S188" s="197"/>
      <c r="T188" s="199">
        <f>SUM(T189:T191)</f>
        <v>0.44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0" t="s">
        <v>184</v>
      </c>
      <c r="AT188" s="201" t="s">
        <v>68</v>
      </c>
      <c r="AU188" s="201" t="s">
        <v>77</v>
      </c>
      <c r="AY188" s="200" t="s">
        <v>124</v>
      </c>
      <c r="BK188" s="202">
        <f>SUM(BK189:BK191)</f>
        <v>0</v>
      </c>
    </row>
    <row r="189" s="2" customFormat="1" ht="16.5" customHeight="1">
      <c r="A189" s="39"/>
      <c r="B189" s="40"/>
      <c r="C189" s="203" t="s">
        <v>439</v>
      </c>
      <c r="D189" s="203" t="s">
        <v>125</v>
      </c>
      <c r="E189" s="204" t="s">
        <v>440</v>
      </c>
      <c r="F189" s="205" t="s">
        <v>441</v>
      </c>
      <c r="G189" s="206" t="s">
        <v>442</v>
      </c>
      <c r="H189" s="207">
        <v>1</v>
      </c>
      <c r="I189" s="208"/>
      <c r="J189" s="209">
        <f>ROUND(I189*H189,2)</f>
        <v>0</v>
      </c>
      <c r="K189" s="205" t="s">
        <v>19</v>
      </c>
      <c r="L189" s="45"/>
      <c r="M189" s="210" t="s">
        <v>19</v>
      </c>
      <c r="N189" s="211" t="s">
        <v>40</v>
      </c>
      <c r="O189" s="85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4" t="s">
        <v>346</v>
      </c>
      <c r="AT189" s="214" t="s">
        <v>125</v>
      </c>
      <c r="AU189" s="214" t="s">
        <v>79</v>
      </c>
      <c r="AY189" s="18" t="s">
        <v>124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8" t="s">
        <v>77</v>
      </c>
      <c r="BK189" s="215">
        <f>ROUND(I189*H189,2)</f>
        <v>0</v>
      </c>
      <c r="BL189" s="18" t="s">
        <v>346</v>
      </c>
      <c r="BM189" s="214" t="s">
        <v>443</v>
      </c>
    </row>
    <row r="190" s="2" customFormat="1" ht="16.5" customHeight="1">
      <c r="A190" s="39"/>
      <c r="B190" s="40"/>
      <c r="C190" s="203" t="s">
        <v>444</v>
      </c>
      <c r="D190" s="203" t="s">
        <v>125</v>
      </c>
      <c r="E190" s="204" t="s">
        <v>445</v>
      </c>
      <c r="F190" s="205" t="s">
        <v>446</v>
      </c>
      <c r="G190" s="206" t="s">
        <v>187</v>
      </c>
      <c r="H190" s="207">
        <v>8</v>
      </c>
      <c r="I190" s="208"/>
      <c r="J190" s="209">
        <f>ROUND(I190*H190,2)</f>
        <v>0</v>
      </c>
      <c r="K190" s="205" t="s">
        <v>19</v>
      </c>
      <c r="L190" s="45"/>
      <c r="M190" s="210" t="s">
        <v>19</v>
      </c>
      <c r="N190" s="211" t="s">
        <v>40</v>
      </c>
      <c r="O190" s="85"/>
      <c r="P190" s="212">
        <f>O190*H190</f>
        <v>0</v>
      </c>
      <c r="Q190" s="212">
        <v>0</v>
      </c>
      <c r="R190" s="212">
        <f>Q190*H190</f>
        <v>0</v>
      </c>
      <c r="S190" s="212">
        <v>0.021999999999999999</v>
      </c>
      <c r="T190" s="213">
        <f>S190*H190</f>
        <v>0.17599999999999999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4" t="s">
        <v>168</v>
      </c>
      <c r="AT190" s="214" t="s">
        <v>125</v>
      </c>
      <c r="AU190" s="214" t="s">
        <v>79</v>
      </c>
      <c r="AY190" s="18" t="s">
        <v>124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8" t="s">
        <v>77</v>
      </c>
      <c r="BK190" s="215">
        <f>ROUND(I190*H190,2)</f>
        <v>0</v>
      </c>
      <c r="BL190" s="18" t="s">
        <v>168</v>
      </c>
      <c r="BM190" s="214" t="s">
        <v>447</v>
      </c>
    </row>
    <row r="191" s="2" customFormat="1" ht="16.5" customHeight="1">
      <c r="A191" s="39"/>
      <c r="B191" s="40"/>
      <c r="C191" s="203" t="s">
        <v>448</v>
      </c>
      <c r="D191" s="203" t="s">
        <v>125</v>
      </c>
      <c r="E191" s="204" t="s">
        <v>449</v>
      </c>
      <c r="F191" s="205" t="s">
        <v>450</v>
      </c>
      <c r="G191" s="206" t="s">
        <v>187</v>
      </c>
      <c r="H191" s="207">
        <v>12</v>
      </c>
      <c r="I191" s="208"/>
      <c r="J191" s="209">
        <f>ROUND(I191*H191,2)</f>
        <v>0</v>
      </c>
      <c r="K191" s="205" t="s">
        <v>19</v>
      </c>
      <c r="L191" s="45"/>
      <c r="M191" s="210" t="s">
        <v>19</v>
      </c>
      <c r="N191" s="211" t="s">
        <v>40</v>
      </c>
      <c r="O191" s="85"/>
      <c r="P191" s="212">
        <f>O191*H191</f>
        <v>0</v>
      </c>
      <c r="Q191" s="212">
        <v>0</v>
      </c>
      <c r="R191" s="212">
        <f>Q191*H191</f>
        <v>0</v>
      </c>
      <c r="S191" s="212">
        <v>0.021999999999999999</v>
      </c>
      <c r="T191" s="213">
        <f>S191*H191</f>
        <v>0.26400000000000001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4" t="s">
        <v>168</v>
      </c>
      <c r="AT191" s="214" t="s">
        <v>125</v>
      </c>
      <c r="AU191" s="214" t="s">
        <v>79</v>
      </c>
      <c r="AY191" s="18" t="s">
        <v>124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8" t="s">
        <v>77</v>
      </c>
      <c r="BK191" s="215">
        <f>ROUND(I191*H191,2)</f>
        <v>0</v>
      </c>
      <c r="BL191" s="18" t="s">
        <v>168</v>
      </c>
      <c r="BM191" s="214" t="s">
        <v>451</v>
      </c>
    </row>
    <row r="192" s="12" customFormat="1" ht="22.8" customHeight="1">
      <c r="A192" s="12"/>
      <c r="B192" s="189"/>
      <c r="C192" s="190"/>
      <c r="D192" s="191" t="s">
        <v>68</v>
      </c>
      <c r="E192" s="216" t="s">
        <v>452</v>
      </c>
      <c r="F192" s="216" t="s">
        <v>453</v>
      </c>
      <c r="G192" s="190"/>
      <c r="H192" s="190"/>
      <c r="I192" s="193"/>
      <c r="J192" s="217">
        <f>BK192</f>
        <v>0</v>
      </c>
      <c r="K192" s="190"/>
      <c r="L192" s="195"/>
      <c r="M192" s="196"/>
      <c r="N192" s="197"/>
      <c r="O192" s="197"/>
      <c r="P192" s="198">
        <f>P193</f>
        <v>0</v>
      </c>
      <c r="Q192" s="197"/>
      <c r="R192" s="198">
        <f>R193</f>
        <v>0</v>
      </c>
      <c r="S192" s="197"/>
      <c r="T192" s="199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0" t="s">
        <v>184</v>
      </c>
      <c r="AT192" s="201" t="s">
        <v>68</v>
      </c>
      <c r="AU192" s="201" t="s">
        <v>77</v>
      </c>
      <c r="AY192" s="200" t="s">
        <v>124</v>
      </c>
      <c r="BK192" s="202">
        <f>BK193</f>
        <v>0</v>
      </c>
    </row>
    <row r="193" s="2" customFormat="1" ht="16.5" customHeight="1">
      <c r="A193" s="39"/>
      <c r="B193" s="40"/>
      <c r="C193" s="203" t="s">
        <v>454</v>
      </c>
      <c r="D193" s="203" t="s">
        <v>125</v>
      </c>
      <c r="E193" s="204" t="s">
        <v>455</v>
      </c>
      <c r="F193" s="205" t="s">
        <v>456</v>
      </c>
      <c r="G193" s="206" t="s">
        <v>187</v>
      </c>
      <c r="H193" s="207">
        <v>28</v>
      </c>
      <c r="I193" s="208"/>
      <c r="J193" s="209">
        <f>ROUND(I193*H193,2)</f>
        <v>0</v>
      </c>
      <c r="K193" s="205" t="s">
        <v>19</v>
      </c>
      <c r="L193" s="45"/>
      <c r="M193" s="210" t="s">
        <v>19</v>
      </c>
      <c r="N193" s="211" t="s">
        <v>40</v>
      </c>
      <c r="O193" s="85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4" t="s">
        <v>346</v>
      </c>
      <c r="AT193" s="214" t="s">
        <v>125</v>
      </c>
      <c r="AU193" s="214" t="s">
        <v>79</v>
      </c>
      <c r="AY193" s="18" t="s">
        <v>124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8" t="s">
        <v>77</v>
      </c>
      <c r="BK193" s="215">
        <f>ROUND(I193*H193,2)</f>
        <v>0</v>
      </c>
      <c r="BL193" s="18" t="s">
        <v>346</v>
      </c>
      <c r="BM193" s="214" t="s">
        <v>457</v>
      </c>
    </row>
    <row r="194" s="12" customFormat="1" ht="22.8" customHeight="1">
      <c r="A194" s="12"/>
      <c r="B194" s="189"/>
      <c r="C194" s="190"/>
      <c r="D194" s="191" t="s">
        <v>68</v>
      </c>
      <c r="E194" s="216" t="s">
        <v>458</v>
      </c>
      <c r="F194" s="216" t="s">
        <v>459</v>
      </c>
      <c r="G194" s="190"/>
      <c r="H194" s="190"/>
      <c r="I194" s="193"/>
      <c r="J194" s="217">
        <f>BK194</f>
        <v>0</v>
      </c>
      <c r="K194" s="190"/>
      <c r="L194" s="195"/>
      <c r="M194" s="196"/>
      <c r="N194" s="197"/>
      <c r="O194" s="197"/>
      <c r="P194" s="198">
        <f>SUM(P195:P199)</f>
        <v>0</v>
      </c>
      <c r="Q194" s="197"/>
      <c r="R194" s="198">
        <f>SUM(R195:R199)</f>
        <v>0</v>
      </c>
      <c r="S194" s="197"/>
      <c r="T194" s="199">
        <f>SUM(T195:T199)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0" t="s">
        <v>184</v>
      </c>
      <c r="AT194" s="201" t="s">
        <v>68</v>
      </c>
      <c r="AU194" s="201" t="s">
        <v>77</v>
      </c>
      <c r="AY194" s="200" t="s">
        <v>124</v>
      </c>
      <c r="BK194" s="202">
        <f>SUM(BK195:BK199)</f>
        <v>0</v>
      </c>
    </row>
    <row r="195" s="2" customFormat="1" ht="16.5" customHeight="1">
      <c r="A195" s="39"/>
      <c r="B195" s="40"/>
      <c r="C195" s="203" t="s">
        <v>460</v>
      </c>
      <c r="D195" s="203" t="s">
        <v>125</v>
      </c>
      <c r="E195" s="204" t="s">
        <v>461</v>
      </c>
      <c r="F195" s="205" t="s">
        <v>462</v>
      </c>
      <c r="G195" s="206" t="s">
        <v>442</v>
      </c>
      <c r="H195" s="207">
        <v>1</v>
      </c>
      <c r="I195" s="208"/>
      <c r="J195" s="209">
        <f>ROUND(I195*H195,2)</f>
        <v>0</v>
      </c>
      <c r="K195" s="205" t="s">
        <v>234</v>
      </c>
      <c r="L195" s="45"/>
      <c r="M195" s="210" t="s">
        <v>19</v>
      </c>
      <c r="N195" s="211" t="s">
        <v>40</v>
      </c>
      <c r="O195" s="85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4" t="s">
        <v>346</v>
      </c>
      <c r="AT195" s="214" t="s">
        <v>125</v>
      </c>
      <c r="AU195" s="214" t="s">
        <v>79</v>
      </c>
      <c r="AY195" s="18" t="s">
        <v>124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8" t="s">
        <v>77</v>
      </c>
      <c r="BK195" s="215">
        <f>ROUND(I195*H195,2)</f>
        <v>0</v>
      </c>
      <c r="BL195" s="18" t="s">
        <v>346</v>
      </c>
      <c r="BM195" s="214" t="s">
        <v>463</v>
      </c>
    </row>
    <row r="196" s="2" customFormat="1">
      <c r="A196" s="39"/>
      <c r="B196" s="40"/>
      <c r="C196" s="41"/>
      <c r="D196" s="240" t="s">
        <v>156</v>
      </c>
      <c r="E196" s="41"/>
      <c r="F196" s="241" t="s">
        <v>464</v>
      </c>
      <c r="G196" s="41"/>
      <c r="H196" s="41"/>
      <c r="I196" s="242"/>
      <c r="J196" s="41"/>
      <c r="K196" s="41"/>
      <c r="L196" s="45"/>
      <c r="M196" s="243"/>
      <c r="N196" s="244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156</v>
      </c>
      <c r="AU196" s="18" t="s">
        <v>79</v>
      </c>
    </row>
    <row r="197" s="2" customFormat="1" ht="16.5" customHeight="1">
      <c r="A197" s="39"/>
      <c r="B197" s="40"/>
      <c r="C197" s="203" t="s">
        <v>180</v>
      </c>
      <c r="D197" s="203" t="s">
        <v>125</v>
      </c>
      <c r="E197" s="204" t="s">
        <v>465</v>
      </c>
      <c r="F197" s="205" t="s">
        <v>466</v>
      </c>
      <c r="G197" s="206" t="s">
        <v>442</v>
      </c>
      <c r="H197" s="207">
        <v>2</v>
      </c>
      <c r="I197" s="208"/>
      <c r="J197" s="209">
        <f>ROUND(I197*H197,2)</f>
        <v>0</v>
      </c>
      <c r="K197" s="205" t="s">
        <v>19</v>
      </c>
      <c r="L197" s="45"/>
      <c r="M197" s="210" t="s">
        <v>19</v>
      </c>
      <c r="N197" s="211" t="s">
        <v>40</v>
      </c>
      <c r="O197" s="85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4" t="s">
        <v>346</v>
      </c>
      <c r="AT197" s="214" t="s">
        <v>125</v>
      </c>
      <c r="AU197" s="214" t="s">
        <v>79</v>
      </c>
      <c r="AY197" s="18" t="s">
        <v>124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8" t="s">
        <v>77</v>
      </c>
      <c r="BK197" s="215">
        <f>ROUND(I197*H197,2)</f>
        <v>0</v>
      </c>
      <c r="BL197" s="18" t="s">
        <v>346</v>
      </c>
      <c r="BM197" s="214" t="s">
        <v>467</v>
      </c>
    </row>
    <row r="198" s="2" customFormat="1" ht="16.5" customHeight="1">
      <c r="A198" s="39"/>
      <c r="B198" s="40"/>
      <c r="C198" s="203" t="s">
        <v>468</v>
      </c>
      <c r="D198" s="203" t="s">
        <v>125</v>
      </c>
      <c r="E198" s="204" t="s">
        <v>469</v>
      </c>
      <c r="F198" s="205" t="s">
        <v>470</v>
      </c>
      <c r="G198" s="206" t="s">
        <v>442</v>
      </c>
      <c r="H198" s="207">
        <v>1</v>
      </c>
      <c r="I198" s="208"/>
      <c r="J198" s="209">
        <f>ROUND(I198*H198,2)</f>
        <v>0</v>
      </c>
      <c r="K198" s="205" t="s">
        <v>154</v>
      </c>
      <c r="L198" s="45"/>
      <c r="M198" s="210" t="s">
        <v>19</v>
      </c>
      <c r="N198" s="211" t="s">
        <v>40</v>
      </c>
      <c r="O198" s="85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4" t="s">
        <v>346</v>
      </c>
      <c r="AT198" s="214" t="s">
        <v>125</v>
      </c>
      <c r="AU198" s="214" t="s">
        <v>79</v>
      </c>
      <c r="AY198" s="18" t="s">
        <v>124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8" t="s">
        <v>77</v>
      </c>
      <c r="BK198" s="215">
        <f>ROUND(I198*H198,2)</f>
        <v>0</v>
      </c>
      <c r="BL198" s="18" t="s">
        <v>346</v>
      </c>
      <c r="BM198" s="214" t="s">
        <v>471</v>
      </c>
    </row>
    <row r="199" s="2" customFormat="1">
      <c r="A199" s="39"/>
      <c r="B199" s="40"/>
      <c r="C199" s="41"/>
      <c r="D199" s="240" t="s">
        <v>156</v>
      </c>
      <c r="E199" s="41"/>
      <c r="F199" s="241" t="s">
        <v>472</v>
      </c>
      <c r="G199" s="41"/>
      <c r="H199" s="41"/>
      <c r="I199" s="242"/>
      <c r="J199" s="41"/>
      <c r="K199" s="41"/>
      <c r="L199" s="45"/>
      <c r="M199" s="243"/>
      <c r="N199" s="244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156</v>
      </c>
      <c r="AU199" s="18" t="s">
        <v>79</v>
      </c>
    </row>
    <row r="200" s="12" customFormat="1" ht="22.8" customHeight="1">
      <c r="A200" s="12"/>
      <c r="B200" s="189"/>
      <c r="C200" s="190"/>
      <c r="D200" s="191" t="s">
        <v>68</v>
      </c>
      <c r="E200" s="216" t="s">
        <v>473</v>
      </c>
      <c r="F200" s="216" t="s">
        <v>183</v>
      </c>
      <c r="G200" s="190"/>
      <c r="H200" s="190"/>
      <c r="I200" s="193"/>
      <c r="J200" s="217">
        <f>BK200</f>
        <v>0</v>
      </c>
      <c r="K200" s="190"/>
      <c r="L200" s="195"/>
      <c r="M200" s="196"/>
      <c r="N200" s="197"/>
      <c r="O200" s="197"/>
      <c r="P200" s="198">
        <f>SUM(P201:P203)</f>
        <v>0</v>
      </c>
      <c r="Q200" s="197"/>
      <c r="R200" s="198">
        <f>SUM(R201:R203)</f>
        <v>0</v>
      </c>
      <c r="S200" s="197"/>
      <c r="T200" s="199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0" t="s">
        <v>184</v>
      </c>
      <c r="AT200" s="201" t="s">
        <v>68</v>
      </c>
      <c r="AU200" s="201" t="s">
        <v>77</v>
      </c>
      <c r="AY200" s="200" t="s">
        <v>124</v>
      </c>
      <c r="BK200" s="202">
        <f>SUM(BK201:BK203)</f>
        <v>0</v>
      </c>
    </row>
    <row r="201" s="2" customFormat="1" ht="16.5" customHeight="1">
      <c r="A201" s="39"/>
      <c r="B201" s="40"/>
      <c r="C201" s="203" t="s">
        <v>474</v>
      </c>
      <c r="D201" s="203" t="s">
        <v>125</v>
      </c>
      <c r="E201" s="204" t="s">
        <v>475</v>
      </c>
      <c r="F201" s="205" t="s">
        <v>476</v>
      </c>
      <c r="G201" s="206" t="s">
        <v>442</v>
      </c>
      <c r="H201" s="207">
        <v>1</v>
      </c>
      <c r="I201" s="208"/>
      <c r="J201" s="209">
        <f>ROUND(I201*H201,2)</f>
        <v>0</v>
      </c>
      <c r="K201" s="205" t="s">
        <v>19</v>
      </c>
      <c r="L201" s="45"/>
      <c r="M201" s="210" t="s">
        <v>19</v>
      </c>
      <c r="N201" s="211" t="s">
        <v>40</v>
      </c>
      <c r="O201" s="85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4" t="s">
        <v>346</v>
      </c>
      <c r="AT201" s="214" t="s">
        <v>125</v>
      </c>
      <c r="AU201" s="214" t="s">
        <v>79</v>
      </c>
      <c r="AY201" s="18" t="s">
        <v>124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8" t="s">
        <v>77</v>
      </c>
      <c r="BK201" s="215">
        <f>ROUND(I201*H201,2)</f>
        <v>0</v>
      </c>
      <c r="BL201" s="18" t="s">
        <v>346</v>
      </c>
      <c r="BM201" s="214" t="s">
        <v>477</v>
      </c>
    </row>
    <row r="202" s="2" customFormat="1" ht="21.75" customHeight="1">
      <c r="A202" s="39"/>
      <c r="B202" s="40"/>
      <c r="C202" s="203" t="s">
        <v>478</v>
      </c>
      <c r="D202" s="203" t="s">
        <v>125</v>
      </c>
      <c r="E202" s="204" t="s">
        <v>479</v>
      </c>
      <c r="F202" s="205" t="s">
        <v>480</v>
      </c>
      <c r="G202" s="206" t="s">
        <v>442</v>
      </c>
      <c r="H202" s="207">
        <v>1</v>
      </c>
      <c r="I202" s="208"/>
      <c r="J202" s="209">
        <f>ROUND(I202*H202,2)</f>
        <v>0</v>
      </c>
      <c r="K202" s="205" t="s">
        <v>19</v>
      </c>
      <c r="L202" s="45"/>
      <c r="M202" s="210" t="s">
        <v>19</v>
      </c>
      <c r="N202" s="211" t="s">
        <v>40</v>
      </c>
      <c r="O202" s="85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4" t="s">
        <v>346</v>
      </c>
      <c r="AT202" s="214" t="s">
        <v>125</v>
      </c>
      <c r="AU202" s="214" t="s">
        <v>79</v>
      </c>
      <c r="AY202" s="18" t="s">
        <v>124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8" t="s">
        <v>77</v>
      </c>
      <c r="BK202" s="215">
        <f>ROUND(I202*H202,2)</f>
        <v>0</v>
      </c>
      <c r="BL202" s="18" t="s">
        <v>346</v>
      </c>
      <c r="BM202" s="214" t="s">
        <v>481</v>
      </c>
    </row>
    <row r="203" s="2" customFormat="1" ht="24.15" customHeight="1">
      <c r="A203" s="39"/>
      <c r="B203" s="40"/>
      <c r="C203" s="203" t="s">
        <v>482</v>
      </c>
      <c r="D203" s="203" t="s">
        <v>125</v>
      </c>
      <c r="E203" s="204" t="s">
        <v>483</v>
      </c>
      <c r="F203" s="205" t="s">
        <v>484</v>
      </c>
      <c r="G203" s="206" t="s">
        <v>442</v>
      </c>
      <c r="H203" s="207">
        <v>1</v>
      </c>
      <c r="I203" s="208"/>
      <c r="J203" s="209">
        <f>ROUND(I203*H203,2)</f>
        <v>0</v>
      </c>
      <c r="K203" s="205" t="s">
        <v>19</v>
      </c>
      <c r="L203" s="45"/>
      <c r="M203" s="257" t="s">
        <v>19</v>
      </c>
      <c r="N203" s="258" t="s">
        <v>40</v>
      </c>
      <c r="O203" s="259"/>
      <c r="P203" s="260">
        <f>O203*H203</f>
        <v>0</v>
      </c>
      <c r="Q203" s="260">
        <v>0</v>
      </c>
      <c r="R203" s="260">
        <f>Q203*H203</f>
        <v>0</v>
      </c>
      <c r="S203" s="260">
        <v>0</v>
      </c>
      <c r="T203" s="26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4" t="s">
        <v>346</v>
      </c>
      <c r="AT203" s="214" t="s">
        <v>125</v>
      </c>
      <c r="AU203" s="214" t="s">
        <v>79</v>
      </c>
      <c r="AY203" s="18" t="s">
        <v>124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8" t="s">
        <v>77</v>
      </c>
      <c r="BK203" s="215">
        <f>ROUND(I203*H203,2)</f>
        <v>0</v>
      </c>
      <c r="BL203" s="18" t="s">
        <v>346</v>
      </c>
      <c r="BM203" s="214" t="s">
        <v>485</v>
      </c>
    </row>
    <row r="204" s="2" customFormat="1" ht="6.96" customHeight="1">
      <c r="A204" s="39"/>
      <c r="B204" s="60"/>
      <c r="C204" s="61"/>
      <c r="D204" s="61"/>
      <c r="E204" s="61"/>
      <c r="F204" s="61"/>
      <c r="G204" s="61"/>
      <c r="H204" s="61"/>
      <c r="I204" s="61"/>
      <c r="J204" s="61"/>
      <c r="K204" s="61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4JQjEodDmNBy79J+C/v2a+NujS/qBbCEuHcF8E6F3dO0exNMKIu3CQuFSSO2MhkoTnZiBtoWJIi/1RDB9Rfhfg==" hashValue="g+wF+O0JSEk8m2SIwFawzBdZGlg6eiS7hLDScy0hWDemB9tbbFy1BqLBVrjCcznFMFzjv3f47/w8YfSTlOwoQQ==" algorithmName="SHA-512" password="CC35"/>
  <autoFilter ref="C94:K203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6" r:id="rId1" display="https://podminky.urs.cz/item/CS_URS_2024_01/210812001"/>
    <hyperlink ref="F110" r:id="rId2" display="https://podminky.urs.cz/item/CS_URS_2024_01/741320202"/>
    <hyperlink ref="F132" r:id="rId3" display="https://podminky.urs.cz/item/CS_URS_2021_01/741120303"/>
    <hyperlink ref="F137" r:id="rId4" display="https://podminky.urs.cz/item/CS_URS_2023_01/741122226"/>
    <hyperlink ref="F141" r:id="rId5" display="https://podminky.urs.cz/item/CS_URS_2021_01/741320185.1"/>
    <hyperlink ref="F196" r:id="rId6" display="https://podminky.urs.cz/item/CS_URS_2021_01/065002000"/>
    <hyperlink ref="F199" r:id="rId7" display="https://podminky.urs.cz/item/CS_URS_2024_01/08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Fotovoltaická elektrárna na střeše Nemocnice Jihlava - budova LDN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486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28. 8. 2024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ROUND((SUM(BE83:BE130)),  2)</f>
        <v>0</v>
      </c>
      <c r="G33" s="39"/>
      <c r="H33" s="39"/>
      <c r="I33" s="149">
        <v>0.20999999999999999</v>
      </c>
      <c r="J33" s="148">
        <f>ROUND(((SUM(BE83:BE130))*I33),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ROUND((SUM(BF83:BF130)),  2)</f>
        <v>0</v>
      </c>
      <c r="G34" s="39"/>
      <c r="H34" s="39"/>
      <c r="I34" s="149">
        <v>0.12</v>
      </c>
      <c r="J34" s="148">
        <f>ROUND(((SUM(BF83:BF130))*I34),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ROUND((SUM(BG83:BG130)),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ROUND((SUM(BH83:BH130)),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ROUND((SUM(BI83:BI130)),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Fotovoltaická elektrárna na střeše Nemocnice Jihlava - budova LDN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Rozvaděč R-FVE-AC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28. 8. 2024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96</v>
      </c>
      <c r="E62" s="169"/>
      <c r="F62" s="169"/>
      <c r="G62" s="169"/>
      <c r="H62" s="169"/>
      <c r="I62" s="169"/>
      <c r="J62" s="170">
        <f>J126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97</v>
      </c>
      <c r="E63" s="175"/>
      <c r="F63" s="175"/>
      <c r="G63" s="175"/>
      <c r="H63" s="175"/>
      <c r="I63" s="175"/>
      <c r="J63" s="176">
        <f>J127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109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Fotovoltaická elektrárna na střeše Nemocnice Jihlava - budova LDN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87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02 - Rozvaděč R-FVE-AC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28. 8. 2024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30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28</v>
      </c>
      <c r="D80" s="41"/>
      <c r="E80" s="41"/>
      <c r="F80" s="28" t="str">
        <f>IF(E18="","",E18)</f>
        <v>Vyplň údaj</v>
      </c>
      <c r="G80" s="41"/>
      <c r="H80" s="41"/>
      <c r="I80" s="33" t="s">
        <v>32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110</v>
      </c>
      <c r="D82" s="181" t="s">
        <v>54</v>
      </c>
      <c r="E82" s="181" t="s">
        <v>50</v>
      </c>
      <c r="F82" s="181" t="s">
        <v>51</v>
      </c>
      <c r="G82" s="181" t="s">
        <v>111</v>
      </c>
      <c r="H82" s="181" t="s">
        <v>112</v>
      </c>
      <c r="I82" s="181" t="s">
        <v>113</v>
      </c>
      <c r="J82" s="181" t="s">
        <v>91</v>
      </c>
      <c r="K82" s="182" t="s">
        <v>114</v>
      </c>
      <c r="L82" s="183"/>
      <c r="M82" s="93" t="s">
        <v>19</v>
      </c>
      <c r="N82" s="94" t="s">
        <v>39</v>
      </c>
      <c r="O82" s="94" t="s">
        <v>115</v>
      </c>
      <c r="P82" s="94" t="s">
        <v>116</v>
      </c>
      <c r="Q82" s="94" t="s">
        <v>117</v>
      </c>
      <c r="R82" s="94" t="s">
        <v>118</v>
      </c>
      <c r="S82" s="94" t="s">
        <v>119</v>
      </c>
      <c r="T82" s="95" t="s">
        <v>120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121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P84+P126</f>
        <v>0</v>
      </c>
      <c r="Q83" s="97"/>
      <c r="R83" s="186">
        <f>R84+R126</f>
        <v>0.0066900000000000006</v>
      </c>
      <c r="S83" s="97"/>
      <c r="T83" s="187">
        <f>T84+T126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68</v>
      </c>
      <c r="AU83" s="18" t="s">
        <v>92</v>
      </c>
      <c r="BK83" s="188">
        <f>BK84+BK126</f>
        <v>0</v>
      </c>
    </row>
    <row r="84" s="12" customFormat="1" ht="25.92" customHeight="1">
      <c r="A84" s="12"/>
      <c r="B84" s="189"/>
      <c r="C84" s="190"/>
      <c r="D84" s="191" t="s">
        <v>68</v>
      </c>
      <c r="E84" s="192" t="s">
        <v>189</v>
      </c>
      <c r="F84" s="192" t="s">
        <v>190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0.0065600000000000007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68</v>
      </c>
      <c r="AU84" s="201" t="s">
        <v>69</v>
      </c>
      <c r="AY84" s="200" t="s">
        <v>124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68</v>
      </c>
      <c r="E85" s="216" t="s">
        <v>191</v>
      </c>
      <c r="F85" s="216" t="s">
        <v>192</v>
      </c>
      <c r="G85" s="190"/>
      <c r="H85" s="190"/>
      <c r="I85" s="193"/>
      <c r="J85" s="217">
        <f>BK85</f>
        <v>0</v>
      </c>
      <c r="K85" s="190"/>
      <c r="L85" s="195"/>
      <c r="M85" s="196"/>
      <c r="N85" s="197"/>
      <c r="O85" s="197"/>
      <c r="P85" s="198">
        <f>SUM(P86:P125)</f>
        <v>0</v>
      </c>
      <c r="Q85" s="197"/>
      <c r="R85" s="198">
        <f>SUM(R86:R125)</f>
        <v>0.0065600000000000007</v>
      </c>
      <c r="S85" s="197"/>
      <c r="T85" s="199">
        <f>SUM(T86:T125)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68</v>
      </c>
      <c r="AU85" s="201" t="s">
        <v>77</v>
      </c>
      <c r="AY85" s="200" t="s">
        <v>124</v>
      </c>
      <c r="BK85" s="202">
        <f>SUM(BK86:BK125)</f>
        <v>0</v>
      </c>
    </row>
    <row r="86" s="2" customFormat="1" ht="24.15" customHeight="1">
      <c r="A86" s="39"/>
      <c r="B86" s="40"/>
      <c r="C86" s="203" t="s">
        <v>77</v>
      </c>
      <c r="D86" s="203" t="s">
        <v>125</v>
      </c>
      <c r="E86" s="204" t="s">
        <v>487</v>
      </c>
      <c r="F86" s="205" t="s">
        <v>488</v>
      </c>
      <c r="G86" s="206" t="s">
        <v>138</v>
      </c>
      <c r="H86" s="207">
        <v>3</v>
      </c>
      <c r="I86" s="208"/>
      <c r="J86" s="209">
        <f>ROUND(I86*H86,2)</f>
        <v>0</v>
      </c>
      <c r="K86" s="205" t="s">
        <v>19</v>
      </c>
      <c r="L86" s="45"/>
      <c r="M86" s="210" t="s">
        <v>19</v>
      </c>
      <c r="N86" s="211" t="s">
        <v>40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180</v>
      </c>
      <c r="AT86" s="214" t="s">
        <v>125</v>
      </c>
      <c r="AU86" s="214" t="s">
        <v>79</v>
      </c>
      <c r="AY86" s="18" t="s">
        <v>124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77</v>
      </c>
      <c r="BK86" s="215">
        <f>ROUND(I86*H86,2)</f>
        <v>0</v>
      </c>
      <c r="BL86" s="18" t="s">
        <v>180</v>
      </c>
      <c r="BM86" s="214" t="s">
        <v>489</v>
      </c>
    </row>
    <row r="87" s="2" customFormat="1" ht="16.5" customHeight="1">
      <c r="A87" s="39"/>
      <c r="B87" s="40"/>
      <c r="C87" s="230" t="s">
        <v>79</v>
      </c>
      <c r="D87" s="230" t="s">
        <v>143</v>
      </c>
      <c r="E87" s="231" t="s">
        <v>490</v>
      </c>
      <c r="F87" s="232" t="s">
        <v>491</v>
      </c>
      <c r="G87" s="233" t="s">
        <v>138</v>
      </c>
      <c r="H87" s="234">
        <v>3</v>
      </c>
      <c r="I87" s="235"/>
      <c r="J87" s="236">
        <f>ROUND(I87*H87,2)</f>
        <v>0</v>
      </c>
      <c r="K87" s="232" t="s">
        <v>19</v>
      </c>
      <c r="L87" s="237"/>
      <c r="M87" s="238" t="s">
        <v>19</v>
      </c>
      <c r="N87" s="239" t="s">
        <v>40</v>
      </c>
      <c r="O87" s="85"/>
      <c r="P87" s="212">
        <f>O87*H87</f>
        <v>0</v>
      </c>
      <c r="Q87" s="212">
        <v>5.0000000000000002E-05</v>
      </c>
      <c r="R87" s="212">
        <f>Q87*H87</f>
        <v>0.00015000000000000001</v>
      </c>
      <c r="S87" s="212">
        <v>0</v>
      </c>
      <c r="T87" s="21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4" t="s">
        <v>179</v>
      </c>
      <c r="AT87" s="214" t="s">
        <v>143</v>
      </c>
      <c r="AU87" s="214" t="s">
        <v>79</v>
      </c>
      <c r="AY87" s="18" t="s">
        <v>124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8" t="s">
        <v>77</v>
      </c>
      <c r="BK87" s="215">
        <f>ROUND(I87*H87,2)</f>
        <v>0</v>
      </c>
      <c r="BL87" s="18" t="s">
        <v>180</v>
      </c>
      <c r="BM87" s="214" t="s">
        <v>492</v>
      </c>
    </row>
    <row r="88" s="2" customFormat="1" ht="37.8" customHeight="1">
      <c r="A88" s="39"/>
      <c r="B88" s="40"/>
      <c r="C88" s="230" t="s">
        <v>158</v>
      </c>
      <c r="D88" s="230" t="s">
        <v>143</v>
      </c>
      <c r="E88" s="231" t="s">
        <v>493</v>
      </c>
      <c r="F88" s="232" t="s">
        <v>494</v>
      </c>
      <c r="G88" s="233" t="s">
        <v>138</v>
      </c>
      <c r="H88" s="234">
        <v>1</v>
      </c>
      <c r="I88" s="235"/>
      <c r="J88" s="236">
        <f>ROUND(I88*H88,2)</f>
        <v>0</v>
      </c>
      <c r="K88" s="232" t="s">
        <v>19</v>
      </c>
      <c r="L88" s="237"/>
      <c r="M88" s="238" t="s">
        <v>19</v>
      </c>
      <c r="N88" s="239" t="s">
        <v>40</v>
      </c>
      <c r="O88" s="85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4" t="s">
        <v>146</v>
      </c>
      <c r="AT88" s="214" t="s">
        <v>143</v>
      </c>
      <c r="AU88" s="214" t="s">
        <v>79</v>
      </c>
      <c r="AY88" s="18" t="s">
        <v>124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8" t="s">
        <v>77</v>
      </c>
      <c r="BK88" s="215">
        <f>ROUND(I88*H88,2)</f>
        <v>0</v>
      </c>
      <c r="BL88" s="18" t="s">
        <v>129</v>
      </c>
      <c r="BM88" s="214" t="s">
        <v>495</v>
      </c>
    </row>
    <row r="89" s="2" customFormat="1" ht="24.15" customHeight="1">
      <c r="A89" s="39"/>
      <c r="B89" s="40"/>
      <c r="C89" s="203" t="s">
        <v>129</v>
      </c>
      <c r="D89" s="203" t="s">
        <v>125</v>
      </c>
      <c r="E89" s="204" t="s">
        <v>496</v>
      </c>
      <c r="F89" s="205" t="s">
        <v>497</v>
      </c>
      <c r="G89" s="206" t="s">
        <v>153</v>
      </c>
      <c r="H89" s="207">
        <v>40</v>
      </c>
      <c r="I89" s="208"/>
      <c r="J89" s="209">
        <f>ROUND(I89*H89,2)</f>
        <v>0</v>
      </c>
      <c r="K89" s="205" t="s">
        <v>154</v>
      </c>
      <c r="L89" s="45"/>
      <c r="M89" s="210" t="s">
        <v>19</v>
      </c>
      <c r="N89" s="211" t="s">
        <v>40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168</v>
      </c>
      <c r="AT89" s="214" t="s">
        <v>125</v>
      </c>
      <c r="AU89" s="214" t="s">
        <v>79</v>
      </c>
      <c r="AY89" s="18" t="s">
        <v>124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77</v>
      </c>
      <c r="BK89" s="215">
        <f>ROUND(I89*H89,2)</f>
        <v>0</v>
      </c>
      <c r="BL89" s="18" t="s">
        <v>168</v>
      </c>
      <c r="BM89" s="214" t="s">
        <v>498</v>
      </c>
    </row>
    <row r="90" s="2" customFormat="1">
      <c r="A90" s="39"/>
      <c r="B90" s="40"/>
      <c r="C90" s="41"/>
      <c r="D90" s="240" t="s">
        <v>156</v>
      </c>
      <c r="E90" s="41"/>
      <c r="F90" s="241" t="s">
        <v>499</v>
      </c>
      <c r="G90" s="41"/>
      <c r="H90" s="41"/>
      <c r="I90" s="242"/>
      <c r="J90" s="41"/>
      <c r="K90" s="41"/>
      <c r="L90" s="45"/>
      <c r="M90" s="243"/>
      <c r="N90" s="24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156</v>
      </c>
      <c r="AU90" s="18" t="s">
        <v>79</v>
      </c>
    </row>
    <row r="91" s="2" customFormat="1" ht="16.5" customHeight="1">
      <c r="A91" s="39"/>
      <c r="B91" s="40"/>
      <c r="C91" s="230" t="s">
        <v>184</v>
      </c>
      <c r="D91" s="230" t="s">
        <v>143</v>
      </c>
      <c r="E91" s="231" t="s">
        <v>500</v>
      </c>
      <c r="F91" s="232" t="s">
        <v>501</v>
      </c>
      <c r="G91" s="233" t="s">
        <v>153</v>
      </c>
      <c r="H91" s="234">
        <v>40</v>
      </c>
      <c r="I91" s="235"/>
      <c r="J91" s="236">
        <f>ROUND(I91*H91,2)</f>
        <v>0</v>
      </c>
      <c r="K91" s="232" t="s">
        <v>154</v>
      </c>
      <c r="L91" s="237"/>
      <c r="M91" s="238" t="s">
        <v>19</v>
      </c>
      <c r="N91" s="239" t="s">
        <v>40</v>
      </c>
      <c r="O91" s="85"/>
      <c r="P91" s="212">
        <f>O91*H91</f>
        <v>0</v>
      </c>
      <c r="Q91" s="212">
        <v>4.0000000000000003E-05</v>
      </c>
      <c r="R91" s="212">
        <f>Q91*H91</f>
        <v>0.0016000000000000001</v>
      </c>
      <c r="S91" s="212">
        <v>0</v>
      </c>
      <c r="T91" s="21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4" t="s">
        <v>174</v>
      </c>
      <c r="AT91" s="214" t="s">
        <v>143</v>
      </c>
      <c r="AU91" s="214" t="s">
        <v>79</v>
      </c>
      <c r="AY91" s="18" t="s">
        <v>124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8" t="s">
        <v>77</v>
      </c>
      <c r="BK91" s="215">
        <f>ROUND(I91*H91,2)</f>
        <v>0</v>
      </c>
      <c r="BL91" s="18" t="s">
        <v>168</v>
      </c>
      <c r="BM91" s="214" t="s">
        <v>502</v>
      </c>
    </row>
    <row r="92" s="2" customFormat="1" ht="24.15" customHeight="1">
      <c r="A92" s="39"/>
      <c r="B92" s="40"/>
      <c r="C92" s="203" t="s">
        <v>193</v>
      </c>
      <c r="D92" s="203" t="s">
        <v>125</v>
      </c>
      <c r="E92" s="204" t="s">
        <v>503</v>
      </c>
      <c r="F92" s="205" t="s">
        <v>504</v>
      </c>
      <c r="G92" s="206" t="s">
        <v>138</v>
      </c>
      <c r="H92" s="207">
        <v>62</v>
      </c>
      <c r="I92" s="208"/>
      <c r="J92" s="209">
        <f>ROUND(I92*H92,2)</f>
        <v>0</v>
      </c>
      <c r="K92" s="205" t="s">
        <v>154</v>
      </c>
      <c r="L92" s="45"/>
      <c r="M92" s="210" t="s">
        <v>19</v>
      </c>
      <c r="N92" s="211" t="s">
        <v>40</v>
      </c>
      <c r="O92" s="85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168</v>
      </c>
      <c r="AT92" s="214" t="s">
        <v>125</v>
      </c>
      <c r="AU92" s="214" t="s">
        <v>79</v>
      </c>
      <c r="AY92" s="18" t="s">
        <v>124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77</v>
      </c>
      <c r="BK92" s="215">
        <f>ROUND(I92*H92,2)</f>
        <v>0</v>
      </c>
      <c r="BL92" s="18" t="s">
        <v>168</v>
      </c>
      <c r="BM92" s="214" t="s">
        <v>505</v>
      </c>
    </row>
    <row r="93" s="2" customFormat="1">
      <c r="A93" s="39"/>
      <c r="B93" s="40"/>
      <c r="C93" s="41"/>
      <c r="D93" s="240" t="s">
        <v>156</v>
      </c>
      <c r="E93" s="41"/>
      <c r="F93" s="241" t="s">
        <v>506</v>
      </c>
      <c r="G93" s="41"/>
      <c r="H93" s="41"/>
      <c r="I93" s="242"/>
      <c r="J93" s="41"/>
      <c r="K93" s="41"/>
      <c r="L93" s="45"/>
      <c r="M93" s="243"/>
      <c r="N93" s="24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79</v>
      </c>
    </row>
    <row r="94" s="2" customFormat="1" ht="16.5" customHeight="1">
      <c r="A94" s="39"/>
      <c r="B94" s="40"/>
      <c r="C94" s="203" t="s">
        <v>208</v>
      </c>
      <c r="D94" s="203" t="s">
        <v>125</v>
      </c>
      <c r="E94" s="204" t="s">
        <v>507</v>
      </c>
      <c r="F94" s="205" t="s">
        <v>508</v>
      </c>
      <c r="G94" s="206" t="s">
        <v>138</v>
      </c>
      <c r="H94" s="207">
        <v>5</v>
      </c>
      <c r="I94" s="208"/>
      <c r="J94" s="209">
        <f>ROUND(I94*H94,2)</f>
        <v>0</v>
      </c>
      <c r="K94" s="205" t="s">
        <v>154</v>
      </c>
      <c r="L94" s="45"/>
      <c r="M94" s="210" t="s">
        <v>19</v>
      </c>
      <c r="N94" s="211" t="s">
        <v>40</v>
      </c>
      <c r="O94" s="85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4" t="s">
        <v>168</v>
      </c>
      <c r="AT94" s="214" t="s">
        <v>125</v>
      </c>
      <c r="AU94" s="214" t="s">
        <v>79</v>
      </c>
      <c r="AY94" s="18" t="s">
        <v>124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8" t="s">
        <v>77</v>
      </c>
      <c r="BK94" s="215">
        <f>ROUND(I94*H94,2)</f>
        <v>0</v>
      </c>
      <c r="BL94" s="18" t="s">
        <v>168</v>
      </c>
      <c r="BM94" s="214" t="s">
        <v>509</v>
      </c>
    </row>
    <row r="95" s="2" customFormat="1">
      <c r="A95" s="39"/>
      <c r="B95" s="40"/>
      <c r="C95" s="41"/>
      <c r="D95" s="240" t="s">
        <v>156</v>
      </c>
      <c r="E95" s="41"/>
      <c r="F95" s="241" t="s">
        <v>510</v>
      </c>
      <c r="G95" s="41"/>
      <c r="H95" s="41"/>
      <c r="I95" s="242"/>
      <c r="J95" s="41"/>
      <c r="K95" s="41"/>
      <c r="L95" s="45"/>
      <c r="M95" s="243"/>
      <c r="N95" s="24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79</v>
      </c>
    </row>
    <row r="96" s="2" customFormat="1" ht="16.5" customHeight="1">
      <c r="A96" s="39"/>
      <c r="B96" s="40"/>
      <c r="C96" s="230" t="s">
        <v>146</v>
      </c>
      <c r="D96" s="230" t="s">
        <v>143</v>
      </c>
      <c r="E96" s="231" t="s">
        <v>511</v>
      </c>
      <c r="F96" s="232" t="s">
        <v>512</v>
      </c>
      <c r="G96" s="233" t="s">
        <v>138</v>
      </c>
      <c r="H96" s="234">
        <v>1</v>
      </c>
      <c r="I96" s="235"/>
      <c r="J96" s="236">
        <f>ROUND(I96*H96,2)</f>
        <v>0</v>
      </c>
      <c r="K96" s="232" t="s">
        <v>19</v>
      </c>
      <c r="L96" s="237"/>
      <c r="M96" s="238" t="s">
        <v>19</v>
      </c>
      <c r="N96" s="239" t="s">
        <v>40</v>
      </c>
      <c r="O96" s="85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4" t="s">
        <v>174</v>
      </c>
      <c r="AT96" s="214" t="s">
        <v>143</v>
      </c>
      <c r="AU96" s="214" t="s">
        <v>79</v>
      </c>
      <c r="AY96" s="18" t="s">
        <v>124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8" t="s">
        <v>77</v>
      </c>
      <c r="BK96" s="215">
        <f>ROUND(I96*H96,2)</f>
        <v>0</v>
      </c>
      <c r="BL96" s="18" t="s">
        <v>168</v>
      </c>
      <c r="BM96" s="214" t="s">
        <v>513</v>
      </c>
    </row>
    <row r="97" s="2" customFormat="1" ht="21.75" customHeight="1">
      <c r="A97" s="39"/>
      <c r="B97" s="40"/>
      <c r="C97" s="203" t="s">
        <v>514</v>
      </c>
      <c r="D97" s="203" t="s">
        <v>125</v>
      </c>
      <c r="E97" s="204" t="s">
        <v>515</v>
      </c>
      <c r="F97" s="205" t="s">
        <v>516</v>
      </c>
      <c r="G97" s="206" t="s">
        <v>138</v>
      </c>
      <c r="H97" s="207">
        <v>1</v>
      </c>
      <c r="I97" s="208"/>
      <c r="J97" s="209">
        <f>ROUND(I97*H97,2)</f>
        <v>0</v>
      </c>
      <c r="K97" s="205" t="s">
        <v>19</v>
      </c>
      <c r="L97" s="45"/>
      <c r="M97" s="210" t="s">
        <v>19</v>
      </c>
      <c r="N97" s="211" t="s">
        <v>40</v>
      </c>
      <c r="O97" s="85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168</v>
      </c>
      <c r="AT97" s="214" t="s">
        <v>125</v>
      </c>
      <c r="AU97" s="214" t="s">
        <v>79</v>
      </c>
      <c r="AY97" s="18" t="s">
        <v>124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77</v>
      </c>
      <c r="BK97" s="215">
        <f>ROUND(I97*H97,2)</f>
        <v>0</v>
      </c>
      <c r="BL97" s="18" t="s">
        <v>168</v>
      </c>
      <c r="BM97" s="214" t="s">
        <v>517</v>
      </c>
    </row>
    <row r="98" s="2" customFormat="1" ht="16.5" customHeight="1">
      <c r="A98" s="39"/>
      <c r="B98" s="40"/>
      <c r="C98" s="230" t="s">
        <v>518</v>
      </c>
      <c r="D98" s="230" t="s">
        <v>143</v>
      </c>
      <c r="E98" s="231" t="s">
        <v>519</v>
      </c>
      <c r="F98" s="232" t="s">
        <v>520</v>
      </c>
      <c r="G98" s="233" t="s">
        <v>138</v>
      </c>
      <c r="H98" s="234">
        <v>1</v>
      </c>
      <c r="I98" s="235"/>
      <c r="J98" s="236">
        <f>ROUND(I98*H98,2)</f>
        <v>0</v>
      </c>
      <c r="K98" s="232" t="s">
        <v>154</v>
      </c>
      <c r="L98" s="237"/>
      <c r="M98" s="238" t="s">
        <v>19</v>
      </c>
      <c r="N98" s="239" t="s">
        <v>40</v>
      </c>
      <c r="O98" s="85"/>
      <c r="P98" s="212">
        <f>O98*H98</f>
        <v>0</v>
      </c>
      <c r="Q98" s="212">
        <v>0.00282</v>
      </c>
      <c r="R98" s="212">
        <f>Q98*H98</f>
        <v>0.00282</v>
      </c>
      <c r="S98" s="212">
        <v>0</v>
      </c>
      <c r="T98" s="21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4" t="s">
        <v>174</v>
      </c>
      <c r="AT98" s="214" t="s">
        <v>143</v>
      </c>
      <c r="AU98" s="214" t="s">
        <v>79</v>
      </c>
      <c r="AY98" s="18" t="s">
        <v>124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8" t="s">
        <v>77</v>
      </c>
      <c r="BK98" s="215">
        <f>ROUND(I98*H98,2)</f>
        <v>0</v>
      </c>
      <c r="BL98" s="18" t="s">
        <v>168</v>
      </c>
      <c r="BM98" s="214" t="s">
        <v>521</v>
      </c>
    </row>
    <row r="99" s="2" customFormat="1" ht="24.15" customHeight="1">
      <c r="A99" s="39"/>
      <c r="B99" s="40"/>
      <c r="C99" s="203" t="s">
        <v>215</v>
      </c>
      <c r="D99" s="203" t="s">
        <v>125</v>
      </c>
      <c r="E99" s="204" t="s">
        <v>522</v>
      </c>
      <c r="F99" s="205" t="s">
        <v>523</v>
      </c>
      <c r="G99" s="206" t="s">
        <v>138</v>
      </c>
      <c r="H99" s="207">
        <v>17</v>
      </c>
      <c r="I99" s="208"/>
      <c r="J99" s="209">
        <f>ROUND(I99*H99,2)</f>
        <v>0</v>
      </c>
      <c r="K99" s="205" t="s">
        <v>154</v>
      </c>
      <c r="L99" s="45"/>
      <c r="M99" s="210" t="s">
        <v>19</v>
      </c>
      <c r="N99" s="211" t="s">
        <v>40</v>
      </c>
      <c r="O99" s="85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4" t="s">
        <v>168</v>
      </c>
      <c r="AT99" s="214" t="s">
        <v>125</v>
      </c>
      <c r="AU99" s="214" t="s">
        <v>79</v>
      </c>
      <c r="AY99" s="18" t="s">
        <v>124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8" t="s">
        <v>77</v>
      </c>
      <c r="BK99" s="215">
        <f>ROUND(I99*H99,2)</f>
        <v>0</v>
      </c>
      <c r="BL99" s="18" t="s">
        <v>168</v>
      </c>
      <c r="BM99" s="214" t="s">
        <v>524</v>
      </c>
    </row>
    <row r="100" s="2" customFormat="1">
      <c r="A100" s="39"/>
      <c r="B100" s="40"/>
      <c r="C100" s="41"/>
      <c r="D100" s="240" t="s">
        <v>156</v>
      </c>
      <c r="E100" s="41"/>
      <c r="F100" s="241" t="s">
        <v>525</v>
      </c>
      <c r="G100" s="41"/>
      <c r="H100" s="41"/>
      <c r="I100" s="242"/>
      <c r="J100" s="41"/>
      <c r="K100" s="41"/>
      <c r="L100" s="45"/>
      <c r="M100" s="243"/>
      <c r="N100" s="24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156</v>
      </c>
      <c r="AU100" s="18" t="s">
        <v>79</v>
      </c>
    </row>
    <row r="101" s="2" customFormat="1" ht="16.5" customHeight="1">
      <c r="A101" s="39"/>
      <c r="B101" s="40"/>
      <c r="C101" s="230" t="s">
        <v>207</v>
      </c>
      <c r="D101" s="230" t="s">
        <v>143</v>
      </c>
      <c r="E101" s="231" t="s">
        <v>526</v>
      </c>
      <c r="F101" s="232" t="s">
        <v>527</v>
      </c>
      <c r="G101" s="233" t="s">
        <v>138</v>
      </c>
      <c r="H101" s="234">
        <v>12</v>
      </c>
      <c r="I101" s="235"/>
      <c r="J101" s="236">
        <f>ROUND(I101*H101,2)</f>
        <v>0</v>
      </c>
      <c r="K101" s="232" t="s">
        <v>19</v>
      </c>
      <c r="L101" s="237"/>
      <c r="M101" s="238" t="s">
        <v>19</v>
      </c>
      <c r="N101" s="239" t="s">
        <v>40</v>
      </c>
      <c r="O101" s="85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4" t="s">
        <v>174</v>
      </c>
      <c r="AT101" s="214" t="s">
        <v>143</v>
      </c>
      <c r="AU101" s="214" t="s">
        <v>79</v>
      </c>
      <c r="AY101" s="18" t="s">
        <v>124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8" t="s">
        <v>77</v>
      </c>
      <c r="BK101" s="215">
        <f>ROUND(I101*H101,2)</f>
        <v>0</v>
      </c>
      <c r="BL101" s="18" t="s">
        <v>168</v>
      </c>
      <c r="BM101" s="214" t="s">
        <v>528</v>
      </c>
    </row>
    <row r="102" s="2" customFormat="1" ht="16.5" customHeight="1">
      <c r="A102" s="39"/>
      <c r="B102" s="40"/>
      <c r="C102" s="230" t="s">
        <v>222</v>
      </c>
      <c r="D102" s="230" t="s">
        <v>143</v>
      </c>
      <c r="E102" s="231" t="s">
        <v>529</v>
      </c>
      <c r="F102" s="232" t="s">
        <v>530</v>
      </c>
      <c r="G102" s="233" t="s">
        <v>138</v>
      </c>
      <c r="H102" s="234">
        <v>5</v>
      </c>
      <c r="I102" s="235"/>
      <c r="J102" s="236">
        <f>ROUND(I102*H102,2)</f>
        <v>0</v>
      </c>
      <c r="K102" s="232" t="s">
        <v>19</v>
      </c>
      <c r="L102" s="237"/>
      <c r="M102" s="238" t="s">
        <v>19</v>
      </c>
      <c r="N102" s="239" t="s">
        <v>40</v>
      </c>
      <c r="O102" s="85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4" t="s">
        <v>174</v>
      </c>
      <c r="AT102" s="214" t="s">
        <v>143</v>
      </c>
      <c r="AU102" s="214" t="s">
        <v>79</v>
      </c>
      <c r="AY102" s="18" t="s">
        <v>124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8" t="s">
        <v>77</v>
      </c>
      <c r="BK102" s="215">
        <f>ROUND(I102*H102,2)</f>
        <v>0</v>
      </c>
      <c r="BL102" s="18" t="s">
        <v>168</v>
      </c>
      <c r="BM102" s="214" t="s">
        <v>531</v>
      </c>
    </row>
    <row r="103" s="2" customFormat="1" ht="24.15" customHeight="1">
      <c r="A103" s="39"/>
      <c r="B103" s="40"/>
      <c r="C103" s="203" t="s">
        <v>8</v>
      </c>
      <c r="D103" s="203" t="s">
        <v>125</v>
      </c>
      <c r="E103" s="204" t="s">
        <v>532</v>
      </c>
      <c r="F103" s="205" t="s">
        <v>533</v>
      </c>
      <c r="G103" s="206" t="s">
        <v>138</v>
      </c>
      <c r="H103" s="207">
        <v>8</v>
      </c>
      <c r="I103" s="208"/>
      <c r="J103" s="209">
        <f>ROUND(I103*H103,2)</f>
        <v>0</v>
      </c>
      <c r="K103" s="205" t="s">
        <v>154</v>
      </c>
      <c r="L103" s="45"/>
      <c r="M103" s="210" t="s">
        <v>19</v>
      </c>
      <c r="N103" s="211" t="s">
        <v>40</v>
      </c>
      <c r="O103" s="85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4" t="s">
        <v>168</v>
      </c>
      <c r="AT103" s="214" t="s">
        <v>125</v>
      </c>
      <c r="AU103" s="214" t="s">
        <v>79</v>
      </c>
      <c r="AY103" s="18" t="s">
        <v>124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8" t="s">
        <v>77</v>
      </c>
      <c r="BK103" s="215">
        <f>ROUND(I103*H103,2)</f>
        <v>0</v>
      </c>
      <c r="BL103" s="18" t="s">
        <v>168</v>
      </c>
      <c r="BM103" s="214" t="s">
        <v>534</v>
      </c>
    </row>
    <row r="104" s="2" customFormat="1">
      <c r="A104" s="39"/>
      <c r="B104" s="40"/>
      <c r="C104" s="41"/>
      <c r="D104" s="240" t="s">
        <v>156</v>
      </c>
      <c r="E104" s="41"/>
      <c r="F104" s="241" t="s">
        <v>535</v>
      </c>
      <c r="G104" s="41"/>
      <c r="H104" s="41"/>
      <c r="I104" s="242"/>
      <c r="J104" s="41"/>
      <c r="K104" s="41"/>
      <c r="L104" s="45"/>
      <c r="M104" s="243"/>
      <c r="N104" s="24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156</v>
      </c>
      <c r="AU104" s="18" t="s">
        <v>79</v>
      </c>
    </row>
    <row r="105" s="2" customFormat="1" ht="16.5" customHeight="1">
      <c r="A105" s="39"/>
      <c r="B105" s="40"/>
      <c r="C105" s="230" t="s">
        <v>241</v>
      </c>
      <c r="D105" s="230" t="s">
        <v>143</v>
      </c>
      <c r="E105" s="231" t="s">
        <v>536</v>
      </c>
      <c r="F105" s="232" t="s">
        <v>537</v>
      </c>
      <c r="G105" s="233" t="s">
        <v>138</v>
      </c>
      <c r="H105" s="234">
        <v>8</v>
      </c>
      <c r="I105" s="235"/>
      <c r="J105" s="236">
        <f>ROUND(I105*H105,2)</f>
        <v>0</v>
      </c>
      <c r="K105" s="232" t="s">
        <v>19</v>
      </c>
      <c r="L105" s="237"/>
      <c r="M105" s="238" t="s">
        <v>19</v>
      </c>
      <c r="N105" s="239" t="s">
        <v>40</v>
      </c>
      <c r="O105" s="85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4" t="s">
        <v>174</v>
      </c>
      <c r="AT105" s="214" t="s">
        <v>143</v>
      </c>
      <c r="AU105" s="214" t="s">
        <v>79</v>
      </c>
      <c r="AY105" s="18" t="s">
        <v>124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8" t="s">
        <v>77</v>
      </c>
      <c r="BK105" s="215">
        <f>ROUND(I105*H105,2)</f>
        <v>0</v>
      </c>
      <c r="BL105" s="18" t="s">
        <v>168</v>
      </c>
      <c r="BM105" s="214" t="s">
        <v>538</v>
      </c>
    </row>
    <row r="106" s="2" customFormat="1" ht="16.5" customHeight="1">
      <c r="A106" s="39"/>
      <c r="B106" s="40"/>
      <c r="C106" s="203" t="s">
        <v>245</v>
      </c>
      <c r="D106" s="203" t="s">
        <v>125</v>
      </c>
      <c r="E106" s="204" t="s">
        <v>539</v>
      </c>
      <c r="F106" s="205" t="s">
        <v>540</v>
      </c>
      <c r="G106" s="206" t="s">
        <v>138</v>
      </c>
      <c r="H106" s="207">
        <v>3</v>
      </c>
      <c r="I106" s="208"/>
      <c r="J106" s="209">
        <f>ROUND(I106*H106,2)</f>
        <v>0</v>
      </c>
      <c r="K106" s="205" t="s">
        <v>19</v>
      </c>
      <c r="L106" s="45"/>
      <c r="M106" s="210" t="s">
        <v>19</v>
      </c>
      <c r="N106" s="211" t="s">
        <v>40</v>
      </c>
      <c r="O106" s="85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4" t="s">
        <v>168</v>
      </c>
      <c r="AT106" s="214" t="s">
        <v>125</v>
      </c>
      <c r="AU106" s="214" t="s">
        <v>79</v>
      </c>
      <c r="AY106" s="18" t="s">
        <v>124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8" t="s">
        <v>77</v>
      </c>
      <c r="BK106" s="215">
        <f>ROUND(I106*H106,2)</f>
        <v>0</v>
      </c>
      <c r="BL106" s="18" t="s">
        <v>168</v>
      </c>
      <c r="BM106" s="214" t="s">
        <v>541</v>
      </c>
    </row>
    <row r="107" s="2" customFormat="1" ht="16.5" customHeight="1">
      <c r="A107" s="39"/>
      <c r="B107" s="40"/>
      <c r="C107" s="230" t="s">
        <v>542</v>
      </c>
      <c r="D107" s="230" t="s">
        <v>143</v>
      </c>
      <c r="E107" s="231" t="s">
        <v>543</v>
      </c>
      <c r="F107" s="232" t="s">
        <v>544</v>
      </c>
      <c r="G107" s="233" t="s">
        <v>138</v>
      </c>
      <c r="H107" s="234">
        <v>3</v>
      </c>
      <c r="I107" s="235"/>
      <c r="J107" s="236">
        <f>ROUND(I107*H107,2)</f>
        <v>0</v>
      </c>
      <c r="K107" s="232" t="s">
        <v>19</v>
      </c>
      <c r="L107" s="237"/>
      <c r="M107" s="238" t="s">
        <v>19</v>
      </c>
      <c r="N107" s="239" t="s">
        <v>40</v>
      </c>
      <c r="O107" s="85"/>
      <c r="P107" s="212">
        <f>O107*H107</f>
        <v>0</v>
      </c>
      <c r="Q107" s="212">
        <v>0.00012</v>
      </c>
      <c r="R107" s="212">
        <f>Q107*H107</f>
        <v>0.00036000000000000002</v>
      </c>
      <c r="S107" s="212">
        <v>0</v>
      </c>
      <c r="T107" s="21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4" t="s">
        <v>174</v>
      </c>
      <c r="AT107" s="214" t="s">
        <v>143</v>
      </c>
      <c r="AU107" s="214" t="s">
        <v>79</v>
      </c>
      <c r="AY107" s="18" t="s">
        <v>124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8" t="s">
        <v>77</v>
      </c>
      <c r="BK107" s="215">
        <f>ROUND(I107*H107,2)</f>
        <v>0</v>
      </c>
      <c r="BL107" s="18" t="s">
        <v>168</v>
      </c>
      <c r="BM107" s="214" t="s">
        <v>545</v>
      </c>
    </row>
    <row r="108" s="2" customFormat="1" ht="16.5" customHeight="1">
      <c r="A108" s="39"/>
      <c r="B108" s="40"/>
      <c r="C108" s="203" t="s">
        <v>303</v>
      </c>
      <c r="D108" s="203" t="s">
        <v>125</v>
      </c>
      <c r="E108" s="204" t="s">
        <v>546</v>
      </c>
      <c r="F108" s="205" t="s">
        <v>265</v>
      </c>
      <c r="G108" s="206" t="s">
        <v>138</v>
      </c>
      <c r="H108" s="207">
        <v>1</v>
      </c>
      <c r="I108" s="208"/>
      <c r="J108" s="209">
        <f>ROUND(I108*H108,2)</f>
        <v>0</v>
      </c>
      <c r="K108" s="205" t="s">
        <v>19</v>
      </c>
      <c r="L108" s="45"/>
      <c r="M108" s="210" t="s">
        <v>19</v>
      </c>
      <c r="N108" s="211" t="s">
        <v>40</v>
      </c>
      <c r="O108" s="85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4" t="s">
        <v>168</v>
      </c>
      <c r="AT108" s="214" t="s">
        <v>125</v>
      </c>
      <c r="AU108" s="214" t="s">
        <v>79</v>
      </c>
      <c r="AY108" s="18" t="s">
        <v>124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8" t="s">
        <v>77</v>
      </c>
      <c r="BK108" s="215">
        <f>ROUND(I108*H108,2)</f>
        <v>0</v>
      </c>
      <c r="BL108" s="18" t="s">
        <v>168</v>
      </c>
      <c r="BM108" s="214" t="s">
        <v>547</v>
      </c>
    </row>
    <row r="109" s="2" customFormat="1" ht="16.5" customHeight="1">
      <c r="A109" s="39"/>
      <c r="B109" s="40"/>
      <c r="C109" s="230" t="s">
        <v>307</v>
      </c>
      <c r="D109" s="230" t="s">
        <v>143</v>
      </c>
      <c r="E109" s="231" t="s">
        <v>269</v>
      </c>
      <c r="F109" s="232" t="s">
        <v>270</v>
      </c>
      <c r="G109" s="233" t="s">
        <v>138</v>
      </c>
      <c r="H109" s="234">
        <v>1</v>
      </c>
      <c r="I109" s="235"/>
      <c r="J109" s="236">
        <f>ROUND(I109*H109,2)</f>
        <v>0</v>
      </c>
      <c r="K109" s="232" t="s">
        <v>19</v>
      </c>
      <c r="L109" s="237"/>
      <c r="M109" s="238" t="s">
        <v>19</v>
      </c>
      <c r="N109" s="239" t="s">
        <v>40</v>
      </c>
      <c r="O109" s="85"/>
      <c r="P109" s="212">
        <f>O109*H109</f>
        <v>0</v>
      </c>
      <c r="Q109" s="212">
        <v>0.00076000000000000004</v>
      </c>
      <c r="R109" s="212">
        <f>Q109*H109</f>
        <v>0.00076000000000000004</v>
      </c>
      <c r="S109" s="212">
        <v>0</v>
      </c>
      <c r="T109" s="21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4" t="s">
        <v>174</v>
      </c>
      <c r="AT109" s="214" t="s">
        <v>143</v>
      </c>
      <c r="AU109" s="214" t="s">
        <v>79</v>
      </c>
      <c r="AY109" s="18" t="s">
        <v>124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8" t="s">
        <v>77</v>
      </c>
      <c r="BK109" s="215">
        <f>ROUND(I109*H109,2)</f>
        <v>0</v>
      </c>
      <c r="BL109" s="18" t="s">
        <v>168</v>
      </c>
      <c r="BM109" s="214" t="s">
        <v>548</v>
      </c>
    </row>
    <row r="110" s="2" customFormat="1" ht="16.5" customHeight="1">
      <c r="A110" s="39"/>
      <c r="B110" s="40"/>
      <c r="C110" s="203" t="s">
        <v>549</v>
      </c>
      <c r="D110" s="203" t="s">
        <v>125</v>
      </c>
      <c r="E110" s="204" t="s">
        <v>166</v>
      </c>
      <c r="F110" s="205" t="s">
        <v>167</v>
      </c>
      <c r="G110" s="206" t="s">
        <v>138</v>
      </c>
      <c r="H110" s="207">
        <v>1</v>
      </c>
      <c r="I110" s="208"/>
      <c r="J110" s="209">
        <f>ROUND(I110*H110,2)</f>
        <v>0</v>
      </c>
      <c r="K110" s="205" t="s">
        <v>19</v>
      </c>
      <c r="L110" s="45"/>
      <c r="M110" s="210" t="s">
        <v>19</v>
      </c>
      <c r="N110" s="211" t="s">
        <v>40</v>
      </c>
      <c r="O110" s="85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4" t="s">
        <v>168</v>
      </c>
      <c r="AT110" s="214" t="s">
        <v>125</v>
      </c>
      <c r="AU110" s="214" t="s">
        <v>79</v>
      </c>
      <c r="AY110" s="18" t="s">
        <v>124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8" t="s">
        <v>77</v>
      </c>
      <c r="BK110" s="215">
        <f>ROUND(I110*H110,2)</f>
        <v>0</v>
      </c>
      <c r="BL110" s="18" t="s">
        <v>168</v>
      </c>
      <c r="BM110" s="214" t="s">
        <v>550</v>
      </c>
    </row>
    <row r="111" s="2" customFormat="1" ht="16.5" customHeight="1">
      <c r="A111" s="39"/>
      <c r="B111" s="40"/>
      <c r="C111" s="230" t="s">
        <v>7</v>
      </c>
      <c r="D111" s="230" t="s">
        <v>143</v>
      </c>
      <c r="E111" s="231" t="s">
        <v>551</v>
      </c>
      <c r="F111" s="232" t="s">
        <v>552</v>
      </c>
      <c r="G111" s="233" t="s">
        <v>138</v>
      </c>
      <c r="H111" s="234">
        <v>1</v>
      </c>
      <c r="I111" s="235"/>
      <c r="J111" s="236">
        <f>ROUND(I111*H111,2)</f>
        <v>0</v>
      </c>
      <c r="K111" s="232" t="s">
        <v>19</v>
      </c>
      <c r="L111" s="237"/>
      <c r="M111" s="238" t="s">
        <v>19</v>
      </c>
      <c r="N111" s="239" t="s">
        <v>40</v>
      </c>
      <c r="O111" s="85"/>
      <c r="P111" s="212">
        <f>O111*H111</f>
        <v>0</v>
      </c>
      <c r="Q111" s="212">
        <v>0.00044000000000000002</v>
      </c>
      <c r="R111" s="212">
        <f>Q111*H111</f>
        <v>0.00044000000000000002</v>
      </c>
      <c r="S111" s="212">
        <v>0</v>
      </c>
      <c r="T111" s="21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4" t="s">
        <v>174</v>
      </c>
      <c r="AT111" s="214" t="s">
        <v>143</v>
      </c>
      <c r="AU111" s="214" t="s">
        <v>79</v>
      </c>
      <c r="AY111" s="18" t="s">
        <v>124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8" t="s">
        <v>77</v>
      </c>
      <c r="BK111" s="215">
        <f>ROUND(I111*H111,2)</f>
        <v>0</v>
      </c>
      <c r="BL111" s="18" t="s">
        <v>168</v>
      </c>
      <c r="BM111" s="214" t="s">
        <v>553</v>
      </c>
    </row>
    <row r="112" s="2" customFormat="1" ht="21.75" customHeight="1">
      <c r="A112" s="39"/>
      <c r="B112" s="40"/>
      <c r="C112" s="203" t="s">
        <v>554</v>
      </c>
      <c r="D112" s="203" t="s">
        <v>125</v>
      </c>
      <c r="E112" s="204" t="s">
        <v>555</v>
      </c>
      <c r="F112" s="205" t="s">
        <v>556</v>
      </c>
      <c r="G112" s="206" t="s">
        <v>138</v>
      </c>
      <c r="H112" s="207">
        <v>4</v>
      </c>
      <c r="I112" s="208"/>
      <c r="J112" s="209">
        <f>ROUND(I112*H112,2)</f>
        <v>0</v>
      </c>
      <c r="K112" s="205" t="s">
        <v>19</v>
      </c>
      <c r="L112" s="45"/>
      <c r="M112" s="210" t="s">
        <v>19</v>
      </c>
      <c r="N112" s="211" t="s">
        <v>40</v>
      </c>
      <c r="O112" s="85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4" t="s">
        <v>168</v>
      </c>
      <c r="AT112" s="214" t="s">
        <v>125</v>
      </c>
      <c r="AU112" s="214" t="s">
        <v>79</v>
      </c>
      <c r="AY112" s="18" t="s">
        <v>124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8" t="s">
        <v>77</v>
      </c>
      <c r="BK112" s="215">
        <f>ROUND(I112*H112,2)</f>
        <v>0</v>
      </c>
      <c r="BL112" s="18" t="s">
        <v>168</v>
      </c>
      <c r="BM112" s="214" t="s">
        <v>557</v>
      </c>
    </row>
    <row r="113" s="2" customFormat="1" ht="16.5" customHeight="1">
      <c r="A113" s="39"/>
      <c r="B113" s="40"/>
      <c r="C113" s="230" t="s">
        <v>558</v>
      </c>
      <c r="D113" s="230" t="s">
        <v>143</v>
      </c>
      <c r="E113" s="231" t="s">
        <v>559</v>
      </c>
      <c r="F113" s="232" t="s">
        <v>560</v>
      </c>
      <c r="G113" s="233" t="s">
        <v>138</v>
      </c>
      <c r="H113" s="234">
        <v>1</v>
      </c>
      <c r="I113" s="235"/>
      <c r="J113" s="236">
        <f>ROUND(I113*H113,2)</f>
        <v>0</v>
      </c>
      <c r="K113" s="232" t="s">
        <v>19</v>
      </c>
      <c r="L113" s="237"/>
      <c r="M113" s="238" t="s">
        <v>19</v>
      </c>
      <c r="N113" s="239" t="s">
        <v>40</v>
      </c>
      <c r="O113" s="85"/>
      <c r="P113" s="212">
        <f>O113*H113</f>
        <v>0</v>
      </c>
      <c r="Q113" s="212">
        <v>0.00038000000000000002</v>
      </c>
      <c r="R113" s="212">
        <f>Q113*H113</f>
        <v>0.00038000000000000002</v>
      </c>
      <c r="S113" s="212">
        <v>0</v>
      </c>
      <c r="T113" s="21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4" t="s">
        <v>174</v>
      </c>
      <c r="AT113" s="214" t="s">
        <v>143</v>
      </c>
      <c r="AU113" s="214" t="s">
        <v>79</v>
      </c>
      <c r="AY113" s="18" t="s">
        <v>124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8" t="s">
        <v>77</v>
      </c>
      <c r="BK113" s="215">
        <f>ROUND(I113*H113,2)</f>
        <v>0</v>
      </c>
      <c r="BL113" s="18" t="s">
        <v>168</v>
      </c>
      <c r="BM113" s="214" t="s">
        <v>561</v>
      </c>
    </row>
    <row r="114" s="2" customFormat="1" ht="16.5" customHeight="1">
      <c r="A114" s="39"/>
      <c r="B114" s="40"/>
      <c r="C114" s="203" t="s">
        <v>562</v>
      </c>
      <c r="D114" s="203" t="s">
        <v>125</v>
      </c>
      <c r="E114" s="204" t="s">
        <v>563</v>
      </c>
      <c r="F114" s="205" t="s">
        <v>564</v>
      </c>
      <c r="G114" s="206" t="s">
        <v>138</v>
      </c>
      <c r="H114" s="207">
        <v>1</v>
      </c>
      <c r="I114" s="208"/>
      <c r="J114" s="209">
        <f>ROUND(I114*H114,2)</f>
        <v>0</v>
      </c>
      <c r="K114" s="205" t="s">
        <v>565</v>
      </c>
      <c r="L114" s="45"/>
      <c r="M114" s="210" t="s">
        <v>19</v>
      </c>
      <c r="N114" s="211" t="s">
        <v>40</v>
      </c>
      <c r="O114" s="85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4" t="s">
        <v>168</v>
      </c>
      <c r="AT114" s="214" t="s">
        <v>125</v>
      </c>
      <c r="AU114" s="214" t="s">
        <v>79</v>
      </c>
      <c r="AY114" s="18" t="s">
        <v>124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8" t="s">
        <v>77</v>
      </c>
      <c r="BK114" s="215">
        <f>ROUND(I114*H114,2)</f>
        <v>0</v>
      </c>
      <c r="BL114" s="18" t="s">
        <v>168</v>
      </c>
      <c r="BM114" s="214" t="s">
        <v>566</v>
      </c>
    </row>
    <row r="115" s="2" customFormat="1">
      <c r="A115" s="39"/>
      <c r="B115" s="40"/>
      <c r="C115" s="41"/>
      <c r="D115" s="240" t="s">
        <v>156</v>
      </c>
      <c r="E115" s="41"/>
      <c r="F115" s="241" t="s">
        <v>567</v>
      </c>
      <c r="G115" s="41"/>
      <c r="H115" s="41"/>
      <c r="I115" s="242"/>
      <c r="J115" s="41"/>
      <c r="K115" s="41"/>
      <c r="L115" s="45"/>
      <c r="M115" s="243"/>
      <c r="N115" s="24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156</v>
      </c>
      <c r="AU115" s="18" t="s">
        <v>79</v>
      </c>
    </row>
    <row r="116" s="2" customFormat="1" ht="16.5" customHeight="1">
      <c r="A116" s="39"/>
      <c r="B116" s="40"/>
      <c r="C116" s="203" t="s">
        <v>568</v>
      </c>
      <c r="D116" s="203" t="s">
        <v>125</v>
      </c>
      <c r="E116" s="204" t="s">
        <v>569</v>
      </c>
      <c r="F116" s="205" t="s">
        <v>570</v>
      </c>
      <c r="G116" s="206" t="s">
        <v>138</v>
      </c>
      <c r="H116" s="207">
        <v>1</v>
      </c>
      <c r="I116" s="208"/>
      <c r="J116" s="209">
        <f>ROUND(I116*H116,2)</f>
        <v>0</v>
      </c>
      <c r="K116" s="205" t="s">
        <v>19</v>
      </c>
      <c r="L116" s="45"/>
      <c r="M116" s="210" t="s">
        <v>19</v>
      </c>
      <c r="N116" s="211" t="s">
        <v>40</v>
      </c>
      <c r="O116" s="85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4" t="s">
        <v>168</v>
      </c>
      <c r="AT116" s="214" t="s">
        <v>125</v>
      </c>
      <c r="AU116" s="214" t="s">
        <v>79</v>
      </c>
      <c r="AY116" s="18" t="s">
        <v>124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8" t="s">
        <v>77</v>
      </c>
      <c r="BK116" s="215">
        <f>ROUND(I116*H116,2)</f>
        <v>0</v>
      </c>
      <c r="BL116" s="18" t="s">
        <v>168</v>
      </c>
      <c r="BM116" s="214" t="s">
        <v>571</v>
      </c>
    </row>
    <row r="117" s="2" customFormat="1" ht="16.5" customHeight="1">
      <c r="A117" s="39"/>
      <c r="B117" s="40"/>
      <c r="C117" s="230" t="s">
        <v>572</v>
      </c>
      <c r="D117" s="230" t="s">
        <v>143</v>
      </c>
      <c r="E117" s="231" t="s">
        <v>573</v>
      </c>
      <c r="F117" s="232" t="s">
        <v>574</v>
      </c>
      <c r="G117" s="233" t="s">
        <v>138</v>
      </c>
      <c r="H117" s="234">
        <v>1</v>
      </c>
      <c r="I117" s="235"/>
      <c r="J117" s="236">
        <f>ROUND(I117*H117,2)</f>
        <v>0</v>
      </c>
      <c r="K117" s="232" t="s">
        <v>19</v>
      </c>
      <c r="L117" s="237"/>
      <c r="M117" s="238" t="s">
        <v>19</v>
      </c>
      <c r="N117" s="239" t="s">
        <v>40</v>
      </c>
      <c r="O117" s="85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4" t="s">
        <v>174</v>
      </c>
      <c r="AT117" s="214" t="s">
        <v>143</v>
      </c>
      <c r="AU117" s="214" t="s">
        <v>79</v>
      </c>
      <c r="AY117" s="18" t="s">
        <v>124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8" t="s">
        <v>77</v>
      </c>
      <c r="BK117" s="215">
        <f>ROUND(I117*H117,2)</f>
        <v>0</v>
      </c>
      <c r="BL117" s="18" t="s">
        <v>168</v>
      </c>
      <c r="BM117" s="214" t="s">
        <v>575</v>
      </c>
    </row>
    <row r="118" s="2" customFormat="1" ht="16.5" customHeight="1">
      <c r="A118" s="39"/>
      <c r="B118" s="40"/>
      <c r="C118" s="203" t="s">
        <v>311</v>
      </c>
      <c r="D118" s="203" t="s">
        <v>125</v>
      </c>
      <c r="E118" s="204" t="s">
        <v>576</v>
      </c>
      <c r="F118" s="205" t="s">
        <v>577</v>
      </c>
      <c r="G118" s="206" t="s">
        <v>138</v>
      </c>
      <c r="H118" s="207">
        <v>1</v>
      </c>
      <c r="I118" s="208"/>
      <c r="J118" s="209">
        <f>ROUND(I118*H118,2)</f>
        <v>0</v>
      </c>
      <c r="K118" s="205" t="s">
        <v>578</v>
      </c>
      <c r="L118" s="45"/>
      <c r="M118" s="210" t="s">
        <v>19</v>
      </c>
      <c r="N118" s="211" t="s">
        <v>40</v>
      </c>
      <c r="O118" s="85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4" t="s">
        <v>168</v>
      </c>
      <c r="AT118" s="214" t="s">
        <v>125</v>
      </c>
      <c r="AU118" s="214" t="s">
        <v>79</v>
      </c>
      <c r="AY118" s="18" t="s">
        <v>124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8" t="s">
        <v>77</v>
      </c>
      <c r="BK118" s="215">
        <f>ROUND(I118*H118,2)</f>
        <v>0</v>
      </c>
      <c r="BL118" s="18" t="s">
        <v>168</v>
      </c>
      <c r="BM118" s="214" t="s">
        <v>579</v>
      </c>
    </row>
    <row r="119" s="2" customFormat="1">
      <c r="A119" s="39"/>
      <c r="B119" s="40"/>
      <c r="C119" s="41"/>
      <c r="D119" s="240" t="s">
        <v>156</v>
      </c>
      <c r="E119" s="41"/>
      <c r="F119" s="241" t="s">
        <v>580</v>
      </c>
      <c r="G119" s="41"/>
      <c r="H119" s="41"/>
      <c r="I119" s="242"/>
      <c r="J119" s="41"/>
      <c r="K119" s="41"/>
      <c r="L119" s="45"/>
      <c r="M119" s="243"/>
      <c r="N119" s="24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79</v>
      </c>
    </row>
    <row r="120" s="2" customFormat="1" ht="16.5" customHeight="1">
      <c r="A120" s="39"/>
      <c r="B120" s="40"/>
      <c r="C120" s="230" t="s">
        <v>315</v>
      </c>
      <c r="D120" s="230" t="s">
        <v>143</v>
      </c>
      <c r="E120" s="231" t="s">
        <v>581</v>
      </c>
      <c r="F120" s="232" t="s">
        <v>582</v>
      </c>
      <c r="G120" s="233" t="s">
        <v>138</v>
      </c>
      <c r="H120" s="234">
        <v>1</v>
      </c>
      <c r="I120" s="235"/>
      <c r="J120" s="236">
        <f>ROUND(I120*H120,2)</f>
        <v>0</v>
      </c>
      <c r="K120" s="232" t="s">
        <v>19</v>
      </c>
      <c r="L120" s="237"/>
      <c r="M120" s="238" t="s">
        <v>19</v>
      </c>
      <c r="N120" s="239" t="s">
        <v>40</v>
      </c>
      <c r="O120" s="85"/>
      <c r="P120" s="212">
        <f>O120*H120</f>
        <v>0</v>
      </c>
      <c r="Q120" s="212">
        <v>5.0000000000000002E-05</v>
      </c>
      <c r="R120" s="212">
        <f>Q120*H120</f>
        <v>5.0000000000000002E-05</v>
      </c>
      <c r="S120" s="212">
        <v>0</v>
      </c>
      <c r="T120" s="21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4" t="s">
        <v>174</v>
      </c>
      <c r="AT120" s="214" t="s">
        <v>143</v>
      </c>
      <c r="AU120" s="214" t="s">
        <v>79</v>
      </c>
      <c r="AY120" s="18" t="s">
        <v>124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8" t="s">
        <v>77</v>
      </c>
      <c r="BK120" s="215">
        <f>ROUND(I120*H120,2)</f>
        <v>0</v>
      </c>
      <c r="BL120" s="18" t="s">
        <v>168</v>
      </c>
      <c r="BM120" s="214" t="s">
        <v>583</v>
      </c>
    </row>
    <row r="121" s="2" customFormat="1" ht="16.5" customHeight="1">
      <c r="A121" s="39"/>
      <c r="B121" s="40"/>
      <c r="C121" s="203" t="s">
        <v>319</v>
      </c>
      <c r="D121" s="203" t="s">
        <v>125</v>
      </c>
      <c r="E121" s="204" t="s">
        <v>584</v>
      </c>
      <c r="F121" s="205" t="s">
        <v>585</v>
      </c>
      <c r="G121" s="206" t="s">
        <v>138</v>
      </c>
      <c r="H121" s="207">
        <v>1</v>
      </c>
      <c r="I121" s="208"/>
      <c r="J121" s="209">
        <f>ROUND(I121*H121,2)</f>
        <v>0</v>
      </c>
      <c r="K121" s="205" t="s">
        <v>578</v>
      </c>
      <c r="L121" s="45"/>
      <c r="M121" s="210" t="s">
        <v>19</v>
      </c>
      <c r="N121" s="211" t="s">
        <v>40</v>
      </c>
      <c r="O121" s="85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4" t="s">
        <v>168</v>
      </c>
      <c r="AT121" s="214" t="s">
        <v>125</v>
      </c>
      <c r="AU121" s="214" t="s">
        <v>79</v>
      </c>
      <c r="AY121" s="18" t="s">
        <v>124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8" t="s">
        <v>77</v>
      </c>
      <c r="BK121" s="215">
        <f>ROUND(I121*H121,2)</f>
        <v>0</v>
      </c>
      <c r="BL121" s="18" t="s">
        <v>168</v>
      </c>
      <c r="BM121" s="214" t="s">
        <v>586</v>
      </c>
    </row>
    <row r="122" s="2" customFormat="1">
      <c r="A122" s="39"/>
      <c r="B122" s="40"/>
      <c r="C122" s="41"/>
      <c r="D122" s="240" t="s">
        <v>156</v>
      </c>
      <c r="E122" s="41"/>
      <c r="F122" s="241" t="s">
        <v>587</v>
      </c>
      <c r="G122" s="41"/>
      <c r="H122" s="41"/>
      <c r="I122" s="242"/>
      <c r="J122" s="41"/>
      <c r="K122" s="41"/>
      <c r="L122" s="45"/>
      <c r="M122" s="243"/>
      <c r="N122" s="24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156</v>
      </c>
      <c r="AU122" s="18" t="s">
        <v>79</v>
      </c>
    </row>
    <row r="123" s="2" customFormat="1" ht="16.5" customHeight="1">
      <c r="A123" s="39"/>
      <c r="B123" s="40"/>
      <c r="C123" s="230" t="s">
        <v>323</v>
      </c>
      <c r="D123" s="230" t="s">
        <v>143</v>
      </c>
      <c r="E123" s="231" t="s">
        <v>588</v>
      </c>
      <c r="F123" s="232" t="s">
        <v>589</v>
      </c>
      <c r="G123" s="233" t="s">
        <v>138</v>
      </c>
      <c r="H123" s="234">
        <v>1</v>
      </c>
      <c r="I123" s="235"/>
      <c r="J123" s="236">
        <f>ROUND(I123*H123,2)</f>
        <v>0</v>
      </c>
      <c r="K123" s="232" t="s">
        <v>19</v>
      </c>
      <c r="L123" s="237"/>
      <c r="M123" s="238" t="s">
        <v>19</v>
      </c>
      <c r="N123" s="239" t="s">
        <v>40</v>
      </c>
      <c r="O123" s="85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4" t="s">
        <v>174</v>
      </c>
      <c r="AT123" s="214" t="s">
        <v>143</v>
      </c>
      <c r="AU123" s="214" t="s">
        <v>79</v>
      </c>
      <c r="AY123" s="18" t="s">
        <v>124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8" t="s">
        <v>77</v>
      </c>
      <c r="BK123" s="215">
        <f>ROUND(I123*H123,2)</f>
        <v>0</v>
      </c>
      <c r="BL123" s="18" t="s">
        <v>168</v>
      </c>
      <c r="BM123" s="214" t="s">
        <v>590</v>
      </c>
    </row>
    <row r="124" s="2" customFormat="1" ht="24.15" customHeight="1">
      <c r="A124" s="39"/>
      <c r="B124" s="40"/>
      <c r="C124" s="203" t="s">
        <v>591</v>
      </c>
      <c r="D124" s="203" t="s">
        <v>125</v>
      </c>
      <c r="E124" s="204" t="s">
        <v>592</v>
      </c>
      <c r="F124" s="205" t="s">
        <v>593</v>
      </c>
      <c r="G124" s="206" t="s">
        <v>138</v>
      </c>
      <c r="H124" s="207">
        <v>1</v>
      </c>
      <c r="I124" s="208"/>
      <c r="J124" s="209">
        <f>ROUND(I124*H124,2)</f>
        <v>0</v>
      </c>
      <c r="K124" s="205" t="s">
        <v>154</v>
      </c>
      <c r="L124" s="45"/>
      <c r="M124" s="210" t="s">
        <v>19</v>
      </c>
      <c r="N124" s="211" t="s">
        <v>40</v>
      </c>
      <c r="O124" s="85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4" t="s">
        <v>168</v>
      </c>
      <c r="AT124" s="214" t="s">
        <v>125</v>
      </c>
      <c r="AU124" s="214" t="s">
        <v>79</v>
      </c>
      <c r="AY124" s="18" t="s">
        <v>124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8" t="s">
        <v>77</v>
      </c>
      <c r="BK124" s="215">
        <f>ROUND(I124*H124,2)</f>
        <v>0</v>
      </c>
      <c r="BL124" s="18" t="s">
        <v>168</v>
      </c>
      <c r="BM124" s="214" t="s">
        <v>594</v>
      </c>
    </row>
    <row r="125" s="2" customFormat="1">
      <c r="A125" s="39"/>
      <c r="B125" s="40"/>
      <c r="C125" s="41"/>
      <c r="D125" s="240" t="s">
        <v>156</v>
      </c>
      <c r="E125" s="41"/>
      <c r="F125" s="241" t="s">
        <v>595</v>
      </c>
      <c r="G125" s="41"/>
      <c r="H125" s="41"/>
      <c r="I125" s="242"/>
      <c r="J125" s="41"/>
      <c r="K125" s="41"/>
      <c r="L125" s="45"/>
      <c r="M125" s="243"/>
      <c r="N125" s="24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79</v>
      </c>
    </row>
    <row r="126" s="12" customFormat="1" ht="25.92" customHeight="1">
      <c r="A126" s="12"/>
      <c r="B126" s="189"/>
      <c r="C126" s="190"/>
      <c r="D126" s="191" t="s">
        <v>68</v>
      </c>
      <c r="E126" s="192" t="s">
        <v>143</v>
      </c>
      <c r="F126" s="192" t="s">
        <v>148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P127</f>
        <v>0</v>
      </c>
      <c r="Q126" s="197"/>
      <c r="R126" s="198">
        <f>R127</f>
        <v>0.00012999999999999999</v>
      </c>
      <c r="S126" s="197"/>
      <c r="T126" s="19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158</v>
      </c>
      <c r="AT126" s="201" t="s">
        <v>68</v>
      </c>
      <c r="AU126" s="201" t="s">
        <v>69</v>
      </c>
      <c r="AY126" s="200" t="s">
        <v>124</v>
      </c>
      <c r="BK126" s="202">
        <f>BK127</f>
        <v>0</v>
      </c>
    </row>
    <row r="127" s="12" customFormat="1" ht="22.8" customHeight="1">
      <c r="A127" s="12"/>
      <c r="B127" s="189"/>
      <c r="C127" s="190"/>
      <c r="D127" s="191" t="s">
        <v>68</v>
      </c>
      <c r="E127" s="216" t="s">
        <v>149</v>
      </c>
      <c r="F127" s="216" t="s">
        <v>150</v>
      </c>
      <c r="G127" s="190"/>
      <c r="H127" s="190"/>
      <c r="I127" s="193"/>
      <c r="J127" s="217">
        <f>BK127</f>
        <v>0</v>
      </c>
      <c r="K127" s="190"/>
      <c r="L127" s="195"/>
      <c r="M127" s="196"/>
      <c r="N127" s="197"/>
      <c r="O127" s="197"/>
      <c r="P127" s="198">
        <f>SUM(P128:P130)</f>
        <v>0</v>
      </c>
      <c r="Q127" s="197"/>
      <c r="R127" s="198">
        <f>SUM(R128:R130)</f>
        <v>0.00012999999999999999</v>
      </c>
      <c r="S127" s="197"/>
      <c r="T127" s="199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158</v>
      </c>
      <c r="AT127" s="201" t="s">
        <v>68</v>
      </c>
      <c r="AU127" s="201" t="s">
        <v>77</v>
      </c>
      <c r="AY127" s="200" t="s">
        <v>124</v>
      </c>
      <c r="BK127" s="202">
        <f>SUM(BK128:BK130)</f>
        <v>0</v>
      </c>
    </row>
    <row r="128" s="2" customFormat="1" ht="16.5" customHeight="1">
      <c r="A128" s="39"/>
      <c r="B128" s="40"/>
      <c r="C128" s="203" t="s">
        <v>596</v>
      </c>
      <c r="D128" s="203" t="s">
        <v>125</v>
      </c>
      <c r="E128" s="204" t="s">
        <v>597</v>
      </c>
      <c r="F128" s="205" t="s">
        <v>598</v>
      </c>
      <c r="G128" s="206" t="s">
        <v>138</v>
      </c>
      <c r="H128" s="207">
        <v>1</v>
      </c>
      <c r="I128" s="208"/>
      <c r="J128" s="209">
        <f>ROUND(I128*H128,2)</f>
        <v>0</v>
      </c>
      <c r="K128" s="205" t="s">
        <v>154</v>
      </c>
      <c r="L128" s="45"/>
      <c r="M128" s="210" t="s">
        <v>19</v>
      </c>
      <c r="N128" s="211" t="s">
        <v>40</v>
      </c>
      <c r="O128" s="85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4" t="s">
        <v>180</v>
      </c>
      <c r="AT128" s="214" t="s">
        <v>125</v>
      </c>
      <c r="AU128" s="214" t="s">
        <v>79</v>
      </c>
      <c r="AY128" s="18" t="s">
        <v>124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8" t="s">
        <v>77</v>
      </c>
      <c r="BK128" s="215">
        <f>ROUND(I128*H128,2)</f>
        <v>0</v>
      </c>
      <c r="BL128" s="18" t="s">
        <v>180</v>
      </c>
      <c r="BM128" s="214" t="s">
        <v>599</v>
      </c>
    </row>
    <row r="129" s="2" customFormat="1">
      <c r="A129" s="39"/>
      <c r="B129" s="40"/>
      <c r="C129" s="41"/>
      <c r="D129" s="240" t="s">
        <v>156</v>
      </c>
      <c r="E129" s="41"/>
      <c r="F129" s="241" t="s">
        <v>600</v>
      </c>
      <c r="G129" s="41"/>
      <c r="H129" s="41"/>
      <c r="I129" s="242"/>
      <c r="J129" s="41"/>
      <c r="K129" s="41"/>
      <c r="L129" s="45"/>
      <c r="M129" s="243"/>
      <c r="N129" s="24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79</v>
      </c>
    </row>
    <row r="130" s="2" customFormat="1" ht="16.5" customHeight="1">
      <c r="A130" s="39"/>
      <c r="B130" s="40"/>
      <c r="C130" s="230" t="s">
        <v>174</v>
      </c>
      <c r="D130" s="230" t="s">
        <v>143</v>
      </c>
      <c r="E130" s="231" t="s">
        <v>601</v>
      </c>
      <c r="F130" s="232" t="s">
        <v>602</v>
      </c>
      <c r="G130" s="233" t="s">
        <v>138</v>
      </c>
      <c r="H130" s="234">
        <v>1</v>
      </c>
      <c r="I130" s="235"/>
      <c r="J130" s="236">
        <f>ROUND(I130*H130,2)</f>
        <v>0</v>
      </c>
      <c r="K130" s="232" t="s">
        <v>19</v>
      </c>
      <c r="L130" s="237"/>
      <c r="M130" s="262" t="s">
        <v>19</v>
      </c>
      <c r="N130" s="263" t="s">
        <v>40</v>
      </c>
      <c r="O130" s="259"/>
      <c r="P130" s="260">
        <f>O130*H130</f>
        <v>0</v>
      </c>
      <c r="Q130" s="260">
        <v>0.00012999999999999999</v>
      </c>
      <c r="R130" s="260">
        <f>Q130*H130</f>
        <v>0.00012999999999999999</v>
      </c>
      <c r="S130" s="260">
        <v>0</v>
      </c>
      <c r="T130" s="26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4" t="s">
        <v>179</v>
      </c>
      <c r="AT130" s="214" t="s">
        <v>143</v>
      </c>
      <c r="AU130" s="214" t="s">
        <v>79</v>
      </c>
      <c r="AY130" s="18" t="s">
        <v>124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8" t="s">
        <v>77</v>
      </c>
      <c r="BK130" s="215">
        <f>ROUND(I130*H130,2)</f>
        <v>0</v>
      </c>
      <c r="BL130" s="18" t="s">
        <v>180</v>
      </c>
      <c r="BM130" s="214" t="s">
        <v>603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bGn2u7y1gqTL8H7auAI+OIe7W7gz3BkFOYzXKLZIjbrWOiCX0AHSh+JRKFYqQAxLq5hyj4yZYuVY5y/sUlcuYA==" hashValue="GnMOMZOrV3KeuF6fJNYjuACcFNmewyDAr6HywYEIV6RL2n73mYU73d/S2zKh1NXdPZ6sIEeFcCcySRijpOY0Ww==" algorithmName="SHA-512" password="CC35"/>
  <autoFilter ref="C82:K13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0" r:id="rId1" display="https://podminky.urs.cz/item/CS_URS_2024_01/741120401"/>
    <hyperlink ref="F93" r:id="rId2" display="https://podminky.urs.cz/item/CS_URS_2024_01/741130021"/>
    <hyperlink ref="F95" r:id="rId3" display="https://podminky.urs.cz/item/CS_URS_2024_01/741136321"/>
    <hyperlink ref="F100" r:id="rId4" display="https://podminky.urs.cz/item/CS_URS_2024_01/741231002"/>
    <hyperlink ref="F104" r:id="rId5" display="https://podminky.urs.cz/item/CS_URS_2024_01/741240001"/>
    <hyperlink ref="F115" r:id="rId6" display="https://podminky.urs.cz/item/CS_URS_2021_02/741330821"/>
    <hyperlink ref="F119" r:id="rId7" display="https://podminky.urs.cz/item/CS_URS_2022_01/741331075"/>
    <hyperlink ref="F122" r:id="rId8" display="https://podminky.urs.cz/item/CS_URS_2022_01/741360203"/>
    <hyperlink ref="F125" r:id="rId9" display="https://podminky.urs.cz/item/CS_URS_2024_01/741810002"/>
    <hyperlink ref="F129" r:id="rId10" display="https://podminky.urs.cz/item/CS_URS_2024_01/7413306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Fotovoltaická elektrárna na střeše Nemocnice Jihlava - budova LDN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604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28. 8. 2024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ROUND((SUM(BE81:BE97)),  2)</f>
        <v>0</v>
      </c>
      <c r="G33" s="39"/>
      <c r="H33" s="39"/>
      <c r="I33" s="149">
        <v>0.20999999999999999</v>
      </c>
      <c r="J33" s="148">
        <f>ROUND(((SUM(BE81:BE97))*I33),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ROUND((SUM(BF81:BF97)),  2)</f>
        <v>0</v>
      </c>
      <c r="G34" s="39"/>
      <c r="H34" s="39"/>
      <c r="I34" s="149">
        <v>0.12</v>
      </c>
      <c r="J34" s="148">
        <f>ROUND(((SUM(BF81:BF97))*I34),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ROUND((SUM(BG81:BG97)),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ROUND((SUM(BH81:BH97)),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ROUND((SUM(BI81:BI97)),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Fotovoltaická elektrárna na střeše Nemocnice Jihlava - budova LDN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Rozvaděč R-FVE-DC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28. 8. 2024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109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Fotovoltaická elektrárna na střeše Nemocnice Jihlava - budova LDN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87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03 - Rozvaděč R-FVE-DC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28. 8. 2024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30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28</v>
      </c>
      <c r="D78" s="41"/>
      <c r="E78" s="41"/>
      <c r="F78" s="28" t="str">
        <f>IF(E18="","",E18)</f>
        <v>Vyplň údaj</v>
      </c>
      <c r="G78" s="41"/>
      <c r="H78" s="41"/>
      <c r="I78" s="33" t="s">
        <v>32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110</v>
      </c>
      <c r="D80" s="181" t="s">
        <v>54</v>
      </c>
      <c r="E80" s="181" t="s">
        <v>50</v>
      </c>
      <c r="F80" s="181" t="s">
        <v>51</v>
      </c>
      <c r="G80" s="181" t="s">
        <v>111</v>
      </c>
      <c r="H80" s="181" t="s">
        <v>112</v>
      </c>
      <c r="I80" s="181" t="s">
        <v>113</v>
      </c>
      <c r="J80" s="181" t="s">
        <v>91</v>
      </c>
      <c r="K80" s="182" t="s">
        <v>114</v>
      </c>
      <c r="L80" s="183"/>
      <c r="M80" s="93" t="s">
        <v>19</v>
      </c>
      <c r="N80" s="94" t="s">
        <v>39</v>
      </c>
      <c r="O80" s="94" t="s">
        <v>115</v>
      </c>
      <c r="P80" s="94" t="s">
        <v>116</v>
      </c>
      <c r="Q80" s="94" t="s">
        <v>117</v>
      </c>
      <c r="R80" s="94" t="s">
        <v>118</v>
      </c>
      <c r="S80" s="94" t="s">
        <v>119</v>
      </c>
      <c r="T80" s="95" t="s">
        <v>120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121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0.016660000000000001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68</v>
      </c>
      <c r="AU81" s="18" t="s">
        <v>92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68</v>
      </c>
      <c r="E82" s="192" t="s">
        <v>189</v>
      </c>
      <c r="F82" s="192" t="s">
        <v>190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0.016660000000000001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79</v>
      </c>
      <c r="AT82" s="201" t="s">
        <v>68</v>
      </c>
      <c r="AU82" s="201" t="s">
        <v>69</v>
      </c>
      <c r="AY82" s="200" t="s">
        <v>124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68</v>
      </c>
      <c r="E83" s="216" t="s">
        <v>191</v>
      </c>
      <c r="F83" s="216" t="s">
        <v>192</v>
      </c>
      <c r="G83" s="190"/>
      <c r="H83" s="190"/>
      <c r="I83" s="193"/>
      <c r="J83" s="217">
        <f>BK83</f>
        <v>0</v>
      </c>
      <c r="K83" s="190"/>
      <c r="L83" s="195"/>
      <c r="M83" s="196"/>
      <c r="N83" s="197"/>
      <c r="O83" s="197"/>
      <c r="P83" s="198">
        <f>SUM(P84:P97)</f>
        <v>0</v>
      </c>
      <c r="Q83" s="197"/>
      <c r="R83" s="198">
        <f>SUM(R84:R97)</f>
        <v>0.016660000000000001</v>
      </c>
      <c r="S83" s="197"/>
      <c r="T83" s="199">
        <f>SUM(T84:T97)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79</v>
      </c>
      <c r="AT83" s="201" t="s">
        <v>68</v>
      </c>
      <c r="AU83" s="201" t="s">
        <v>77</v>
      </c>
      <c r="AY83" s="200" t="s">
        <v>124</v>
      </c>
      <c r="BK83" s="202">
        <f>SUM(BK84:BK97)</f>
        <v>0</v>
      </c>
    </row>
    <row r="84" s="2" customFormat="1" ht="24.15" customHeight="1">
      <c r="A84" s="39"/>
      <c r="B84" s="40"/>
      <c r="C84" s="203" t="s">
        <v>77</v>
      </c>
      <c r="D84" s="203" t="s">
        <v>125</v>
      </c>
      <c r="E84" s="204" t="s">
        <v>487</v>
      </c>
      <c r="F84" s="205" t="s">
        <v>488</v>
      </c>
      <c r="G84" s="206" t="s">
        <v>138</v>
      </c>
      <c r="H84" s="207">
        <v>16</v>
      </c>
      <c r="I84" s="208"/>
      <c r="J84" s="209">
        <f>ROUND(I84*H84,2)</f>
        <v>0</v>
      </c>
      <c r="K84" s="205" t="s">
        <v>19</v>
      </c>
      <c r="L84" s="45"/>
      <c r="M84" s="210" t="s">
        <v>19</v>
      </c>
      <c r="N84" s="211" t="s">
        <v>40</v>
      </c>
      <c r="O84" s="85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4" t="s">
        <v>180</v>
      </c>
      <c r="AT84" s="214" t="s">
        <v>125</v>
      </c>
      <c r="AU84" s="214" t="s">
        <v>79</v>
      </c>
      <c r="AY84" s="18" t="s">
        <v>124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8" t="s">
        <v>77</v>
      </c>
      <c r="BK84" s="215">
        <f>ROUND(I84*H84,2)</f>
        <v>0</v>
      </c>
      <c r="BL84" s="18" t="s">
        <v>180</v>
      </c>
      <c r="BM84" s="214" t="s">
        <v>605</v>
      </c>
    </row>
    <row r="85" s="2" customFormat="1" ht="16.5" customHeight="1">
      <c r="A85" s="39"/>
      <c r="B85" s="40"/>
      <c r="C85" s="230" t="s">
        <v>79</v>
      </c>
      <c r="D85" s="230" t="s">
        <v>143</v>
      </c>
      <c r="E85" s="231" t="s">
        <v>606</v>
      </c>
      <c r="F85" s="232" t="s">
        <v>607</v>
      </c>
      <c r="G85" s="233" t="s">
        <v>138</v>
      </c>
      <c r="H85" s="234">
        <v>16</v>
      </c>
      <c r="I85" s="235"/>
      <c r="J85" s="236">
        <f>ROUND(I85*H85,2)</f>
        <v>0</v>
      </c>
      <c r="K85" s="232" t="s">
        <v>19</v>
      </c>
      <c r="L85" s="237"/>
      <c r="M85" s="238" t="s">
        <v>19</v>
      </c>
      <c r="N85" s="239" t="s">
        <v>40</v>
      </c>
      <c r="O85" s="85"/>
      <c r="P85" s="212">
        <f>O85*H85</f>
        <v>0</v>
      </c>
      <c r="Q85" s="212">
        <v>5.0000000000000002E-05</v>
      </c>
      <c r="R85" s="212">
        <f>Q85*H85</f>
        <v>0.00080000000000000004</v>
      </c>
      <c r="S85" s="212">
        <v>0</v>
      </c>
      <c r="T85" s="213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4" t="s">
        <v>179</v>
      </c>
      <c r="AT85" s="214" t="s">
        <v>143</v>
      </c>
      <c r="AU85" s="214" t="s">
        <v>79</v>
      </c>
      <c r="AY85" s="18" t="s">
        <v>124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8" t="s">
        <v>77</v>
      </c>
      <c r="BK85" s="215">
        <f>ROUND(I85*H85,2)</f>
        <v>0</v>
      </c>
      <c r="BL85" s="18" t="s">
        <v>180</v>
      </c>
      <c r="BM85" s="214" t="s">
        <v>608</v>
      </c>
    </row>
    <row r="86" s="2" customFormat="1" ht="21.75" customHeight="1">
      <c r="A86" s="39"/>
      <c r="B86" s="40"/>
      <c r="C86" s="203" t="s">
        <v>158</v>
      </c>
      <c r="D86" s="203" t="s">
        <v>125</v>
      </c>
      <c r="E86" s="204" t="s">
        <v>515</v>
      </c>
      <c r="F86" s="205" t="s">
        <v>516</v>
      </c>
      <c r="G86" s="206" t="s">
        <v>138</v>
      </c>
      <c r="H86" s="207">
        <v>1</v>
      </c>
      <c r="I86" s="208"/>
      <c r="J86" s="209">
        <f>ROUND(I86*H86,2)</f>
        <v>0</v>
      </c>
      <c r="K86" s="205" t="s">
        <v>19</v>
      </c>
      <c r="L86" s="45"/>
      <c r="M86" s="210" t="s">
        <v>19</v>
      </c>
      <c r="N86" s="211" t="s">
        <v>40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168</v>
      </c>
      <c r="AT86" s="214" t="s">
        <v>125</v>
      </c>
      <c r="AU86" s="214" t="s">
        <v>79</v>
      </c>
      <c r="AY86" s="18" t="s">
        <v>124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77</v>
      </c>
      <c r="BK86" s="215">
        <f>ROUND(I86*H86,2)</f>
        <v>0</v>
      </c>
      <c r="BL86" s="18" t="s">
        <v>168</v>
      </c>
      <c r="BM86" s="214" t="s">
        <v>609</v>
      </c>
    </row>
    <row r="87" s="2" customFormat="1" ht="16.5" customHeight="1">
      <c r="A87" s="39"/>
      <c r="B87" s="40"/>
      <c r="C87" s="230" t="s">
        <v>129</v>
      </c>
      <c r="D87" s="230" t="s">
        <v>143</v>
      </c>
      <c r="E87" s="231" t="s">
        <v>610</v>
      </c>
      <c r="F87" s="232" t="s">
        <v>611</v>
      </c>
      <c r="G87" s="233" t="s">
        <v>138</v>
      </c>
      <c r="H87" s="234">
        <v>1</v>
      </c>
      <c r="I87" s="235"/>
      <c r="J87" s="236">
        <f>ROUND(I87*H87,2)</f>
        <v>0</v>
      </c>
      <c r="K87" s="232" t="s">
        <v>154</v>
      </c>
      <c r="L87" s="237"/>
      <c r="M87" s="238" t="s">
        <v>19</v>
      </c>
      <c r="N87" s="239" t="s">
        <v>40</v>
      </c>
      <c r="O87" s="85"/>
      <c r="P87" s="212">
        <f>O87*H87</f>
        <v>0</v>
      </c>
      <c r="Q87" s="212">
        <v>0.0021800000000000001</v>
      </c>
      <c r="R87" s="212">
        <f>Q87*H87</f>
        <v>0.0021800000000000001</v>
      </c>
      <c r="S87" s="212">
        <v>0</v>
      </c>
      <c r="T87" s="21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4" t="s">
        <v>174</v>
      </c>
      <c r="AT87" s="214" t="s">
        <v>143</v>
      </c>
      <c r="AU87" s="214" t="s">
        <v>79</v>
      </c>
      <c r="AY87" s="18" t="s">
        <v>124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8" t="s">
        <v>77</v>
      </c>
      <c r="BK87" s="215">
        <f>ROUND(I87*H87,2)</f>
        <v>0</v>
      </c>
      <c r="BL87" s="18" t="s">
        <v>168</v>
      </c>
      <c r="BM87" s="214" t="s">
        <v>612</v>
      </c>
    </row>
    <row r="88" s="2" customFormat="1" ht="16.5" customHeight="1">
      <c r="A88" s="39"/>
      <c r="B88" s="40"/>
      <c r="C88" s="203" t="s">
        <v>184</v>
      </c>
      <c r="D88" s="203" t="s">
        <v>125</v>
      </c>
      <c r="E88" s="204" t="s">
        <v>613</v>
      </c>
      <c r="F88" s="205" t="s">
        <v>614</v>
      </c>
      <c r="G88" s="206" t="s">
        <v>138</v>
      </c>
      <c r="H88" s="207">
        <v>8</v>
      </c>
      <c r="I88" s="208"/>
      <c r="J88" s="209">
        <f>ROUND(I88*H88,2)</f>
        <v>0</v>
      </c>
      <c r="K88" s="205" t="s">
        <v>19</v>
      </c>
      <c r="L88" s="45"/>
      <c r="M88" s="210" t="s">
        <v>19</v>
      </c>
      <c r="N88" s="211" t="s">
        <v>40</v>
      </c>
      <c r="O88" s="85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4" t="s">
        <v>168</v>
      </c>
      <c r="AT88" s="214" t="s">
        <v>125</v>
      </c>
      <c r="AU88" s="214" t="s">
        <v>79</v>
      </c>
      <c r="AY88" s="18" t="s">
        <v>124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8" t="s">
        <v>77</v>
      </c>
      <c r="BK88" s="215">
        <f>ROUND(I88*H88,2)</f>
        <v>0</v>
      </c>
      <c r="BL88" s="18" t="s">
        <v>168</v>
      </c>
      <c r="BM88" s="214" t="s">
        <v>615</v>
      </c>
    </row>
    <row r="89" s="2" customFormat="1" ht="21.75" customHeight="1">
      <c r="A89" s="39"/>
      <c r="B89" s="40"/>
      <c r="C89" s="230" t="s">
        <v>193</v>
      </c>
      <c r="D89" s="230" t="s">
        <v>143</v>
      </c>
      <c r="E89" s="231" t="s">
        <v>616</v>
      </c>
      <c r="F89" s="232" t="s">
        <v>617</v>
      </c>
      <c r="G89" s="233" t="s">
        <v>138</v>
      </c>
      <c r="H89" s="234">
        <v>8</v>
      </c>
      <c r="I89" s="235"/>
      <c r="J89" s="236">
        <f>ROUND(I89*H89,2)</f>
        <v>0</v>
      </c>
      <c r="K89" s="232" t="s">
        <v>19</v>
      </c>
      <c r="L89" s="237"/>
      <c r="M89" s="238" t="s">
        <v>19</v>
      </c>
      <c r="N89" s="239" t="s">
        <v>40</v>
      </c>
      <c r="O89" s="85"/>
      <c r="P89" s="212">
        <f>O89*H89</f>
        <v>0</v>
      </c>
      <c r="Q89" s="212">
        <v>0.0013500000000000001</v>
      </c>
      <c r="R89" s="212">
        <f>Q89*H89</f>
        <v>0.010800000000000001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179</v>
      </c>
      <c r="AT89" s="214" t="s">
        <v>143</v>
      </c>
      <c r="AU89" s="214" t="s">
        <v>79</v>
      </c>
      <c r="AY89" s="18" t="s">
        <v>124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77</v>
      </c>
      <c r="BK89" s="215">
        <f>ROUND(I89*H89,2)</f>
        <v>0</v>
      </c>
      <c r="BL89" s="18" t="s">
        <v>180</v>
      </c>
      <c r="BM89" s="214" t="s">
        <v>618</v>
      </c>
    </row>
    <row r="90" s="2" customFormat="1" ht="24.15" customHeight="1">
      <c r="A90" s="39"/>
      <c r="B90" s="40"/>
      <c r="C90" s="203" t="s">
        <v>208</v>
      </c>
      <c r="D90" s="203" t="s">
        <v>125</v>
      </c>
      <c r="E90" s="204" t="s">
        <v>619</v>
      </c>
      <c r="F90" s="205" t="s">
        <v>620</v>
      </c>
      <c r="G90" s="206" t="s">
        <v>138</v>
      </c>
      <c r="H90" s="207">
        <v>8</v>
      </c>
      <c r="I90" s="208"/>
      <c r="J90" s="209">
        <f>ROUND(I90*H90,2)</f>
        <v>0</v>
      </c>
      <c r="K90" s="205" t="s">
        <v>19</v>
      </c>
      <c r="L90" s="45"/>
      <c r="M90" s="210" t="s">
        <v>19</v>
      </c>
      <c r="N90" s="211" t="s">
        <v>40</v>
      </c>
      <c r="O90" s="85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4" t="s">
        <v>168</v>
      </c>
      <c r="AT90" s="214" t="s">
        <v>125</v>
      </c>
      <c r="AU90" s="214" t="s">
        <v>79</v>
      </c>
      <c r="AY90" s="18" t="s">
        <v>124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8" t="s">
        <v>77</v>
      </c>
      <c r="BK90" s="215">
        <f>ROUND(I90*H90,2)</f>
        <v>0</v>
      </c>
      <c r="BL90" s="18" t="s">
        <v>168</v>
      </c>
      <c r="BM90" s="214" t="s">
        <v>621</v>
      </c>
    </row>
    <row r="91" s="2" customFormat="1" ht="16.5" customHeight="1">
      <c r="A91" s="39"/>
      <c r="B91" s="40"/>
      <c r="C91" s="230" t="s">
        <v>146</v>
      </c>
      <c r="D91" s="230" t="s">
        <v>143</v>
      </c>
      <c r="E91" s="231" t="s">
        <v>622</v>
      </c>
      <c r="F91" s="232" t="s">
        <v>623</v>
      </c>
      <c r="G91" s="233" t="s">
        <v>138</v>
      </c>
      <c r="H91" s="234">
        <v>8</v>
      </c>
      <c r="I91" s="235"/>
      <c r="J91" s="236">
        <f>ROUND(I91*H91,2)</f>
        <v>0</v>
      </c>
      <c r="K91" s="232" t="s">
        <v>154</v>
      </c>
      <c r="L91" s="237"/>
      <c r="M91" s="238" t="s">
        <v>19</v>
      </c>
      <c r="N91" s="239" t="s">
        <v>40</v>
      </c>
      <c r="O91" s="85"/>
      <c r="P91" s="212">
        <f>O91*H91</f>
        <v>0</v>
      </c>
      <c r="Q91" s="212">
        <v>0.00036000000000000002</v>
      </c>
      <c r="R91" s="212">
        <f>Q91*H91</f>
        <v>0.0028800000000000002</v>
      </c>
      <c r="S91" s="212">
        <v>0</v>
      </c>
      <c r="T91" s="21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4" t="s">
        <v>174</v>
      </c>
      <c r="AT91" s="214" t="s">
        <v>143</v>
      </c>
      <c r="AU91" s="214" t="s">
        <v>79</v>
      </c>
      <c r="AY91" s="18" t="s">
        <v>124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8" t="s">
        <v>77</v>
      </c>
      <c r="BK91" s="215">
        <f>ROUND(I91*H91,2)</f>
        <v>0</v>
      </c>
      <c r="BL91" s="18" t="s">
        <v>168</v>
      </c>
      <c r="BM91" s="214" t="s">
        <v>624</v>
      </c>
    </row>
    <row r="92" s="2" customFormat="1" ht="24.15" customHeight="1">
      <c r="A92" s="39"/>
      <c r="B92" s="40"/>
      <c r="C92" s="203" t="s">
        <v>215</v>
      </c>
      <c r="D92" s="203" t="s">
        <v>125</v>
      </c>
      <c r="E92" s="204" t="s">
        <v>592</v>
      </c>
      <c r="F92" s="205" t="s">
        <v>593</v>
      </c>
      <c r="G92" s="206" t="s">
        <v>138</v>
      </c>
      <c r="H92" s="207">
        <v>1</v>
      </c>
      <c r="I92" s="208"/>
      <c r="J92" s="209">
        <f>ROUND(I92*H92,2)</f>
        <v>0</v>
      </c>
      <c r="K92" s="205" t="s">
        <v>154</v>
      </c>
      <c r="L92" s="45"/>
      <c r="M92" s="210" t="s">
        <v>19</v>
      </c>
      <c r="N92" s="211" t="s">
        <v>40</v>
      </c>
      <c r="O92" s="85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168</v>
      </c>
      <c r="AT92" s="214" t="s">
        <v>125</v>
      </c>
      <c r="AU92" s="214" t="s">
        <v>79</v>
      </c>
      <c r="AY92" s="18" t="s">
        <v>124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77</v>
      </c>
      <c r="BK92" s="215">
        <f>ROUND(I92*H92,2)</f>
        <v>0</v>
      </c>
      <c r="BL92" s="18" t="s">
        <v>168</v>
      </c>
      <c r="BM92" s="214" t="s">
        <v>625</v>
      </c>
    </row>
    <row r="93" s="2" customFormat="1">
      <c r="A93" s="39"/>
      <c r="B93" s="40"/>
      <c r="C93" s="41"/>
      <c r="D93" s="240" t="s">
        <v>156</v>
      </c>
      <c r="E93" s="41"/>
      <c r="F93" s="241" t="s">
        <v>595</v>
      </c>
      <c r="G93" s="41"/>
      <c r="H93" s="41"/>
      <c r="I93" s="242"/>
      <c r="J93" s="41"/>
      <c r="K93" s="41"/>
      <c r="L93" s="45"/>
      <c r="M93" s="243"/>
      <c r="N93" s="24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79</v>
      </c>
    </row>
    <row r="94" s="2" customFormat="1" ht="16.5" customHeight="1">
      <c r="A94" s="39"/>
      <c r="B94" s="40"/>
      <c r="C94" s="203" t="s">
        <v>207</v>
      </c>
      <c r="D94" s="203" t="s">
        <v>125</v>
      </c>
      <c r="E94" s="204" t="s">
        <v>320</v>
      </c>
      <c r="F94" s="205" t="s">
        <v>321</v>
      </c>
      <c r="G94" s="206" t="s">
        <v>138</v>
      </c>
      <c r="H94" s="207">
        <v>16</v>
      </c>
      <c r="I94" s="208"/>
      <c r="J94" s="209">
        <f>ROUND(I94*H94,2)</f>
        <v>0</v>
      </c>
      <c r="K94" s="205" t="s">
        <v>19</v>
      </c>
      <c r="L94" s="45"/>
      <c r="M94" s="210" t="s">
        <v>19</v>
      </c>
      <c r="N94" s="211" t="s">
        <v>40</v>
      </c>
      <c r="O94" s="85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4" t="s">
        <v>168</v>
      </c>
      <c r="AT94" s="214" t="s">
        <v>125</v>
      </c>
      <c r="AU94" s="214" t="s">
        <v>79</v>
      </c>
      <c r="AY94" s="18" t="s">
        <v>124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8" t="s">
        <v>77</v>
      </c>
      <c r="BK94" s="215">
        <f>ROUND(I94*H94,2)</f>
        <v>0</v>
      </c>
      <c r="BL94" s="18" t="s">
        <v>168</v>
      </c>
      <c r="BM94" s="214" t="s">
        <v>626</v>
      </c>
    </row>
    <row r="95" s="2" customFormat="1" ht="16.5" customHeight="1">
      <c r="A95" s="39"/>
      <c r="B95" s="40"/>
      <c r="C95" s="230" t="s">
        <v>222</v>
      </c>
      <c r="D95" s="230" t="s">
        <v>143</v>
      </c>
      <c r="E95" s="231" t="s">
        <v>324</v>
      </c>
      <c r="F95" s="232" t="s">
        <v>627</v>
      </c>
      <c r="G95" s="233" t="s">
        <v>138</v>
      </c>
      <c r="H95" s="234">
        <v>16</v>
      </c>
      <c r="I95" s="235"/>
      <c r="J95" s="236">
        <f>ROUND(I95*H95,2)</f>
        <v>0</v>
      </c>
      <c r="K95" s="232" t="s">
        <v>19</v>
      </c>
      <c r="L95" s="237"/>
      <c r="M95" s="238" t="s">
        <v>19</v>
      </c>
      <c r="N95" s="239" t="s">
        <v>40</v>
      </c>
      <c r="O95" s="85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4" t="s">
        <v>174</v>
      </c>
      <c r="AT95" s="214" t="s">
        <v>143</v>
      </c>
      <c r="AU95" s="214" t="s">
        <v>79</v>
      </c>
      <c r="AY95" s="18" t="s">
        <v>124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8" t="s">
        <v>77</v>
      </c>
      <c r="BK95" s="215">
        <f>ROUND(I95*H95,2)</f>
        <v>0</v>
      </c>
      <c r="BL95" s="18" t="s">
        <v>168</v>
      </c>
      <c r="BM95" s="214" t="s">
        <v>628</v>
      </c>
    </row>
    <row r="96" s="2" customFormat="1" ht="16.5" customHeight="1">
      <c r="A96" s="39"/>
      <c r="B96" s="40"/>
      <c r="C96" s="203" t="s">
        <v>8</v>
      </c>
      <c r="D96" s="203" t="s">
        <v>125</v>
      </c>
      <c r="E96" s="204" t="s">
        <v>349</v>
      </c>
      <c r="F96" s="205" t="s">
        <v>350</v>
      </c>
      <c r="G96" s="206" t="s">
        <v>153</v>
      </c>
      <c r="H96" s="207">
        <v>20</v>
      </c>
      <c r="I96" s="208"/>
      <c r="J96" s="209">
        <f>ROUND(I96*H96,2)</f>
        <v>0</v>
      </c>
      <c r="K96" s="205" t="s">
        <v>19</v>
      </c>
      <c r="L96" s="45"/>
      <c r="M96" s="210" t="s">
        <v>19</v>
      </c>
      <c r="N96" s="211" t="s">
        <v>40</v>
      </c>
      <c r="O96" s="85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4" t="s">
        <v>168</v>
      </c>
      <c r="AT96" s="214" t="s">
        <v>125</v>
      </c>
      <c r="AU96" s="214" t="s">
        <v>79</v>
      </c>
      <c r="AY96" s="18" t="s">
        <v>124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8" t="s">
        <v>77</v>
      </c>
      <c r="BK96" s="215">
        <f>ROUND(I96*H96,2)</f>
        <v>0</v>
      </c>
      <c r="BL96" s="18" t="s">
        <v>168</v>
      </c>
      <c r="BM96" s="214" t="s">
        <v>629</v>
      </c>
    </row>
    <row r="97" s="2" customFormat="1" ht="16.5" customHeight="1">
      <c r="A97" s="39"/>
      <c r="B97" s="40"/>
      <c r="C97" s="230" t="s">
        <v>241</v>
      </c>
      <c r="D97" s="230" t="s">
        <v>143</v>
      </c>
      <c r="E97" s="231" t="s">
        <v>353</v>
      </c>
      <c r="F97" s="232" t="s">
        <v>630</v>
      </c>
      <c r="G97" s="233" t="s">
        <v>153</v>
      </c>
      <c r="H97" s="234">
        <v>20</v>
      </c>
      <c r="I97" s="235"/>
      <c r="J97" s="236">
        <f>ROUND(I97*H97,2)</f>
        <v>0</v>
      </c>
      <c r="K97" s="232" t="s">
        <v>19</v>
      </c>
      <c r="L97" s="237"/>
      <c r="M97" s="262" t="s">
        <v>19</v>
      </c>
      <c r="N97" s="263" t="s">
        <v>40</v>
      </c>
      <c r="O97" s="259"/>
      <c r="P97" s="260">
        <f>O97*H97</f>
        <v>0</v>
      </c>
      <c r="Q97" s="260">
        <v>0</v>
      </c>
      <c r="R97" s="260">
        <f>Q97*H97</f>
        <v>0</v>
      </c>
      <c r="S97" s="260">
        <v>0</v>
      </c>
      <c r="T97" s="26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174</v>
      </c>
      <c r="AT97" s="214" t="s">
        <v>143</v>
      </c>
      <c r="AU97" s="214" t="s">
        <v>79</v>
      </c>
      <c r="AY97" s="18" t="s">
        <v>124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77</v>
      </c>
      <c r="BK97" s="215">
        <f>ROUND(I97*H97,2)</f>
        <v>0</v>
      </c>
      <c r="BL97" s="18" t="s">
        <v>168</v>
      </c>
      <c r="BM97" s="214" t="s">
        <v>631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YDem7yS/p2ew0twG29Ma2AfoZXU4iX1KK6OdXW6o2MuQlntX5Dc+0ecoPAPdqpkbYS3feM51kymqvuS6XoFqTA==" hashValue="k1qxlCuVbrN9i4MzzTdliHXOA35bDDJtJzCvpyh7QXRMov5wHy4utlKSg9pOmb0glgvb2h9M7SNO0fJVYWhG3A==" algorithmName="SHA-512" password="CC35"/>
  <autoFilter ref="C80:K9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93" r:id="rId1" display="https://podminky.urs.cz/item/CS_URS_2024_01/741810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5" customFormat="1" ht="45" customHeight="1">
      <c r="B3" s="268"/>
      <c r="C3" s="269" t="s">
        <v>632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633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634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635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636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637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638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639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640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641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642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76</v>
      </c>
      <c r="F18" s="275" t="s">
        <v>643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644</v>
      </c>
      <c r="F19" s="275" t="s">
        <v>645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646</v>
      </c>
      <c r="F20" s="275" t="s">
        <v>647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648</v>
      </c>
      <c r="F21" s="275" t="s">
        <v>649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650</v>
      </c>
      <c r="F22" s="275" t="s">
        <v>651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652</v>
      </c>
      <c r="F23" s="275" t="s">
        <v>653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654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655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656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657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658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659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660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661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662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110</v>
      </c>
      <c r="F36" s="275"/>
      <c r="G36" s="275" t="s">
        <v>663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664</v>
      </c>
      <c r="F37" s="275"/>
      <c r="G37" s="275" t="s">
        <v>665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50</v>
      </c>
      <c r="F38" s="275"/>
      <c r="G38" s="275" t="s">
        <v>666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51</v>
      </c>
      <c r="F39" s="275"/>
      <c r="G39" s="275" t="s">
        <v>667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111</v>
      </c>
      <c r="F40" s="275"/>
      <c r="G40" s="275" t="s">
        <v>668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112</v>
      </c>
      <c r="F41" s="275"/>
      <c r="G41" s="275" t="s">
        <v>669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670</v>
      </c>
      <c r="F42" s="275"/>
      <c r="G42" s="275" t="s">
        <v>671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672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673</v>
      </c>
      <c r="F44" s="275"/>
      <c r="G44" s="275" t="s">
        <v>674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114</v>
      </c>
      <c r="F45" s="275"/>
      <c r="G45" s="275" t="s">
        <v>675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676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677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678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679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680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681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682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683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684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685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686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687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688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689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690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691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692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693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694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695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696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697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698</v>
      </c>
      <c r="D76" s="293"/>
      <c r="E76" s="293"/>
      <c r="F76" s="293" t="s">
        <v>699</v>
      </c>
      <c r="G76" s="294"/>
      <c r="H76" s="293" t="s">
        <v>51</v>
      </c>
      <c r="I76" s="293" t="s">
        <v>54</v>
      </c>
      <c r="J76" s="293" t="s">
        <v>700</v>
      </c>
      <c r="K76" s="292"/>
    </row>
    <row r="77" s="1" customFormat="1" ht="17.25" customHeight="1">
      <c r="B77" s="290"/>
      <c r="C77" s="295" t="s">
        <v>701</v>
      </c>
      <c r="D77" s="295"/>
      <c r="E77" s="295"/>
      <c r="F77" s="296" t="s">
        <v>702</v>
      </c>
      <c r="G77" s="297"/>
      <c r="H77" s="295"/>
      <c r="I77" s="295"/>
      <c r="J77" s="295" t="s">
        <v>703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50</v>
      </c>
      <c r="D79" s="300"/>
      <c r="E79" s="300"/>
      <c r="F79" s="301" t="s">
        <v>704</v>
      </c>
      <c r="G79" s="302"/>
      <c r="H79" s="278" t="s">
        <v>705</v>
      </c>
      <c r="I79" s="278" t="s">
        <v>706</v>
      </c>
      <c r="J79" s="278">
        <v>20</v>
      </c>
      <c r="K79" s="292"/>
    </row>
    <row r="80" s="1" customFormat="1" ht="15" customHeight="1">
      <c r="B80" s="290"/>
      <c r="C80" s="278" t="s">
        <v>707</v>
      </c>
      <c r="D80" s="278"/>
      <c r="E80" s="278"/>
      <c r="F80" s="301" t="s">
        <v>704</v>
      </c>
      <c r="G80" s="302"/>
      <c r="H80" s="278" t="s">
        <v>708</v>
      </c>
      <c r="I80" s="278" t="s">
        <v>706</v>
      </c>
      <c r="J80" s="278">
        <v>120</v>
      </c>
      <c r="K80" s="292"/>
    </row>
    <row r="81" s="1" customFormat="1" ht="15" customHeight="1">
      <c r="B81" s="303"/>
      <c r="C81" s="278" t="s">
        <v>709</v>
      </c>
      <c r="D81" s="278"/>
      <c r="E81" s="278"/>
      <c r="F81" s="301" t="s">
        <v>710</v>
      </c>
      <c r="G81" s="302"/>
      <c r="H81" s="278" t="s">
        <v>711</v>
      </c>
      <c r="I81" s="278" t="s">
        <v>706</v>
      </c>
      <c r="J81" s="278">
        <v>50</v>
      </c>
      <c r="K81" s="292"/>
    </row>
    <row r="82" s="1" customFormat="1" ht="15" customHeight="1">
      <c r="B82" s="303"/>
      <c r="C82" s="278" t="s">
        <v>712</v>
      </c>
      <c r="D82" s="278"/>
      <c r="E82" s="278"/>
      <c r="F82" s="301" t="s">
        <v>704</v>
      </c>
      <c r="G82" s="302"/>
      <c r="H82" s="278" t="s">
        <v>713</v>
      </c>
      <c r="I82" s="278" t="s">
        <v>714</v>
      </c>
      <c r="J82" s="278"/>
      <c r="K82" s="292"/>
    </row>
    <row r="83" s="1" customFormat="1" ht="15" customHeight="1">
      <c r="B83" s="303"/>
      <c r="C83" s="304" t="s">
        <v>715</v>
      </c>
      <c r="D83" s="304"/>
      <c r="E83" s="304"/>
      <c r="F83" s="305" t="s">
        <v>710</v>
      </c>
      <c r="G83" s="304"/>
      <c r="H83" s="304" t="s">
        <v>716</v>
      </c>
      <c r="I83" s="304" t="s">
        <v>706</v>
      </c>
      <c r="J83" s="304">
        <v>15</v>
      </c>
      <c r="K83" s="292"/>
    </row>
    <row r="84" s="1" customFormat="1" ht="15" customHeight="1">
      <c r="B84" s="303"/>
      <c r="C84" s="304" t="s">
        <v>717</v>
      </c>
      <c r="D84" s="304"/>
      <c r="E84" s="304"/>
      <c r="F84" s="305" t="s">
        <v>710</v>
      </c>
      <c r="G84" s="304"/>
      <c r="H84" s="304" t="s">
        <v>718</v>
      </c>
      <c r="I84" s="304" t="s">
        <v>706</v>
      </c>
      <c r="J84" s="304">
        <v>15</v>
      </c>
      <c r="K84" s="292"/>
    </row>
    <row r="85" s="1" customFormat="1" ht="15" customHeight="1">
      <c r="B85" s="303"/>
      <c r="C85" s="304" t="s">
        <v>719</v>
      </c>
      <c r="D85" s="304"/>
      <c r="E85" s="304"/>
      <c r="F85" s="305" t="s">
        <v>710</v>
      </c>
      <c r="G85" s="304"/>
      <c r="H85" s="304" t="s">
        <v>720</v>
      </c>
      <c r="I85" s="304" t="s">
        <v>706</v>
      </c>
      <c r="J85" s="304">
        <v>20</v>
      </c>
      <c r="K85" s="292"/>
    </row>
    <row r="86" s="1" customFormat="1" ht="15" customHeight="1">
      <c r="B86" s="303"/>
      <c r="C86" s="304" t="s">
        <v>721</v>
      </c>
      <c r="D86" s="304"/>
      <c r="E86" s="304"/>
      <c r="F86" s="305" t="s">
        <v>710</v>
      </c>
      <c r="G86" s="304"/>
      <c r="H86" s="304" t="s">
        <v>722</v>
      </c>
      <c r="I86" s="304" t="s">
        <v>706</v>
      </c>
      <c r="J86" s="304">
        <v>20</v>
      </c>
      <c r="K86" s="292"/>
    </row>
    <row r="87" s="1" customFormat="1" ht="15" customHeight="1">
      <c r="B87" s="303"/>
      <c r="C87" s="278" t="s">
        <v>723</v>
      </c>
      <c r="D87" s="278"/>
      <c r="E87" s="278"/>
      <c r="F87" s="301" t="s">
        <v>710</v>
      </c>
      <c r="G87" s="302"/>
      <c r="H87" s="278" t="s">
        <v>724</v>
      </c>
      <c r="I87" s="278" t="s">
        <v>706</v>
      </c>
      <c r="J87" s="278">
        <v>50</v>
      </c>
      <c r="K87" s="292"/>
    </row>
    <row r="88" s="1" customFormat="1" ht="15" customHeight="1">
      <c r="B88" s="303"/>
      <c r="C88" s="278" t="s">
        <v>725</v>
      </c>
      <c r="D88" s="278"/>
      <c r="E88" s="278"/>
      <c r="F88" s="301" t="s">
        <v>710</v>
      </c>
      <c r="G88" s="302"/>
      <c r="H88" s="278" t="s">
        <v>726</v>
      </c>
      <c r="I88" s="278" t="s">
        <v>706</v>
      </c>
      <c r="J88" s="278">
        <v>20</v>
      </c>
      <c r="K88" s="292"/>
    </row>
    <row r="89" s="1" customFormat="1" ht="15" customHeight="1">
      <c r="B89" s="303"/>
      <c r="C89" s="278" t="s">
        <v>727</v>
      </c>
      <c r="D89" s="278"/>
      <c r="E89" s="278"/>
      <c r="F89" s="301" t="s">
        <v>710</v>
      </c>
      <c r="G89" s="302"/>
      <c r="H89" s="278" t="s">
        <v>728</v>
      </c>
      <c r="I89" s="278" t="s">
        <v>706</v>
      </c>
      <c r="J89" s="278">
        <v>20</v>
      </c>
      <c r="K89" s="292"/>
    </row>
    <row r="90" s="1" customFormat="1" ht="15" customHeight="1">
      <c r="B90" s="303"/>
      <c r="C90" s="278" t="s">
        <v>729</v>
      </c>
      <c r="D90" s="278"/>
      <c r="E90" s="278"/>
      <c r="F90" s="301" t="s">
        <v>710</v>
      </c>
      <c r="G90" s="302"/>
      <c r="H90" s="278" t="s">
        <v>730</v>
      </c>
      <c r="I90" s="278" t="s">
        <v>706</v>
      </c>
      <c r="J90" s="278">
        <v>50</v>
      </c>
      <c r="K90" s="292"/>
    </row>
    <row r="91" s="1" customFormat="1" ht="15" customHeight="1">
      <c r="B91" s="303"/>
      <c r="C91" s="278" t="s">
        <v>731</v>
      </c>
      <c r="D91" s="278"/>
      <c r="E91" s="278"/>
      <c r="F91" s="301" t="s">
        <v>710</v>
      </c>
      <c r="G91" s="302"/>
      <c r="H91" s="278" t="s">
        <v>731</v>
      </c>
      <c r="I91" s="278" t="s">
        <v>706</v>
      </c>
      <c r="J91" s="278">
        <v>50</v>
      </c>
      <c r="K91" s="292"/>
    </row>
    <row r="92" s="1" customFormat="1" ht="15" customHeight="1">
      <c r="B92" s="303"/>
      <c r="C92" s="278" t="s">
        <v>732</v>
      </c>
      <c r="D92" s="278"/>
      <c r="E92" s="278"/>
      <c r="F92" s="301" t="s">
        <v>710</v>
      </c>
      <c r="G92" s="302"/>
      <c r="H92" s="278" t="s">
        <v>733</v>
      </c>
      <c r="I92" s="278" t="s">
        <v>706</v>
      </c>
      <c r="J92" s="278">
        <v>255</v>
      </c>
      <c r="K92" s="292"/>
    </row>
    <row r="93" s="1" customFormat="1" ht="15" customHeight="1">
      <c r="B93" s="303"/>
      <c r="C93" s="278" t="s">
        <v>734</v>
      </c>
      <c r="D93" s="278"/>
      <c r="E93" s="278"/>
      <c r="F93" s="301" t="s">
        <v>704</v>
      </c>
      <c r="G93" s="302"/>
      <c r="H93" s="278" t="s">
        <v>735</v>
      </c>
      <c r="I93" s="278" t="s">
        <v>736</v>
      </c>
      <c r="J93" s="278"/>
      <c r="K93" s="292"/>
    </row>
    <row r="94" s="1" customFormat="1" ht="15" customHeight="1">
      <c r="B94" s="303"/>
      <c r="C94" s="278" t="s">
        <v>737</v>
      </c>
      <c r="D94" s="278"/>
      <c r="E94" s="278"/>
      <c r="F94" s="301" t="s">
        <v>704</v>
      </c>
      <c r="G94" s="302"/>
      <c r="H94" s="278" t="s">
        <v>738</v>
      </c>
      <c r="I94" s="278" t="s">
        <v>739</v>
      </c>
      <c r="J94" s="278"/>
      <c r="K94" s="292"/>
    </row>
    <row r="95" s="1" customFormat="1" ht="15" customHeight="1">
      <c r="B95" s="303"/>
      <c r="C95" s="278" t="s">
        <v>740</v>
      </c>
      <c r="D95" s="278"/>
      <c r="E95" s="278"/>
      <c r="F95" s="301" t="s">
        <v>704</v>
      </c>
      <c r="G95" s="302"/>
      <c r="H95" s="278" t="s">
        <v>740</v>
      </c>
      <c r="I95" s="278" t="s">
        <v>739</v>
      </c>
      <c r="J95" s="278"/>
      <c r="K95" s="292"/>
    </row>
    <row r="96" s="1" customFormat="1" ht="15" customHeight="1">
      <c r="B96" s="303"/>
      <c r="C96" s="278" t="s">
        <v>35</v>
      </c>
      <c r="D96" s="278"/>
      <c r="E96" s="278"/>
      <c r="F96" s="301" t="s">
        <v>704</v>
      </c>
      <c r="G96" s="302"/>
      <c r="H96" s="278" t="s">
        <v>741</v>
      </c>
      <c r="I96" s="278" t="s">
        <v>739</v>
      </c>
      <c r="J96" s="278"/>
      <c r="K96" s="292"/>
    </row>
    <row r="97" s="1" customFormat="1" ht="15" customHeight="1">
      <c r="B97" s="303"/>
      <c r="C97" s="278" t="s">
        <v>45</v>
      </c>
      <c r="D97" s="278"/>
      <c r="E97" s="278"/>
      <c r="F97" s="301" t="s">
        <v>704</v>
      </c>
      <c r="G97" s="302"/>
      <c r="H97" s="278" t="s">
        <v>742</v>
      </c>
      <c r="I97" s="278" t="s">
        <v>739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743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698</v>
      </c>
      <c r="D103" s="293"/>
      <c r="E103" s="293"/>
      <c r="F103" s="293" t="s">
        <v>699</v>
      </c>
      <c r="G103" s="294"/>
      <c r="H103" s="293" t="s">
        <v>51</v>
      </c>
      <c r="I103" s="293" t="s">
        <v>54</v>
      </c>
      <c r="J103" s="293" t="s">
        <v>700</v>
      </c>
      <c r="K103" s="292"/>
    </row>
    <row r="104" s="1" customFormat="1" ht="17.25" customHeight="1">
      <c r="B104" s="290"/>
      <c r="C104" s="295" t="s">
        <v>701</v>
      </c>
      <c r="D104" s="295"/>
      <c r="E104" s="295"/>
      <c r="F104" s="296" t="s">
        <v>702</v>
      </c>
      <c r="G104" s="297"/>
      <c r="H104" s="295"/>
      <c r="I104" s="295"/>
      <c r="J104" s="295" t="s">
        <v>703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50</v>
      </c>
      <c r="D106" s="300"/>
      <c r="E106" s="300"/>
      <c r="F106" s="301" t="s">
        <v>704</v>
      </c>
      <c r="G106" s="278"/>
      <c r="H106" s="278" t="s">
        <v>744</v>
      </c>
      <c r="I106" s="278" t="s">
        <v>706</v>
      </c>
      <c r="J106" s="278">
        <v>20</v>
      </c>
      <c r="K106" s="292"/>
    </row>
    <row r="107" s="1" customFormat="1" ht="15" customHeight="1">
      <c r="B107" s="290"/>
      <c r="C107" s="278" t="s">
        <v>707</v>
      </c>
      <c r="D107" s="278"/>
      <c r="E107" s="278"/>
      <c r="F107" s="301" t="s">
        <v>704</v>
      </c>
      <c r="G107" s="278"/>
      <c r="H107" s="278" t="s">
        <v>744</v>
      </c>
      <c r="I107" s="278" t="s">
        <v>706</v>
      </c>
      <c r="J107" s="278">
        <v>120</v>
      </c>
      <c r="K107" s="292"/>
    </row>
    <row r="108" s="1" customFormat="1" ht="15" customHeight="1">
      <c r="B108" s="303"/>
      <c r="C108" s="278" t="s">
        <v>709</v>
      </c>
      <c r="D108" s="278"/>
      <c r="E108" s="278"/>
      <c r="F108" s="301" t="s">
        <v>710</v>
      </c>
      <c r="G108" s="278"/>
      <c r="H108" s="278" t="s">
        <v>744</v>
      </c>
      <c r="I108" s="278" t="s">
        <v>706</v>
      </c>
      <c r="J108" s="278">
        <v>50</v>
      </c>
      <c r="K108" s="292"/>
    </row>
    <row r="109" s="1" customFormat="1" ht="15" customHeight="1">
      <c r="B109" s="303"/>
      <c r="C109" s="278" t="s">
        <v>712</v>
      </c>
      <c r="D109" s="278"/>
      <c r="E109" s="278"/>
      <c r="F109" s="301" t="s">
        <v>704</v>
      </c>
      <c r="G109" s="278"/>
      <c r="H109" s="278" t="s">
        <v>744</v>
      </c>
      <c r="I109" s="278" t="s">
        <v>714</v>
      </c>
      <c r="J109" s="278"/>
      <c r="K109" s="292"/>
    </row>
    <row r="110" s="1" customFormat="1" ht="15" customHeight="1">
      <c r="B110" s="303"/>
      <c r="C110" s="278" t="s">
        <v>723</v>
      </c>
      <c r="D110" s="278"/>
      <c r="E110" s="278"/>
      <c r="F110" s="301" t="s">
        <v>710</v>
      </c>
      <c r="G110" s="278"/>
      <c r="H110" s="278" t="s">
        <v>744</v>
      </c>
      <c r="I110" s="278" t="s">
        <v>706</v>
      </c>
      <c r="J110" s="278">
        <v>50</v>
      </c>
      <c r="K110" s="292"/>
    </row>
    <row r="111" s="1" customFormat="1" ht="15" customHeight="1">
      <c r="B111" s="303"/>
      <c r="C111" s="278" t="s">
        <v>731</v>
      </c>
      <c r="D111" s="278"/>
      <c r="E111" s="278"/>
      <c r="F111" s="301" t="s">
        <v>710</v>
      </c>
      <c r="G111" s="278"/>
      <c r="H111" s="278" t="s">
        <v>744</v>
      </c>
      <c r="I111" s="278" t="s">
        <v>706</v>
      </c>
      <c r="J111" s="278">
        <v>50</v>
      </c>
      <c r="K111" s="292"/>
    </row>
    <row r="112" s="1" customFormat="1" ht="15" customHeight="1">
      <c r="B112" s="303"/>
      <c r="C112" s="278" t="s">
        <v>729</v>
      </c>
      <c r="D112" s="278"/>
      <c r="E112" s="278"/>
      <c r="F112" s="301" t="s">
        <v>710</v>
      </c>
      <c r="G112" s="278"/>
      <c r="H112" s="278" t="s">
        <v>744</v>
      </c>
      <c r="I112" s="278" t="s">
        <v>706</v>
      </c>
      <c r="J112" s="278">
        <v>50</v>
      </c>
      <c r="K112" s="292"/>
    </row>
    <row r="113" s="1" customFormat="1" ht="15" customHeight="1">
      <c r="B113" s="303"/>
      <c r="C113" s="278" t="s">
        <v>50</v>
      </c>
      <c r="D113" s="278"/>
      <c r="E113" s="278"/>
      <c r="F113" s="301" t="s">
        <v>704</v>
      </c>
      <c r="G113" s="278"/>
      <c r="H113" s="278" t="s">
        <v>745</v>
      </c>
      <c r="I113" s="278" t="s">
        <v>706</v>
      </c>
      <c r="J113" s="278">
        <v>20</v>
      </c>
      <c r="K113" s="292"/>
    </row>
    <row r="114" s="1" customFormat="1" ht="15" customHeight="1">
      <c r="B114" s="303"/>
      <c r="C114" s="278" t="s">
        <v>746</v>
      </c>
      <c r="D114" s="278"/>
      <c r="E114" s="278"/>
      <c r="F114" s="301" t="s">
        <v>704</v>
      </c>
      <c r="G114" s="278"/>
      <c r="H114" s="278" t="s">
        <v>747</v>
      </c>
      <c r="I114" s="278" t="s">
        <v>706</v>
      </c>
      <c r="J114" s="278">
        <v>120</v>
      </c>
      <c r="K114" s="292"/>
    </row>
    <row r="115" s="1" customFormat="1" ht="15" customHeight="1">
      <c r="B115" s="303"/>
      <c r="C115" s="278" t="s">
        <v>35</v>
      </c>
      <c r="D115" s="278"/>
      <c r="E115" s="278"/>
      <c r="F115" s="301" t="s">
        <v>704</v>
      </c>
      <c r="G115" s="278"/>
      <c r="H115" s="278" t="s">
        <v>748</v>
      </c>
      <c r="I115" s="278" t="s">
        <v>739</v>
      </c>
      <c r="J115" s="278"/>
      <c r="K115" s="292"/>
    </row>
    <row r="116" s="1" customFormat="1" ht="15" customHeight="1">
      <c r="B116" s="303"/>
      <c r="C116" s="278" t="s">
        <v>45</v>
      </c>
      <c r="D116" s="278"/>
      <c r="E116" s="278"/>
      <c r="F116" s="301" t="s">
        <v>704</v>
      </c>
      <c r="G116" s="278"/>
      <c r="H116" s="278" t="s">
        <v>749</v>
      </c>
      <c r="I116" s="278" t="s">
        <v>739</v>
      </c>
      <c r="J116" s="278"/>
      <c r="K116" s="292"/>
    </row>
    <row r="117" s="1" customFormat="1" ht="15" customHeight="1">
      <c r="B117" s="303"/>
      <c r="C117" s="278" t="s">
        <v>54</v>
      </c>
      <c r="D117" s="278"/>
      <c r="E117" s="278"/>
      <c r="F117" s="301" t="s">
        <v>704</v>
      </c>
      <c r="G117" s="278"/>
      <c r="H117" s="278" t="s">
        <v>750</v>
      </c>
      <c r="I117" s="278" t="s">
        <v>751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752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698</v>
      </c>
      <c r="D123" s="293"/>
      <c r="E123" s="293"/>
      <c r="F123" s="293" t="s">
        <v>699</v>
      </c>
      <c r="G123" s="294"/>
      <c r="H123" s="293" t="s">
        <v>51</v>
      </c>
      <c r="I123" s="293" t="s">
        <v>54</v>
      </c>
      <c r="J123" s="293" t="s">
        <v>700</v>
      </c>
      <c r="K123" s="322"/>
    </row>
    <row r="124" s="1" customFormat="1" ht="17.25" customHeight="1">
      <c r="B124" s="321"/>
      <c r="C124" s="295" t="s">
        <v>701</v>
      </c>
      <c r="D124" s="295"/>
      <c r="E124" s="295"/>
      <c r="F124" s="296" t="s">
        <v>702</v>
      </c>
      <c r="G124" s="297"/>
      <c r="H124" s="295"/>
      <c r="I124" s="295"/>
      <c r="J124" s="295" t="s">
        <v>703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707</v>
      </c>
      <c r="D126" s="300"/>
      <c r="E126" s="300"/>
      <c r="F126" s="301" t="s">
        <v>704</v>
      </c>
      <c r="G126" s="278"/>
      <c r="H126" s="278" t="s">
        <v>744</v>
      </c>
      <c r="I126" s="278" t="s">
        <v>706</v>
      </c>
      <c r="J126" s="278">
        <v>120</v>
      </c>
      <c r="K126" s="326"/>
    </row>
    <row r="127" s="1" customFormat="1" ht="15" customHeight="1">
      <c r="B127" s="323"/>
      <c r="C127" s="278" t="s">
        <v>753</v>
      </c>
      <c r="D127" s="278"/>
      <c r="E127" s="278"/>
      <c r="F127" s="301" t="s">
        <v>704</v>
      </c>
      <c r="G127" s="278"/>
      <c r="H127" s="278" t="s">
        <v>754</v>
      </c>
      <c r="I127" s="278" t="s">
        <v>706</v>
      </c>
      <c r="J127" s="278" t="s">
        <v>755</v>
      </c>
      <c r="K127" s="326"/>
    </row>
    <row r="128" s="1" customFormat="1" ht="15" customHeight="1">
      <c r="B128" s="323"/>
      <c r="C128" s="278" t="s">
        <v>652</v>
      </c>
      <c r="D128" s="278"/>
      <c r="E128" s="278"/>
      <c r="F128" s="301" t="s">
        <v>704</v>
      </c>
      <c r="G128" s="278"/>
      <c r="H128" s="278" t="s">
        <v>756</v>
      </c>
      <c r="I128" s="278" t="s">
        <v>706</v>
      </c>
      <c r="J128" s="278" t="s">
        <v>755</v>
      </c>
      <c r="K128" s="326"/>
    </row>
    <row r="129" s="1" customFormat="1" ht="15" customHeight="1">
      <c r="B129" s="323"/>
      <c r="C129" s="278" t="s">
        <v>715</v>
      </c>
      <c r="D129" s="278"/>
      <c r="E129" s="278"/>
      <c r="F129" s="301" t="s">
        <v>710</v>
      </c>
      <c r="G129" s="278"/>
      <c r="H129" s="278" t="s">
        <v>716</v>
      </c>
      <c r="I129" s="278" t="s">
        <v>706</v>
      </c>
      <c r="J129" s="278">
        <v>15</v>
      </c>
      <c r="K129" s="326"/>
    </row>
    <row r="130" s="1" customFormat="1" ht="15" customHeight="1">
      <c r="B130" s="323"/>
      <c r="C130" s="304" t="s">
        <v>717</v>
      </c>
      <c r="D130" s="304"/>
      <c r="E130" s="304"/>
      <c r="F130" s="305" t="s">
        <v>710</v>
      </c>
      <c r="G130" s="304"/>
      <c r="H130" s="304" t="s">
        <v>718</v>
      </c>
      <c r="I130" s="304" t="s">
        <v>706</v>
      </c>
      <c r="J130" s="304">
        <v>15</v>
      </c>
      <c r="K130" s="326"/>
    </row>
    <row r="131" s="1" customFormat="1" ht="15" customHeight="1">
      <c r="B131" s="323"/>
      <c r="C131" s="304" t="s">
        <v>719</v>
      </c>
      <c r="D131" s="304"/>
      <c r="E131" s="304"/>
      <c r="F131" s="305" t="s">
        <v>710</v>
      </c>
      <c r="G131" s="304"/>
      <c r="H131" s="304" t="s">
        <v>720</v>
      </c>
      <c r="I131" s="304" t="s">
        <v>706</v>
      </c>
      <c r="J131" s="304">
        <v>20</v>
      </c>
      <c r="K131" s="326"/>
    </row>
    <row r="132" s="1" customFormat="1" ht="15" customHeight="1">
      <c r="B132" s="323"/>
      <c r="C132" s="304" t="s">
        <v>721</v>
      </c>
      <c r="D132" s="304"/>
      <c r="E132" s="304"/>
      <c r="F132" s="305" t="s">
        <v>710</v>
      </c>
      <c r="G132" s="304"/>
      <c r="H132" s="304" t="s">
        <v>722</v>
      </c>
      <c r="I132" s="304" t="s">
        <v>706</v>
      </c>
      <c r="J132" s="304">
        <v>20</v>
      </c>
      <c r="K132" s="326"/>
    </row>
    <row r="133" s="1" customFormat="1" ht="15" customHeight="1">
      <c r="B133" s="323"/>
      <c r="C133" s="278" t="s">
        <v>709</v>
      </c>
      <c r="D133" s="278"/>
      <c r="E133" s="278"/>
      <c r="F133" s="301" t="s">
        <v>710</v>
      </c>
      <c r="G133" s="278"/>
      <c r="H133" s="278" t="s">
        <v>744</v>
      </c>
      <c r="I133" s="278" t="s">
        <v>706</v>
      </c>
      <c r="J133" s="278">
        <v>50</v>
      </c>
      <c r="K133" s="326"/>
    </row>
    <row r="134" s="1" customFormat="1" ht="15" customHeight="1">
      <c r="B134" s="323"/>
      <c r="C134" s="278" t="s">
        <v>723</v>
      </c>
      <c r="D134" s="278"/>
      <c r="E134" s="278"/>
      <c r="F134" s="301" t="s">
        <v>710</v>
      </c>
      <c r="G134" s="278"/>
      <c r="H134" s="278" t="s">
        <v>744</v>
      </c>
      <c r="I134" s="278" t="s">
        <v>706</v>
      </c>
      <c r="J134" s="278">
        <v>50</v>
      </c>
      <c r="K134" s="326"/>
    </row>
    <row r="135" s="1" customFormat="1" ht="15" customHeight="1">
      <c r="B135" s="323"/>
      <c r="C135" s="278" t="s">
        <v>729</v>
      </c>
      <c r="D135" s="278"/>
      <c r="E135" s="278"/>
      <c r="F135" s="301" t="s">
        <v>710</v>
      </c>
      <c r="G135" s="278"/>
      <c r="H135" s="278" t="s">
        <v>744</v>
      </c>
      <c r="I135" s="278" t="s">
        <v>706</v>
      </c>
      <c r="J135" s="278">
        <v>50</v>
      </c>
      <c r="K135" s="326"/>
    </row>
    <row r="136" s="1" customFormat="1" ht="15" customHeight="1">
      <c r="B136" s="323"/>
      <c r="C136" s="278" t="s">
        <v>731</v>
      </c>
      <c r="D136" s="278"/>
      <c r="E136" s="278"/>
      <c r="F136" s="301" t="s">
        <v>710</v>
      </c>
      <c r="G136" s="278"/>
      <c r="H136" s="278" t="s">
        <v>744</v>
      </c>
      <c r="I136" s="278" t="s">
        <v>706</v>
      </c>
      <c r="J136" s="278">
        <v>50</v>
      </c>
      <c r="K136" s="326"/>
    </row>
    <row r="137" s="1" customFormat="1" ht="15" customHeight="1">
      <c r="B137" s="323"/>
      <c r="C137" s="278" t="s">
        <v>732</v>
      </c>
      <c r="D137" s="278"/>
      <c r="E137" s="278"/>
      <c r="F137" s="301" t="s">
        <v>710</v>
      </c>
      <c r="G137" s="278"/>
      <c r="H137" s="278" t="s">
        <v>757</v>
      </c>
      <c r="I137" s="278" t="s">
        <v>706</v>
      </c>
      <c r="J137" s="278">
        <v>255</v>
      </c>
      <c r="K137" s="326"/>
    </row>
    <row r="138" s="1" customFormat="1" ht="15" customHeight="1">
      <c r="B138" s="323"/>
      <c r="C138" s="278" t="s">
        <v>734</v>
      </c>
      <c r="D138" s="278"/>
      <c r="E138" s="278"/>
      <c r="F138" s="301" t="s">
        <v>704</v>
      </c>
      <c r="G138" s="278"/>
      <c r="H138" s="278" t="s">
        <v>758</v>
      </c>
      <c r="I138" s="278" t="s">
        <v>736</v>
      </c>
      <c r="J138" s="278"/>
      <c r="K138" s="326"/>
    </row>
    <row r="139" s="1" customFormat="1" ht="15" customHeight="1">
      <c r="B139" s="323"/>
      <c r="C139" s="278" t="s">
        <v>737</v>
      </c>
      <c r="D139" s="278"/>
      <c r="E139" s="278"/>
      <c r="F139" s="301" t="s">
        <v>704</v>
      </c>
      <c r="G139" s="278"/>
      <c r="H139" s="278" t="s">
        <v>759</v>
      </c>
      <c r="I139" s="278" t="s">
        <v>739</v>
      </c>
      <c r="J139" s="278"/>
      <c r="K139" s="326"/>
    </row>
    <row r="140" s="1" customFormat="1" ht="15" customHeight="1">
      <c r="B140" s="323"/>
      <c r="C140" s="278" t="s">
        <v>740</v>
      </c>
      <c r="D140" s="278"/>
      <c r="E140" s="278"/>
      <c r="F140" s="301" t="s">
        <v>704</v>
      </c>
      <c r="G140" s="278"/>
      <c r="H140" s="278" t="s">
        <v>740</v>
      </c>
      <c r="I140" s="278" t="s">
        <v>739</v>
      </c>
      <c r="J140" s="278"/>
      <c r="K140" s="326"/>
    </row>
    <row r="141" s="1" customFormat="1" ht="15" customHeight="1">
      <c r="B141" s="323"/>
      <c r="C141" s="278" t="s">
        <v>35</v>
      </c>
      <c r="D141" s="278"/>
      <c r="E141" s="278"/>
      <c r="F141" s="301" t="s">
        <v>704</v>
      </c>
      <c r="G141" s="278"/>
      <c r="H141" s="278" t="s">
        <v>760</v>
      </c>
      <c r="I141" s="278" t="s">
        <v>739</v>
      </c>
      <c r="J141" s="278"/>
      <c r="K141" s="326"/>
    </row>
    <row r="142" s="1" customFormat="1" ht="15" customHeight="1">
      <c r="B142" s="323"/>
      <c r="C142" s="278" t="s">
        <v>761</v>
      </c>
      <c r="D142" s="278"/>
      <c r="E142" s="278"/>
      <c r="F142" s="301" t="s">
        <v>704</v>
      </c>
      <c r="G142" s="278"/>
      <c r="H142" s="278" t="s">
        <v>762</v>
      </c>
      <c r="I142" s="278" t="s">
        <v>739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763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698</v>
      </c>
      <c r="D148" s="293"/>
      <c r="E148" s="293"/>
      <c r="F148" s="293" t="s">
        <v>699</v>
      </c>
      <c r="G148" s="294"/>
      <c r="H148" s="293" t="s">
        <v>51</v>
      </c>
      <c r="I148" s="293" t="s">
        <v>54</v>
      </c>
      <c r="J148" s="293" t="s">
        <v>700</v>
      </c>
      <c r="K148" s="292"/>
    </row>
    <row r="149" s="1" customFormat="1" ht="17.25" customHeight="1">
      <c r="B149" s="290"/>
      <c r="C149" s="295" t="s">
        <v>701</v>
      </c>
      <c r="D149" s="295"/>
      <c r="E149" s="295"/>
      <c r="F149" s="296" t="s">
        <v>702</v>
      </c>
      <c r="G149" s="297"/>
      <c r="H149" s="295"/>
      <c r="I149" s="295"/>
      <c r="J149" s="295" t="s">
        <v>703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707</v>
      </c>
      <c r="D151" s="278"/>
      <c r="E151" s="278"/>
      <c r="F151" s="331" t="s">
        <v>704</v>
      </c>
      <c r="G151" s="278"/>
      <c r="H151" s="330" t="s">
        <v>744</v>
      </c>
      <c r="I151" s="330" t="s">
        <v>706</v>
      </c>
      <c r="J151" s="330">
        <v>120</v>
      </c>
      <c r="K151" s="326"/>
    </row>
    <row r="152" s="1" customFormat="1" ht="15" customHeight="1">
      <c r="B152" s="303"/>
      <c r="C152" s="330" t="s">
        <v>753</v>
      </c>
      <c r="D152" s="278"/>
      <c r="E152" s="278"/>
      <c r="F152" s="331" t="s">
        <v>704</v>
      </c>
      <c r="G152" s="278"/>
      <c r="H152" s="330" t="s">
        <v>764</v>
      </c>
      <c r="I152" s="330" t="s">
        <v>706</v>
      </c>
      <c r="J152" s="330" t="s">
        <v>755</v>
      </c>
      <c r="K152" s="326"/>
    </row>
    <row r="153" s="1" customFormat="1" ht="15" customHeight="1">
      <c r="B153" s="303"/>
      <c r="C153" s="330" t="s">
        <v>652</v>
      </c>
      <c r="D153" s="278"/>
      <c r="E153" s="278"/>
      <c r="F153" s="331" t="s">
        <v>704</v>
      </c>
      <c r="G153" s="278"/>
      <c r="H153" s="330" t="s">
        <v>765</v>
      </c>
      <c r="I153" s="330" t="s">
        <v>706</v>
      </c>
      <c r="J153" s="330" t="s">
        <v>755</v>
      </c>
      <c r="K153" s="326"/>
    </row>
    <row r="154" s="1" customFormat="1" ht="15" customHeight="1">
      <c r="B154" s="303"/>
      <c r="C154" s="330" t="s">
        <v>709</v>
      </c>
      <c r="D154" s="278"/>
      <c r="E154" s="278"/>
      <c r="F154" s="331" t="s">
        <v>710</v>
      </c>
      <c r="G154" s="278"/>
      <c r="H154" s="330" t="s">
        <v>744</v>
      </c>
      <c r="I154" s="330" t="s">
        <v>706</v>
      </c>
      <c r="J154" s="330">
        <v>50</v>
      </c>
      <c r="K154" s="326"/>
    </row>
    <row r="155" s="1" customFormat="1" ht="15" customHeight="1">
      <c r="B155" s="303"/>
      <c r="C155" s="330" t="s">
        <v>712</v>
      </c>
      <c r="D155" s="278"/>
      <c r="E155" s="278"/>
      <c r="F155" s="331" t="s">
        <v>704</v>
      </c>
      <c r="G155" s="278"/>
      <c r="H155" s="330" t="s">
        <v>744</v>
      </c>
      <c r="I155" s="330" t="s">
        <v>714</v>
      </c>
      <c r="J155" s="330"/>
      <c r="K155" s="326"/>
    </row>
    <row r="156" s="1" customFormat="1" ht="15" customHeight="1">
      <c r="B156" s="303"/>
      <c r="C156" s="330" t="s">
        <v>723</v>
      </c>
      <c r="D156" s="278"/>
      <c r="E156" s="278"/>
      <c r="F156" s="331" t="s">
        <v>710</v>
      </c>
      <c r="G156" s="278"/>
      <c r="H156" s="330" t="s">
        <v>744</v>
      </c>
      <c r="I156" s="330" t="s">
        <v>706</v>
      </c>
      <c r="J156" s="330">
        <v>50</v>
      </c>
      <c r="K156" s="326"/>
    </row>
    <row r="157" s="1" customFormat="1" ht="15" customHeight="1">
      <c r="B157" s="303"/>
      <c r="C157" s="330" t="s">
        <v>731</v>
      </c>
      <c r="D157" s="278"/>
      <c r="E157" s="278"/>
      <c r="F157" s="331" t="s">
        <v>710</v>
      </c>
      <c r="G157" s="278"/>
      <c r="H157" s="330" t="s">
        <v>744</v>
      </c>
      <c r="I157" s="330" t="s">
        <v>706</v>
      </c>
      <c r="J157" s="330">
        <v>50</v>
      </c>
      <c r="K157" s="326"/>
    </row>
    <row r="158" s="1" customFormat="1" ht="15" customHeight="1">
      <c r="B158" s="303"/>
      <c r="C158" s="330" t="s">
        <v>729</v>
      </c>
      <c r="D158" s="278"/>
      <c r="E158" s="278"/>
      <c r="F158" s="331" t="s">
        <v>710</v>
      </c>
      <c r="G158" s="278"/>
      <c r="H158" s="330" t="s">
        <v>744</v>
      </c>
      <c r="I158" s="330" t="s">
        <v>706</v>
      </c>
      <c r="J158" s="330">
        <v>50</v>
      </c>
      <c r="K158" s="326"/>
    </row>
    <row r="159" s="1" customFormat="1" ht="15" customHeight="1">
      <c r="B159" s="303"/>
      <c r="C159" s="330" t="s">
        <v>90</v>
      </c>
      <c r="D159" s="278"/>
      <c r="E159" s="278"/>
      <c r="F159" s="331" t="s">
        <v>704</v>
      </c>
      <c r="G159" s="278"/>
      <c r="H159" s="330" t="s">
        <v>766</v>
      </c>
      <c r="I159" s="330" t="s">
        <v>706</v>
      </c>
      <c r="J159" s="330" t="s">
        <v>767</v>
      </c>
      <c r="K159" s="326"/>
    </row>
    <row r="160" s="1" customFormat="1" ht="15" customHeight="1">
      <c r="B160" s="303"/>
      <c r="C160" s="330" t="s">
        <v>768</v>
      </c>
      <c r="D160" s="278"/>
      <c r="E160" s="278"/>
      <c r="F160" s="331" t="s">
        <v>704</v>
      </c>
      <c r="G160" s="278"/>
      <c r="H160" s="330" t="s">
        <v>769</v>
      </c>
      <c r="I160" s="330" t="s">
        <v>739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770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698</v>
      </c>
      <c r="D166" s="293"/>
      <c r="E166" s="293"/>
      <c r="F166" s="293" t="s">
        <v>699</v>
      </c>
      <c r="G166" s="335"/>
      <c r="H166" s="336" t="s">
        <v>51</v>
      </c>
      <c r="I166" s="336" t="s">
        <v>54</v>
      </c>
      <c r="J166" s="293" t="s">
        <v>700</v>
      </c>
      <c r="K166" s="270"/>
    </row>
    <row r="167" s="1" customFormat="1" ht="17.25" customHeight="1">
      <c r="B167" s="271"/>
      <c r="C167" s="295" t="s">
        <v>701</v>
      </c>
      <c r="D167" s="295"/>
      <c r="E167" s="295"/>
      <c r="F167" s="296" t="s">
        <v>702</v>
      </c>
      <c r="G167" s="337"/>
      <c r="H167" s="338"/>
      <c r="I167" s="338"/>
      <c r="J167" s="295" t="s">
        <v>703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707</v>
      </c>
      <c r="D169" s="278"/>
      <c r="E169" s="278"/>
      <c r="F169" s="301" t="s">
        <v>704</v>
      </c>
      <c r="G169" s="278"/>
      <c r="H169" s="278" t="s">
        <v>744</v>
      </c>
      <c r="I169" s="278" t="s">
        <v>706</v>
      </c>
      <c r="J169" s="278">
        <v>120</v>
      </c>
      <c r="K169" s="326"/>
    </row>
    <row r="170" s="1" customFormat="1" ht="15" customHeight="1">
      <c r="B170" s="303"/>
      <c r="C170" s="278" t="s">
        <v>753</v>
      </c>
      <c r="D170" s="278"/>
      <c r="E170" s="278"/>
      <c r="F170" s="301" t="s">
        <v>704</v>
      </c>
      <c r="G170" s="278"/>
      <c r="H170" s="278" t="s">
        <v>754</v>
      </c>
      <c r="I170" s="278" t="s">
        <v>706</v>
      </c>
      <c r="J170" s="278" t="s">
        <v>755</v>
      </c>
      <c r="K170" s="326"/>
    </row>
    <row r="171" s="1" customFormat="1" ht="15" customHeight="1">
      <c r="B171" s="303"/>
      <c r="C171" s="278" t="s">
        <v>652</v>
      </c>
      <c r="D171" s="278"/>
      <c r="E171" s="278"/>
      <c r="F171" s="301" t="s">
        <v>704</v>
      </c>
      <c r="G171" s="278"/>
      <c r="H171" s="278" t="s">
        <v>771</v>
      </c>
      <c r="I171" s="278" t="s">
        <v>706</v>
      </c>
      <c r="J171" s="278" t="s">
        <v>755</v>
      </c>
      <c r="K171" s="326"/>
    </row>
    <row r="172" s="1" customFormat="1" ht="15" customHeight="1">
      <c r="B172" s="303"/>
      <c r="C172" s="278" t="s">
        <v>709</v>
      </c>
      <c r="D172" s="278"/>
      <c r="E172" s="278"/>
      <c r="F172" s="301" t="s">
        <v>710</v>
      </c>
      <c r="G172" s="278"/>
      <c r="H172" s="278" t="s">
        <v>771</v>
      </c>
      <c r="I172" s="278" t="s">
        <v>706</v>
      </c>
      <c r="J172" s="278">
        <v>50</v>
      </c>
      <c r="K172" s="326"/>
    </row>
    <row r="173" s="1" customFormat="1" ht="15" customHeight="1">
      <c r="B173" s="303"/>
      <c r="C173" s="278" t="s">
        <v>712</v>
      </c>
      <c r="D173" s="278"/>
      <c r="E173" s="278"/>
      <c r="F173" s="301" t="s">
        <v>704</v>
      </c>
      <c r="G173" s="278"/>
      <c r="H173" s="278" t="s">
        <v>771</v>
      </c>
      <c r="I173" s="278" t="s">
        <v>714</v>
      </c>
      <c r="J173" s="278"/>
      <c r="K173" s="326"/>
    </row>
    <row r="174" s="1" customFormat="1" ht="15" customHeight="1">
      <c r="B174" s="303"/>
      <c r="C174" s="278" t="s">
        <v>723</v>
      </c>
      <c r="D174" s="278"/>
      <c r="E174" s="278"/>
      <c r="F174" s="301" t="s">
        <v>710</v>
      </c>
      <c r="G174" s="278"/>
      <c r="H174" s="278" t="s">
        <v>771</v>
      </c>
      <c r="I174" s="278" t="s">
        <v>706</v>
      </c>
      <c r="J174" s="278">
        <v>50</v>
      </c>
      <c r="K174" s="326"/>
    </row>
    <row r="175" s="1" customFormat="1" ht="15" customHeight="1">
      <c r="B175" s="303"/>
      <c r="C175" s="278" t="s">
        <v>731</v>
      </c>
      <c r="D175" s="278"/>
      <c r="E175" s="278"/>
      <c r="F175" s="301" t="s">
        <v>710</v>
      </c>
      <c r="G175" s="278"/>
      <c r="H175" s="278" t="s">
        <v>771</v>
      </c>
      <c r="I175" s="278" t="s">
        <v>706</v>
      </c>
      <c r="J175" s="278">
        <v>50</v>
      </c>
      <c r="K175" s="326"/>
    </row>
    <row r="176" s="1" customFormat="1" ht="15" customHeight="1">
      <c r="B176" s="303"/>
      <c r="C176" s="278" t="s">
        <v>729</v>
      </c>
      <c r="D176" s="278"/>
      <c r="E176" s="278"/>
      <c r="F176" s="301" t="s">
        <v>710</v>
      </c>
      <c r="G176" s="278"/>
      <c r="H176" s="278" t="s">
        <v>771</v>
      </c>
      <c r="I176" s="278" t="s">
        <v>706</v>
      </c>
      <c r="J176" s="278">
        <v>50</v>
      </c>
      <c r="K176" s="326"/>
    </row>
    <row r="177" s="1" customFormat="1" ht="15" customHeight="1">
      <c r="B177" s="303"/>
      <c r="C177" s="278" t="s">
        <v>110</v>
      </c>
      <c r="D177" s="278"/>
      <c r="E177" s="278"/>
      <c r="F177" s="301" t="s">
        <v>704</v>
      </c>
      <c r="G177" s="278"/>
      <c r="H177" s="278" t="s">
        <v>772</v>
      </c>
      <c r="I177" s="278" t="s">
        <v>773</v>
      </c>
      <c r="J177" s="278"/>
      <c r="K177" s="326"/>
    </row>
    <row r="178" s="1" customFormat="1" ht="15" customHeight="1">
      <c r="B178" s="303"/>
      <c r="C178" s="278" t="s">
        <v>54</v>
      </c>
      <c r="D178" s="278"/>
      <c r="E178" s="278"/>
      <c r="F178" s="301" t="s">
        <v>704</v>
      </c>
      <c r="G178" s="278"/>
      <c r="H178" s="278" t="s">
        <v>774</v>
      </c>
      <c r="I178" s="278" t="s">
        <v>775</v>
      </c>
      <c r="J178" s="278">
        <v>1</v>
      </c>
      <c r="K178" s="326"/>
    </row>
    <row r="179" s="1" customFormat="1" ht="15" customHeight="1">
      <c r="B179" s="303"/>
      <c r="C179" s="278" t="s">
        <v>50</v>
      </c>
      <c r="D179" s="278"/>
      <c r="E179" s="278"/>
      <c r="F179" s="301" t="s">
        <v>704</v>
      </c>
      <c r="G179" s="278"/>
      <c r="H179" s="278" t="s">
        <v>776</v>
      </c>
      <c r="I179" s="278" t="s">
        <v>706</v>
      </c>
      <c r="J179" s="278">
        <v>20</v>
      </c>
      <c r="K179" s="326"/>
    </row>
    <row r="180" s="1" customFormat="1" ht="15" customHeight="1">
      <c r="B180" s="303"/>
      <c r="C180" s="278" t="s">
        <v>51</v>
      </c>
      <c r="D180" s="278"/>
      <c r="E180" s="278"/>
      <c r="F180" s="301" t="s">
        <v>704</v>
      </c>
      <c r="G180" s="278"/>
      <c r="H180" s="278" t="s">
        <v>777</v>
      </c>
      <c r="I180" s="278" t="s">
        <v>706</v>
      </c>
      <c r="J180" s="278">
        <v>255</v>
      </c>
      <c r="K180" s="326"/>
    </row>
    <row r="181" s="1" customFormat="1" ht="15" customHeight="1">
      <c r="B181" s="303"/>
      <c r="C181" s="278" t="s">
        <v>111</v>
      </c>
      <c r="D181" s="278"/>
      <c r="E181" s="278"/>
      <c r="F181" s="301" t="s">
        <v>704</v>
      </c>
      <c r="G181" s="278"/>
      <c r="H181" s="278" t="s">
        <v>668</v>
      </c>
      <c r="I181" s="278" t="s">
        <v>706</v>
      </c>
      <c r="J181" s="278">
        <v>10</v>
      </c>
      <c r="K181" s="326"/>
    </row>
    <row r="182" s="1" customFormat="1" ht="15" customHeight="1">
      <c r="B182" s="303"/>
      <c r="C182" s="278" t="s">
        <v>112</v>
      </c>
      <c r="D182" s="278"/>
      <c r="E182" s="278"/>
      <c r="F182" s="301" t="s">
        <v>704</v>
      </c>
      <c r="G182" s="278"/>
      <c r="H182" s="278" t="s">
        <v>778</v>
      </c>
      <c r="I182" s="278" t="s">
        <v>739</v>
      </c>
      <c r="J182" s="278"/>
      <c r="K182" s="326"/>
    </row>
    <row r="183" s="1" customFormat="1" ht="15" customHeight="1">
      <c r="B183" s="303"/>
      <c r="C183" s="278" t="s">
        <v>779</v>
      </c>
      <c r="D183" s="278"/>
      <c r="E183" s="278"/>
      <c r="F183" s="301" t="s">
        <v>704</v>
      </c>
      <c r="G183" s="278"/>
      <c r="H183" s="278" t="s">
        <v>780</v>
      </c>
      <c r="I183" s="278" t="s">
        <v>739</v>
      </c>
      <c r="J183" s="278"/>
      <c r="K183" s="326"/>
    </row>
    <row r="184" s="1" customFormat="1" ht="15" customHeight="1">
      <c r="B184" s="303"/>
      <c r="C184" s="278" t="s">
        <v>768</v>
      </c>
      <c r="D184" s="278"/>
      <c r="E184" s="278"/>
      <c r="F184" s="301" t="s">
        <v>704</v>
      </c>
      <c r="G184" s="278"/>
      <c r="H184" s="278" t="s">
        <v>781</v>
      </c>
      <c r="I184" s="278" t="s">
        <v>739</v>
      </c>
      <c r="J184" s="278"/>
      <c r="K184" s="326"/>
    </row>
    <row r="185" s="1" customFormat="1" ht="15" customHeight="1">
      <c r="B185" s="303"/>
      <c r="C185" s="278" t="s">
        <v>114</v>
      </c>
      <c r="D185" s="278"/>
      <c r="E185" s="278"/>
      <c r="F185" s="301" t="s">
        <v>710</v>
      </c>
      <c r="G185" s="278"/>
      <c r="H185" s="278" t="s">
        <v>782</v>
      </c>
      <c r="I185" s="278" t="s">
        <v>706</v>
      </c>
      <c r="J185" s="278">
        <v>50</v>
      </c>
      <c r="K185" s="326"/>
    </row>
    <row r="186" s="1" customFormat="1" ht="15" customHeight="1">
      <c r="B186" s="303"/>
      <c r="C186" s="278" t="s">
        <v>783</v>
      </c>
      <c r="D186" s="278"/>
      <c r="E186" s="278"/>
      <c r="F186" s="301" t="s">
        <v>710</v>
      </c>
      <c r="G186" s="278"/>
      <c r="H186" s="278" t="s">
        <v>784</v>
      </c>
      <c r="I186" s="278" t="s">
        <v>785</v>
      </c>
      <c r="J186" s="278"/>
      <c r="K186" s="326"/>
    </row>
    <row r="187" s="1" customFormat="1" ht="15" customHeight="1">
      <c r="B187" s="303"/>
      <c r="C187" s="278" t="s">
        <v>786</v>
      </c>
      <c r="D187" s="278"/>
      <c r="E187" s="278"/>
      <c r="F187" s="301" t="s">
        <v>710</v>
      </c>
      <c r="G187" s="278"/>
      <c r="H187" s="278" t="s">
        <v>787</v>
      </c>
      <c r="I187" s="278" t="s">
        <v>785</v>
      </c>
      <c r="J187" s="278"/>
      <c r="K187" s="326"/>
    </row>
    <row r="188" s="1" customFormat="1" ht="15" customHeight="1">
      <c r="B188" s="303"/>
      <c r="C188" s="278" t="s">
        <v>788</v>
      </c>
      <c r="D188" s="278"/>
      <c r="E188" s="278"/>
      <c r="F188" s="301" t="s">
        <v>710</v>
      </c>
      <c r="G188" s="278"/>
      <c r="H188" s="278" t="s">
        <v>789</v>
      </c>
      <c r="I188" s="278" t="s">
        <v>785</v>
      </c>
      <c r="J188" s="278"/>
      <c r="K188" s="326"/>
    </row>
    <row r="189" s="1" customFormat="1" ht="15" customHeight="1">
      <c r="B189" s="303"/>
      <c r="C189" s="339" t="s">
        <v>790</v>
      </c>
      <c r="D189" s="278"/>
      <c r="E189" s="278"/>
      <c r="F189" s="301" t="s">
        <v>710</v>
      </c>
      <c r="G189" s="278"/>
      <c r="H189" s="278" t="s">
        <v>791</v>
      </c>
      <c r="I189" s="278" t="s">
        <v>792</v>
      </c>
      <c r="J189" s="340" t="s">
        <v>793</v>
      </c>
      <c r="K189" s="326"/>
    </row>
    <row r="190" s="16" customFormat="1" ht="15" customHeight="1">
      <c r="B190" s="341"/>
      <c r="C190" s="342" t="s">
        <v>794</v>
      </c>
      <c r="D190" s="343"/>
      <c r="E190" s="343"/>
      <c r="F190" s="344" t="s">
        <v>710</v>
      </c>
      <c r="G190" s="343"/>
      <c r="H190" s="343" t="s">
        <v>795</v>
      </c>
      <c r="I190" s="343" t="s">
        <v>792</v>
      </c>
      <c r="J190" s="345" t="s">
        <v>793</v>
      </c>
      <c r="K190" s="346"/>
    </row>
    <row r="191" s="1" customFormat="1" ht="15" customHeight="1">
      <c r="B191" s="303"/>
      <c r="C191" s="339" t="s">
        <v>39</v>
      </c>
      <c r="D191" s="278"/>
      <c r="E191" s="278"/>
      <c r="F191" s="301" t="s">
        <v>704</v>
      </c>
      <c r="G191" s="278"/>
      <c r="H191" s="275" t="s">
        <v>796</v>
      </c>
      <c r="I191" s="278" t="s">
        <v>797</v>
      </c>
      <c r="J191" s="278"/>
      <c r="K191" s="326"/>
    </row>
    <row r="192" s="1" customFormat="1" ht="15" customHeight="1">
      <c r="B192" s="303"/>
      <c r="C192" s="339" t="s">
        <v>798</v>
      </c>
      <c r="D192" s="278"/>
      <c r="E192" s="278"/>
      <c r="F192" s="301" t="s">
        <v>704</v>
      </c>
      <c r="G192" s="278"/>
      <c r="H192" s="278" t="s">
        <v>799</v>
      </c>
      <c r="I192" s="278" t="s">
        <v>739</v>
      </c>
      <c r="J192" s="278"/>
      <c r="K192" s="326"/>
    </row>
    <row r="193" s="1" customFormat="1" ht="15" customHeight="1">
      <c r="B193" s="303"/>
      <c r="C193" s="339" t="s">
        <v>800</v>
      </c>
      <c r="D193" s="278"/>
      <c r="E193" s="278"/>
      <c r="F193" s="301" t="s">
        <v>704</v>
      </c>
      <c r="G193" s="278"/>
      <c r="H193" s="278" t="s">
        <v>801</v>
      </c>
      <c r="I193" s="278" t="s">
        <v>739</v>
      </c>
      <c r="J193" s="278"/>
      <c r="K193" s="326"/>
    </row>
    <row r="194" s="1" customFormat="1" ht="15" customHeight="1">
      <c r="B194" s="303"/>
      <c r="C194" s="339" t="s">
        <v>802</v>
      </c>
      <c r="D194" s="278"/>
      <c r="E194" s="278"/>
      <c r="F194" s="301" t="s">
        <v>710</v>
      </c>
      <c r="G194" s="278"/>
      <c r="H194" s="278" t="s">
        <v>803</v>
      </c>
      <c r="I194" s="278" t="s">
        <v>739</v>
      </c>
      <c r="J194" s="278"/>
      <c r="K194" s="326"/>
    </row>
    <row r="195" s="1" customFormat="1" ht="15" customHeight="1">
      <c r="B195" s="332"/>
      <c r="C195" s="347"/>
      <c r="D195" s="312"/>
      <c r="E195" s="312"/>
      <c r="F195" s="312"/>
      <c r="G195" s="312"/>
      <c r="H195" s="312"/>
      <c r="I195" s="312"/>
      <c r="J195" s="312"/>
      <c r="K195" s="333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314"/>
      <c r="C197" s="324"/>
      <c r="D197" s="324"/>
      <c r="E197" s="324"/>
      <c r="F197" s="334"/>
      <c r="G197" s="324"/>
      <c r="H197" s="324"/>
      <c r="I197" s="324"/>
      <c r="J197" s="324"/>
      <c r="K197" s="314"/>
    </row>
    <row r="198" s="1" customFormat="1" ht="18.75" customHeight="1"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</row>
    <row r="199" s="1" customFormat="1" ht="13.5">
      <c r="B199" s="265"/>
      <c r="C199" s="266"/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1">
      <c r="B200" s="268"/>
      <c r="C200" s="269" t="s">
        <v>804</v>
      </c>
      <c r="D200" s="269"/>
      <c r="E200" s="269"/>
      <c r="F200" s="269"/>
      <c r="G200" s="269"/>
      <c r="H200" s="269"/>
      <c r="I200" s="269"/>
      <c r="J200" s="269"/>
      <c r="K200" s="270"/>
    </row>
    <row r="201" s="1" customFormat="1" ht="25.5" customHeight="1">
      <c r="B201" s="268"/>
      <c r="C201" s="348" t="s">
        <v>805</v>
      </c>
      <c r="D201" s="348"/>
      <c r="E201" s="348"/>
      <c r="F201" s="348" t="s">
        <v>806</v>
      </c>
      <c r="G201" s="349"/>
      <c r="H201" s="348" t="s">
        <v>807</v>
      </c>
      <c r="I201" s="348"/>
      <c r="J201" s="348"/>
      <c r="K201" s="270"/>
    </row>
    <row r="202" s="1" customFormat="1" ht="5.25" customHeight="1">
      <c r="B202" s="303"/>
      <c r="C202" s="298"/>
      <c r="D202" s="298"/>
      <c r="E202" s="298"/>
      <c r="F202" s="298"/>
      <c r="G202" s="324"/>
      <c r="H202" s="298"/>
      <c r="I202" s="298"/>
      <c r="J202" s="298"/>
      <c r="K202" s="326"/>
    </row>
    <row r="203" s="1" customFormat="1" ht="15" customHeight="1">
      <c r="B203" s="303"/>
      <c r="C203" s="278" t="s">
        <v>797</v>
      </c>
      <c r="D203" s="278"/>
      <c r="E203" s="278"/>
      <c r="F203" s="301" t="s">
        <v>40</v>
      </c>
      <c r="G203" s="278"/>
      <c r="H203" s="278" t="s">
        <v>808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41</v>
      </c>
      <c r="G204" s="278"/>
      <c r="H204" s="278" t="s">
        <v>809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44</v>
      </c>
      <c r="G205" s="278"/>
      <c r="H205" s="278" t="s">
        <v>810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42</v>
      </c>
      <c r="G206" s="278"/>
      <c r="H206" s="278" t="s">
        <v>811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 t="s">
        <v>43</v>
      </c>
      <c r="G207" s="278"/>
      <c r="H207" s="278" t="s">
        <v>812</v>
      </c>
      <c r="I207" s="278"/>
      <c r="J207" s="278"/>
      <c r="K207" s="326"/>
    </row>
    <row r="208" s="1" customFormat="1" ht="15" customHeight="1">
      <c r="B208" s="303"/>
      <c r="C208" s="278"/>
      <c r="D208" s="278"/>
      <c r="E208" s="278"/>
      <c r="F208" s="301"/>
      <c r="G208" s="278"/>
      <c r="H208" s="278"/>
      <c r="I208" s="278"/>
      <c r="J208" s="278"/>
      <c r="K208" s="326"/>
    </row>
    <row r="209" s="1" customFormat="1" ht="15" customHeight="1">
      <c r="B209" s="303"/>
      <c r="C209" s="278" t="s">
        <v>751</v>
      </c>
      <c r="D209" s="278"/>
      <c r="E209" s="278"/>
      <c r="F209" s="301" t="s">
        <v>76</v>
      </c>
      <c r="G209" s="278"/>
      <c r="H209" s="278" t="s">
        <v>813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646</v>
      </c>
      <c r="G210" s="278"/>
      <c r="H210" s="278" t="s">
        <v>647</v>
      </c>
      <c r="I210" s="278"/>
      <c r="J210" s="278"/>
      <c r="K210" s="326"/>
    </row>
    <row r="211" s="1" customFormat="1" ht="15" customHeight="1">
      <c r="B211" s="303"/>
      <c r="C211" s="278"/>
      <c r="D211" s="278"/>
      <c r="E211" s="278"/>
      <c r="F211" s="301" t="s">
        <v>644</v>
      </c>
      <c r="G211" s="278"/>
      <c r="H211" s="278" t="s">
        <v>814</v>
      </c>
      <c r="I211" s="278"/>
      <c r="J211" s="278"/>
      <c r="K211" s="326"/>
    </row>
    <row r="212" s="1" customFormat="1" ht="15" customHeight="1">
      <c r="B212" s="350"/>
      <c r="C212" s="278"/>
      <c r="D212" s="278"/>
      <c r="E212" s="278"/>
      <c r="F212" s="301" t="s">
        <v>648</v>
      </c>
      <c r="G212" s="339"/>
      <c r="H212" s="330" t="s">
        <v>649</v>
      </c>
      <c r="I212" s="330"/>
      <c r="J212" s="330"/>
      <c r="K212" s="351"/>
    </row>
    <row r="213" s="1" customFormat="1" ht="15" customHeight="1">
      <c r="B213" s="350"/>
      <c r="C213" s="278"/>
      <c r="D213" s="278"/>
      <c r="E213" s="278"/>
      <c r="F213" s="301" t="s">
        <v>650</v>
      </c>
      <c r="G213" s="339"/>
      <c r="H213" s="330" t="s">
        <v>183</v>
      </c>
      <c r="I213" s="330"/>
      <c r="J213" s="330"/>
      <c r="K213" s="351"/>
    </row>
    <row r="214" s="1" customFormat="1" ht="15" customHeight="1">
      <c r="B214" s="350"/>
      <c r="C214" s="278"/>
      <c r="D214" s="278"/>
      <c r="E214" s="278"/>
      <c r="F214" s="301"/>
      <c r="G214" s="339"/>
      <c r="H214" s="330"/>
      <c r="I214" s="330"/>
      <c r="J214" s="330"/>
      <c r="K214" s="351"/>
    </row>
    <row r="215" s="1" customFormat="1" ht="15" customHeight="1">
      <c r="B215" s="350"/>
      <c r="C215" s="278" t="s">
        <v>775</v>
      </c>
      <c r="D215" s="278"/>
      <c r="E215" s="278"/>
      <c r="F215" s="301">
        <v>1</v>
      </c>
      <c r="G215" s="339"/>
      <c r="H215" s="330" t="s">
        <v>815</v>
      </c>
      <c r="I215" s="330"/>
      <c r="J215" s="330"/>
      <c r="K215" s="351"/>
    </row>
    <row r="216" s="1" customFormat="1" ht="15" customHeight="1">
      <c r="B216" s="350"/>
      <c r="C216" s="278"/>
      <c r="D216" s="278"/>
      <c r="E216" s="278"/>
      <c r="F216" s="301">
        <v>2</v>
      </c>
      <c r="G216" s="339"/>
      <c r="H216" s="330" t="s">
        <v>816</v>
      </c>
      <c r="I216" s="330"/>
      <c r="J216" s="330"/>
      <c r="K216" s="351"/>
    </row>
    <row r="217" s="1" customFormat="1" ht="15" customHeight="1">
      <c r="B217" s="350"/>
      <c r="C217" s="278"/>
      <c r="D217" s="278"/>
      <c r="E217" s="278"/>
      <c r="F217" s="301">
        <v>3</v>
      </c>
      <c r="G217" s="339"/>
      <c r="H217" s="330" t="s">
        <v>817</v>
      </c>
      <c r="I217" s="330"/>
      <c r="J217" s="330"/>
      <c r="K217" s="351"/>
    </row>
    <row r="218" s="1" customFormat="1" ht="15" customHeight="1">
      <c r="B218" s="350"/>
      <c r="C218" s="278"/>
      <c r="D218" s="278"/>
      <c r="E218" s="278"/>
      <c r="F218" s="301">
        <v>4</v>
      </c>
      <c r="G218" s="339"/>
      <c r="H218" s="330" t="s">
        <v>818</v>
      </c>
      <c r="I218" s="330"/>
      <c r="J218" s="330"/>
      <c r="K218" s="351"/>
    </row>
    <row r="219" s="1" customFormat="1" ht="12.75" customHeight="1">
      <c r="B219" s="352"/>
      <c r="C219" s="353"/>
      <c r="D219" s="353"/>
      <c r="E219" s="353"/>
      <c r="F219" s="353"/>
      <c r="G219" s="353"/>
      <c r="H219" s="353"/>
      <c r="I219" s="353"/>
      <c r="J219" s="353"/>
      <c r="K219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DESKTOP-1DOPDVR\vlkri</dc:creator>
  <cp:lastModifiedBy>DESKTOP-1DOPDVR\vlkri</cp:lastModifiedBy>
  <dcterms:created xsi:type="dcterms:W3CDTF">2025-01-14T11:37:25Z</dcterms:created>
  <dcterms:modified xsi:type="dcterms:W3CDTF">2025-01-14T11:37:30Z</dcterms:modified>
</cp:coreProperties>
</file>